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danir\OneDrive\Escritorio\TFG\"/>
    </mc:Choice>
  </mc:AlternateContent>
  <xr:revisionPtr revIDLastSave="0" documentId="13_ncr:1_{6641C98E-A8B9-44EC-8049-C26ABBB6F896}" xr6:coauthVersionLast="47" xr6:coauthVersionMax="47" xr10:uidLastSave="{00000000-0000-0000-0000-000000000000}"/>
  <bookViews>
    <workbookView xWindow="-110" yWindow="-110" windowWidth="19420" windowHeight="10420" xr2:uid="{00000000-000D-0000-FFFF-FFFF00000000}"/>
  </bookViews>
  <sheets>
    <sheet name="Horario"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7" i="1" l="1"/>
  <c r="D50" i="1"/>
  <c r="D48" i="1"/>
  <c r="D45" i="1"/>
  <c r="D25" i="1"/>
  <c r="D26" i="1"/>
  <c r="D27" i="1"/>
  <c r="D28" i="1"/>
  <c r="D29" i="1"/>
  <c r="D30" i="1"/>
  <c r="D31" i="1"/>
  <c r="D32" i="1"/>
  <c r="D33" i="1"/>
  <c r="D24" i="1"/>
  <c r="D16" i="1"/>
  <c r="D12" i="1"/>
  <c r="D13" i="1"/>
  <c r="D14" i="1"/>
  <c r="D15" i="1"/>
  <c r="D10" i="1"/>
  <c r="D9" i="1"/>
  <c r="D11" i="1"/>
  <c r="D17" i="1"/>
  <c r="D18" i="1"/>
  <c r="D19" i="1"/>
  <c r="D20" i="1"/>
  <c r="D3" i="1"/>
  <c r="D4" i="1"/>
  <c r="D6" i="1"/>
  <c r="D7" i="1"/>
  <c r="D8" i="1"/>
  <c r="D22" i="1"/>
  <c r="D23" i="1"/>
  <c r="D34" i="1"/>
  <c r="D35" i="1"/>
  <c r="D36" i="1"/>
  <c r="D37" i="1"/>
  <c r="D38" i="1"/>
  <c r="D39" i="1"/>
  <c r="D40" i="1"/>
  <c r="D41" i="1"/>
  <c r="D42" i="1"/>
  <c r="D43" i="1"/>
  <c r="D44" i="1"/>
  <c r="D46" i="1"/>
  <c r="D47" i="1"/>
  <c r="D49" i="1"/>
  <c r="D51" i="1"/>
  <c r="D52" i="1"/>
  <c r="D53" i="1"/>
  <c r="D54" i="1"/>
  <c r="D55" i="1"/>
  <c r="D56" i="1"/>
  <c r="D57" i="1"/>
  <c r="D58" i="1"/>
  <c r="D59" i="1"/>
  <c r="D60" i="1"/>
  <c r="D61" i="1"/>
  <c r="D62" i="1"/>
  <c r="D63" i="1"/>
  <c r="D64" i="1"/>
  <c r="D65" i="1"/>
  <c r="D66" i="1"/>
  <c r="D68" i="1"/>
  <c r="D69" i="1"/>
  <c r="D70" i="1"/>
  <c r="D71" i="1"/>
  <c r="D72" i="1"/>
  <c r="D73" i="1"/>
  <c r="D74" i="1"/>
  <c r="D75" i="1"/>
  <c r="D76" i="1"/>
  <c r="D77" i="1"/>
  <c r="D78" i="1"/>
  <c r="D2" i="1"/>
  <c r="G6" i="1" l="1"/>
  <c r="I6" i="1"/>
  <c r="J6" i="1"/>
  <c r="N6" i="1"/>
  <c r="M6" i="1"/>
  <c r="H6" i="1"/>
  <c r="O6" i="1"/>
  <c r="L6" i="1"/>
  <c r="D21" i="1"/>
  <c r="K6" i="1" s="1"/>
  <c r="P6" i="1" l="1"/>
  <c r="D1048545" i="1"/>
</calcChain>
</file>

<file path=xl/sharedStrings.xml><?xml version="1.0" encoding="utf-8"?>
<sst xmlns="http://schemas.openxmlformats.org/spreadsheetml/2006/main" count="93" uniqueCount="93">
  <si>
    <t>Hora Inicio</t>
  </si>
  <si>
    <t>Hora Fin</t>
  </si>
  <si>
    <t>Duración</t>
  </si>
  <si>
    <t>Tarea</t>
  </si>
  <si>
    <t>Fecha</t>
  </si>
  <si>
    <t xml:space="preserve">Búsqueda de información e investigación sobre grafos de competitividad </t>
  </si>
  <si>
    <t>Investigación sobre el concepto de hipergrafos</t>
  </si>
  <si>
    <t>Búsqueda de aspectos relevantes a estudio sobre las acciones y búsqueda de fuentes de información sobre la teoría de grafos</t>
  </si>
  <si>
    <t xml:space="preserve"> </t>
  </si>
  <si>
    <r>
      <t xml:space="preserve">Lectura de paper: </t>
    </r>
    <r>
      <rPr>
        <i/>
        <sz val="12"/>
        <color theme="1"/>
        <rFont val="Times New Roman"/>
        <family val="1"/>
      </rPr>
      <t>Comparing rankings by means of competitivity graphs: structural properties and computation</t>
    </r>
  </si>
  <si>
    <r>
      <t xml:space="preserve">Lectura de paper: </t>
    </r>
    <r>
      <rPr>
        <i/>
        <sz val="12"/>
        <color theme="1"/>
        <rFont val="Times New Roman"/>
        <family val="1"/>
      </rPr>
      <t>Comparing series of rankings with ties by using complex networks: An analysis of the spanish stock market (IBEX-35 index) 1</t>
    </r>
  </si>
  <si>
    <r>
      <t xml:space="preserve">Lectura de paper: </t>
    </r>
    <r>
      <rPr>
        <i/>
        <sz val="12"/>
        <color theme="1"/>
        <rFont val="Times New Roman"/>
        <family val="1"/>
      </rPr>
      <t>A new method for comparing rankings through complex networks: Model and analysis of competitiveness of major European soccer leagues</t>
    </r>
  </si>
  <si>
    <r>
      <t xml:space="preserve">Lectura del libro: </t>
    </r>
    <r>
      <rPr>
        <i/>
        <sz val="12"/>
        <color theme="1"/>
        <rFont val="Times New Roman"/>
        <family val="1"/>
      </rPr>
      <t>Introducción a la teoría de grafos</t>
    </r>
    <r>
      <rPr>
        <sz val="12"/>
        <color theme="1"/>
        <rFont val="Times New Roman"/>
        <family val="1"/>
      </rPr>
      <t>, Robin J.Wilson</t>
    </r>
  </si>
  <si>
    <t>Redacción en LaTex de las primeras definiciones y aspectos básicos de la teoría de grafos</t>
  </si>
  <si>
    <t>Redacción de definiciones básicas restantes y algunos resultados posibles a considerar.
Búsqueda de las posibles fuentes de datos para extraer los datos del estudio.</t>
  </si>
  <si>
    <t>Desinstalación de Anaconda, instalación de Python y decisión de utilizar Jupyter notebooks.
Carga de los datos de Acciona y Telefónica en el entorno de desarrollo para poder trabajar con ellos. Además, solucionar problemas emergentes durante dicha carga.</t>
  </si>
  <si>
    <t>Preparación de los datos de Acciona y Telefónica en un archivo .csv.
Búsqueda de qué entorno de programación utilizar y descarga final de Anaconda.</t>
  </si>
  <si>
    <r>
      <t xml:space="preserve">Lectura del libro: </t>
    </r>
    <r>
      <rPr>
        <i/>
        <sz val="12"/>
        <color theme="1"/>
        <rFont val="Times New Roman"/>
        <family val="1"/>
      </rPr>
      <t>Puntos y flechas</t>
    </r>
    <r>
      <rPr>
        <sz val="12"/>
        <color theme="1"/>
        <rFont val="Times New Roman"/>
        <family val="1"/>
      </rPr>
      <t>, A. Kaufmann.
Redacción en el texto de más definiciones y conceptos básicos de la teoría de grafos.</t>
    </r>
  </si>
  <si>
    <r>
      <t>Lectura de paper:</t>
    </r>
    <r>
      <rPr>
        <i/>
        <sz val="12"/>
        <color theme="1"/>
        <rFont val="Times New Roman"/>
        <family val="1"/>
      </rPr>
      <t xml:space="preserve"> Comparing series of rankings with ties by using complex networks: An analysis of the spanish stock market (IBEX-35 index) 2.
</t>
    </r>
    <r>
      <rPr>
        <sz val="12"/>
        <color theme="1"/>
        <rFont val="Times New Roman"/>
        <family val="1"/>
      </rPr>
      <t>Primera toma de contacto con LaTex.</t>
    </r>
  </si>
  <si>
    <t>Carga de los datos de más empresas. 
Creación de los rankings de las dos primeras sesiones.
Desarrollo del algoritmo de ordenación y pruebas de este con los dos primeros rankings.</t>
  </si>
  <si>
    <t>Eliminación de uno de los dos algoritmos implementados por falta de eficacia y desarrollo del escogido finalmente.
Solución de los problemas generados en el algoritmo escogido (los datos de los rankings no eran tipo "float" y la selección de los mismos no se hacía con la sintaxis correcta).</t>
  </si>
  <si>
    <t>Funcionamiento correcto del algoritmo que solo ordenaba los porcentajes pero no ordenaba los nombres de las empresas en consecuencia.
Primera etapa del algoritmo para contar cruce entre empresas en los rankings.</t>
  </si>
  <si>
    <t>Creación de una función auxiliar para saber si se cruzan las empresas dado un par de ellas y un par de rankings.
Creación de la matriz de adyacencia para poder fijar el peso de las aristas.</t>
  </si>
  <si>
    <t>Escalación de las tareas realizadas anteriormente para poder aplicarlo al modelo global.
Modificación de la función seCruza() para adaptarla a la estructura de los rankings.</t>
  </si>
  <si>
    <t>Primera toma de contacto para la representación del grafo.
Prueba con diferentes tipos de grafos, pero los pesos no se colocan de forma correcta.</t>
  </si>
  <si>
    <t>Estructurar la parte de contenidos teóricos.
Completar la parte introductoria de teoría de grafos.
Trabajar con las referencias y la inserción de imágenes.</t>
  </si>
  <si>
    <r>
      <t xml:space="preserve">Desarrollo en Overleaf del apartado de Teoría de grafos: </t>
    </r>
    <r>
      <rPr>
        <i/>
        <sz val="12"/>
        <color theme="1"/>
        <rFont val="Times New Roman"/>
        <family val="1"/>
      </rPr>
      <t>Origen e historia</t>
    </r>
  </si>
  <si>
    <r>
      <t xml:space="preserve">Desarrollo en Overleaf del apartado de Teoría de grafos: </t>
    </r>
    <r>
      <rPr>
        <i/>
        <sz val="12"/>
        <color theme="1"/>
        <rFont val="Times New Roman"/>
        <family val="1"/>
      </rPr>
      <t>Definiciones básicas</t>
    </r>
    <r>
      <rPr>
        <sz val="12"/>
        <color theme="1"/>
        <rFont val="Times New Roman"/>
        <family val="1"/>
      </rPr>
      <t>; completando con ejemplos e introduciendo explicaciones de los conceptos</t>
    </r>
  </si>
  <si>
    <r>
      <t xml:space="preserve">Terminar el apartado de Teoría de grafos: </t>
    </r>
    <r>
      <rPr>
        <i/>
        <sz val="12"/>
        <color theme="1"/>
        <rFont val="Times New Roman"/>
        <family val="1"/>
      </rPr>
      <t xml:space="preserve">Definiciones básicas.
</t>
    </r>
    <r>
      <rPr>
        <sz val="12"/>
        <color theme="1"/>
        <rFont val="Times New Roman"/>
        <family val="1"/>
      </rPr>
      <t xml:space="preserve">Comenzar el apartado de Teoría de grafos: </t>
    </r>
    <r>
      <rPr>
        <i/>
        <sz val="12"/>
        <color theme="1"/>
        <rFont val="Times New Roman"/>
        <family val="1"/>
      </rPr>
      <t>Operaciones sobre grafos</t>
    </r>
    <r>
      <rPr>
        <sz val="12"/>
        <color theme="1"/>
        <rFont val="Times New Roman"/>
        <family val="1"/>
      </rPr>
      <t>.</t>
    </r>
  </si>
  <si>
    <r>
      <t xml:space="preserve">Terminar el apartado de Teoría de grafos: </t>
    </r>
    <r>
      <rPr>
        <i/>
        <sz val="12"/>
        <color theme="1"/>
        <rFont val="Times New Roman"/>
        <family val="1"/>
      </rPr>
      <t>Operaciones sobre grafos</t>
    </r>
    <r>
      <rPr>
        <sz val="12"/>
        <color theme="1"/>
        <rFont val="Times New Roman"/>
        <family val="1"/>
      </rPr>
      <t xml:space="preserve">.
Comenzar el apartado de Teoría de grafos: </t>
    </r>
    <r>
      <rPr>
        <i/>
        <sz val="12"/>
        <color theme="1"/>
        <rFont val="Times New Roman"/>
        <family val="1"/>
      </rPr>
      <t>Grafos de competitividad</t>
    </r>
    <r>
      <rPr>
        <sz val="12"/>
        <color theme="1"/>
        <rFont val="Times New Roman"/>
        <family val="1"/>
      </rPr>
      <t>.</t>
    </r>
  </si>
  <si>
    <t>Continuar el apartado de Teoría de grafos: Grafos de competitividad.
Organizar dudas de parte de fundamentos de cara a consultar para su corrección.</t>
  </si>
  <si>
    <r>
      <t xml:space="preserve">Continuar el apartado de Teoría de grafos: </t>
    </r>
    <r>
      <rPr>
        <i/>
        <sz val="12"/>
        <color theme="1"/>
        <rFont val="Times New Roman"/>
        <family val="1"/>
      </rPr>
      <t>Grafos de competitividad</t>
    </r>
    <r>
      <rPr>
        <sz val="12"/>
        <color theme="1"/>
        <rFont val="Times New Roman"/>
        <family val="1"/>
      </rPr>
      <t xml:space="preserve">.
Empezar sección Teoría de grafos: </t>
    </r>
    <r>
      <rPr>
        <i/>
        <sz val="12"/>
        <color theme="1"/>
        <rFont val="Times New Roman"/>
        <family val="1"/>
      </rPr>
      <t>Grafos de competitividad: Parámetros para el estudio de los grafos de competitividad.</t>
    </r>
  </si>
  <si>
    <r>
      <t xml:space="preserve">Continuar  sección Teoría de grafos: </t>
    </r>
    <r>
      <rPr>
        <i/>
        <sz val="12"/>
        <color theme="1"/>
        <rFont val="Times New Roman"/>
        <family val="1"/>
      </rPr>
      <t>Grafos de competitividad: Parámetros para el estudio de los grafos de competitividad</t>
    </r>
    <r>
      <rPr>
        <sz val="12"/>
        <color theme="1"/>
        <rFont val="Times New Roman"/>
        <family val="1"/>
      </rPr>
      <t xml:space="preserve">.
Continuar  sección Teoría de grafos: </t>
    </r>
    <r>
      <rPr>
        <i/>
        <sz val="12"/>
        <color theme="1"/>
        <rFont val="Times New Roman"/>
        <family val="1"/>
      </rPr>
      <t>Grafos de competitividad</t>
    </r>
    <r>
      <rPr>
        <sz val="12"/>
        <color theme="1"/>
        <rFont val="Times New Roman"/>
        <family val="1"/>
      </rPr>
      <t>.
Organizar resto de documento y establecer secciones y subsecciones.
Establecer próximos pasos para completar la parte de fundamentos teóricos.</t>
    </r>
  </si>
  <si>
    <r>
      <t>Añadir alguna definición más a los fundamentos teóricos y buscar posibles fuentes de teoremas y resultados teóricos para la parte de</t>
    </r>
    <r>
      <rPr>
        <i/>
        <sz val="12"/>
        <color theme="1"/>
        <rFont val="Times New Roman"/>
        <family val="1"/>
      </rPr>
      <t xml:space="preserve"> Teoría de grafos</t>
    </r>
    <r>
      <rPr>
        <sz val="12"/>
        <color theme="1"/>
        <rFont val="Times New Roman"/>
        <family val="1"/>
      </rPr>
      <t>.</t>
    </r>
  </si>
  <si>
    <t>Ingesta de datos de cotización de las 35 empresas del IBEX-35, con su correspondiente actualización temporal de los últimos 6 meses desde hoy (23/10/2022)</t>
  </si>
  <si>
    <t>Modificación del código tras la introducción de las 35 empresas del Ibex-35</t>
  </si>
  <si>
    <t>Finalización de la modificación del código ya existente, adaptándolo a los nuevos cambios</t>
  </si>
  <si>
    <t>Aplicación del parámetro de Kendall de la librería de Python a las 3 variantes del estudio que se han originado anteriormente</t>
  </si>
  <si>
    <t>Modificaciones en las representaciones de los grafos para una visualización óptima</t>
  </si>
  <si>
    <t>Junio</t>
  </si>
  <si>
    <t>Julio</t>
  </si>
  <si>
    <t>Agosto</t>
  </si>
  <si>
    <t>Septiembre</t>
  </si>
  <si>
    <t>Octubre</t>
  </si>
  <si>
    <t>Noviembre</t>
  </si>
  <si>
    <t>Diciembre</t>
  </si>
  <si>
    <t>Total</t>
  </si>
  <si>
    <t>Continuación con los cambios teóricos sobre grafos de competitividad revisando los papers</t>
  </si>
  <si>
    <t>Cambios de aspectos teóricos de grafos de competitividad revisando los papers</t>
  </si>
  <si>
    <t>Cambios sobre los fundamentos teóricos e introducción de algún concepto básico sobre la teoría de grafos (complementado con nueva bibliografía)</t>
  </si>
  <si>
    <t>Cambio de la perspectiva del estudio donde se invierten 1000 euros debido a que estaba mal planteada.
Introducción de texto en la parte práctica para mejorar su estructuración.</t>
  </si>
  <si>
    <t>Finalización con los cambios de la sesión anterior:
               - Cambio de la perspectiva del estudio donde se invierten 1000 euros debido a que estaba mal planteada.
               - Introducción de texto en la parte práctica para mejorar su estructuración.</t>
  </si>
  <si>
    <t>Adición de la perspectiva del estudio donde se invierten 1000 euros y se va observando la evolución diaria del cambio en el valor de la inversión entre la sesión actual y la anterior</t>
  </si>
  <si>
    <t>Organización de todas las perspectivas del estudio con la redacción de texto en el archivo Jupyter Notebook para darle legitibilidad y facilitar su introducción al documento escrito final</t>
  </si>
  <si>
    <t>Continuación con la organización de todas las perspectivas del estudio con la redacción de texto en el archivo Jupyter Notebook para darle legitibilidad y facilitar su introducción al documento escrito final. Concretamente en la 1ª perspectiva final.</t>
  </si>
  <si>
    <t>Continuación con la organización de todas las perspectivas del estudio con la redacción de texto en el archivo Jupyter Notebook para darle legitibilidad y facilitar su introducción al documento escrito final. Concretamente en la 2ª perspectiva final.</t>
  </si>
  <si>
    <t>Cambios sobre los fundamentos teóricos e introducción de una proposición con su demostración del coeficiente de correlación Kendall</t>
  </si>
  <si>
    <r>
      <t xml:space="preserve">Continuación con el apartado teórico: </t>
    </r>
    <r>
      <rPr>
        <i/>
        <sz val="12"/>
        <color theme="1"/>
        <rFont val="Times New Roman"/>
        <family val="1"/>
      </rPr>
      <t>Detección de comunidades - Algoritmo Girvan-Newman</t>
    </r>
  </si>
  <si>
    <t>Mejoras sobre los fundamentos teóricos tras la revisión en la reunión</t>
  </si>
  <si>
    <t>Trabajo sobre la matriz de adyacencia y la representación de los grafos que tienen en cuenta el porcentaje de cierre diario (actualización con las versiones: mantener aquellas aristas con peso mayor que la media de los pesos y mantener aquellas aristas con mayor peso que la medida 1).
Comienzo de otra perspectiva del estudio: Invertir 1000 euros en cada una de las empresas.</t>
  </si>
  <si>
    <t>Finalización con la organización de todas las perspectivas del estudio con la redacción de texto en el archivo Jupyter Notebook para darle legitibilidad y facilitar su introducción al documento escrito final. Concretamente en la 3ª perspectiva final.
Desarrollo del apartado de cálculo y aplicación del coeficiente de correlación Kendall (definición de una función para su cálculo).</t>
  </si>
  <si>
    <t>Búsqueda de herramientas para la representación de un dendograma en Python.
Finalización y revisión de la parte práctica salvo la representación del dendograma.</t>
  </si>
  <si>
    <t>Introducción de la parte práctica al trabajo final</t>
  </si>
  <si>
    <r>
      <t xml:space="preserve">Finalización de la introducción de la parte práctica al trabajo final.
Cambios en los fundamentos teóricos tras la revisión.
Completar </t>
    </r>
    <r>
      <rPr>
        <i/>
        <sz val="12"/>
        <color theme="1"/>
        <rFont val="Times New Roman"/>
        <family val="1"/>
      </rPr>
      <t>Contenidos principales: Conceptos del contexto económico.</t>
    </r>
  </si>
  <si>
    <r>
      <t>Redacción apartado de la Introducción: Contexto y alcance.
Redacción apartado</t>
    </r>
    <r>
      <rPr>
        <i/>
        <sz val="12"/>
        <color theme="1"/>
        <rFont val="Times New Roman"/>
        <family val="1"/>
      </rPr>
      <t xml:space="preserve"> Objetivos.</t>
    </r>
  </si>
  <si>
    <r>
      <t xml:space="preserve">Completar Contenidos principales: </t>
    </r>
    <r>
      <rPr>
        <i/>
        <sz val="12"/>
        <color theme="1"/>
        <rFont val="Times New Roman"/>
        <family val="1"/>
      </rPr>
      <t>Detección de comunidades: Algoritmo Girvan - Newman</t>
    </r>
  </si>
  <si>
    <t>Realización del dendograma para la subvariante 3.3</t>
  </si>
  <si>
    <r>
      <t xml:space="preserve">Desarrollo del capítulo </t>
    </r>
    <r>
      <rPr>
        <i/>
        <sz val="12"/>
        <color theme="1"/>
        <rFont val="Times New Roman"/>
        <family val="1"/>
      </rPr>
      <t>Resultados</t>
    </r>
  </si>
  <si>
    <r>
      <t xml:space="preserve">Desarrollo del capítulo </t>
    </r>
    <r>
      <rPr>
        <i/>
        <sz val="12"/>
        <color theme="1"/>
        <rFont val="Times New Roman"/>
        <family val="1"/>
      </rPr>
      <t>Conclusiones y trabajos futuros</t>
    </r>
    <r>
      <rPr>
        <sz val="12"/>
        <color theme="1"/>
        <rFont val="Times New Roman"/>
        <family val="1"/>
      </rPr>
      <t>.</t>
    </r>
  </si>
  <si>
    <t>Redacción de Agradecimientos y Resumen del trabajo.
Adición del pseudocódigo del algoritmo Girvan-Newman a los contenidos teóricos.</t>
  </si>
  <si>
    <t>Cambios en la bibliografía.
Depuración de dudas.
Revisión del documento y cambios y mejoras sobre el mismo.</t>
  </si>
  <si>
    <t>Enero</t>
  </si>
  <si>
    <t>Cambios sobre el documento final tras la revisión del mismo por parte del tutor.
Modificaciones sobre las conclusiones extraídas.</t>
  </si>
  <si>
    <r>
      <t xml:space="preserve">Finalización de las conclusiones extraídas.
Desarrollo del fichero </t>
    </r>
    <r>
      <rPr>
        <i/>
        <sz val="12"/>
        <color theme="1"/>
        <rFont val="Times New Roman"/>
        <family val="1"/>
      </rPr>
      <t>Rentabilidades</t>
    </r>
    <r>
      <rPr>
        <sz val="12"/>
        <color theme="1"/>
        <rFont val="Times New Roman"/>
        <family val="1"/>
      </rPr>
      <t>.
Revisión de dudas.</t>
    </r>
  </si>
  <si>
    <t>Creación de un anexo para almacenar las funciones definidas e implementadas en la práctica.
Creación de un anexo para almacenar los grafos, con la aplicación del algoritmo de Girvan-Newman sobre ellos, comentados en los resultados de la práctica.
Modificaciones sobre la bibliografía.
Modificaciones y mejoras sobre el documento.</t>
  </si>
  <si>
    <t>Creación de apéndices y reestructuración de los contenidos</t>
  </si>
  <si>
    <t>Reducción del punto 4 donde se explica la práctica: Movimiento de ciertos textos a los apéndices y mejoras sobre el texto</t>
  </si>
  <si>
    <t>Reducción del punto 5 donde se explican los resultados obtenidos: Movimiento de ciertos textos a los apéndices y mejoras sobre el texto.
Misma acción para el punto 6 de conclusiones y trabajos futuros.</t>
  </si>
  <si>
    <t>Revisión del documento completo y redacción de los apéndices</t>
  </si>
  <si>
    <t>Revisión del documento completo y anotación de cambios posibles</t>
  </si>
  <si>
    <t>Febrero</t>
  </si>
  <si>
    <t>Cambios sobre el documento, adición de elementos al gitHub y redacción de los dos últimos apéndices</t>
  </si>
  <si>
    <r>
      <t xml:space="preserve">Continuar sección Teoría de grafos: </t>
    </r>
    <r>
      <rPr>
        <i/>
        <sz val="12"/>
        <color theme="1"/>
        <rFont val="Times New Roman"/>
        <family val="1"/>
      </rPr>
      <t>Grafos de competitividad: Parámetros para el estudio de los grafos de competitividad</t>
    </r>
  </si>
  <si>
    <t>Finalización de la visión: Invertir 1000 euros en cada una de las empresas.
Modificación de las bases de datos y creación de dos funciones para crear dos columnas nuevas sobre las bases de datos relativas a porcentajes (motivado por la siguiente perspectiva).
Comienzo de la última perspectiva del estudio: Estudiar el porcentaje de cierre de sesión acumulado a lo largo de las sesiones.
Primera toma de contacto con el algoritmo de Girvan-Newman.
Finalización de la 4 visión.</t>
  </si>
  <si>
    <t>Aplicación del algoritmo de Girvan-Newman sobre todos los grafos creados anteriormente y revisión de los resultados obtenidos.
Modificar anotaciones sobre los fundamentos teóricos.</t>
  </si>
  <si>
    <t>Modificaciones sobre la aplicación del algoritmo de Girvan-Newman</t>
  </si>
  <si>
    <t>Adhesión a los fundamentos teóricos explicaciones del algoritmo de Girvan-Newman.
Depuración de dudas.</t>
  </si>
  <si>
    <t>Adición de la tercera subvariante en todas las perspectivas que tiene en cuenta todas las aristas con pesos mayores que la medida 2.
Aplicación del apartado de algoritmo Girvan-Newman a todas las perspectivas y sus subvariantes desarrolladas.</t>
  </si>
  <si>
    <t>Continuación con Depuración parte práctica: Cambios en el apartado de aplicación del algoritmo Girvan-Newman adecuados a la situación de cada grafo para las restantes perspectivas y subvariantes</t>
  </si>
  <si>
    <t>Finalización con Depuración parte práctica: Cambios en el apartado de aplicación del algoritmo Girvan-Newman adecuados a la situación de cada grafo para las restantes perspectivas y subvariantes</t>
  </si>
  <si>
    <t>Trabajo sobre la tercera perspectiva sobre aquellas aristas con peso mayor que la media y con peso mayor que la medida 1.
Cálculo del grafo y aplicación del algoritmo de Girvan-Newman.</t>
  </si>
  <si>
    <t>Depuración parte práctica:
- Cambios sobre el texto escrito.
- Definición de medida 1 y medida 2 y aplicación (anteriormente tenía otro nombre).
- Eliminación de bloques de código no necesarios.</t>
  </si>
  <si>
    <t>Depuración parte práctica: Cambios en el apartado de aplicación del algoritmo Girvan-Newman adecuados a la situación de cada grafo para la primera perspectiva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</si>
</sst>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i/>
      <sz val="12"/>
      <color theme="1"/>
      <name val="Times New Roman"/>
      <family val="1"/>
    </font>
    <font>
      <sz val="12"/>
      <name val="Times New Roman"/>
      <family val="1"/>
    </font>
    <font>
      <sz val="8"/>
      <name val="Calibri"/>
      <family val="2"/>
      <scheme val="minor"/>
    </font>
    <font>
      <b/>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9"/>
        <bgColor indexed="64"/>
      </patternFill>
    </fill>
    <fill>
      <patternFill patternType="solid">
        <fgColor theme="5"/>
        <bgColor indexed="64"/>
      </patternFill>
    </fill>
    <fill>
      <patternFill patternType="solid">
        <fgColor theme="4"/>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20" fontId="2" fillId="0" borderId="0" xfId="0" applyNumberFormat="1" applyFont="1" applyAlignment="1">
      <alignment horizontal="center"/>
    </xf>
    <xf numFmtId="0" fontId="2" fillId="0" borderId="0" xfId="0" applyFont="1" applyAlignment="1">
      <alignment horizontal="center" wrapText="1"/>
    </xf>
    <xf numFmtId="0" fontId="3" fillId="0" borderId="0" xfId="0" applyFont="1" applyAlignment="1">
      <alignment horizontal="center"/>
    </xf>
    <xf numFmtId="0" fontId="1" fillId="0" borderId="0" xfId="0" applyFont="1"/>
    <xf numFmtId="20" fontId="0" fillId="0" borderId="0" xfId="0" applyNumberFormat="1"/>
    <xf numFmtId="20" fontId="2" fillId="0" borderId="0" xfId="0" applyNumberFormat="1" applyFont="1" applyAlignment="1">
      <alignment horizontal="center" wrapText="1"/>
    </xf>
    <xf numFmtId="20" fontId="2" fillId="2" borderId="0" xfId="0" applyNumberFormat="1" applyFont="1" applyFill="1" applyAlignment="1">
      <alignment horizontal="center" wrapText="1"/>
    </xf>
    <xf numFmtId="0" fontId="2" fillId="2" borderId="0" xfId="0" applyFont="1" applyFill="1" applyAlignment="1">
      <alignment horizontal="center" wrapText="1"/>
    </xf>
    <xf numFmtId="14" fontId="5" fillId="3" borderId="0" xfId="0" applyNumberFormat="1" applyFont="1" applyFill="1" applyAlignment="1">
      <alignment horizontal="center"/>
    </xf>
    <xf numFmtId="20" fontId="5" fillId="3" borderId="0" xfId="0" applyNumberFormat="1" applyFont="1" applyFill="1" applyAlignment="1">
      <alignment horizontal="center"/>
    </xf>
    <xf numFmtId="20" fontId="5" fillId="2" borderId="0" xfId="0" applyNumberFormat="1" applyFont="1" applyFill="1" applyAlignment="1">
      <alignment horizontal="center"/>
    </xf>
    <xf numFmtId="0" fontId="2" fillId="3" borderId="0" xfId="0" applyFont="1" applyFill="1" applyAlignment="1">
      <alignment horizontal="center" wrapText="1"/>
    </xf>
    <xf numFmtId="20" fontId="0" fillId="0" borderId="0" xfId="0" applyNumberFormat="1" applyAlignment="1">
      <alignment horizontal="center" vertical="center"/>
    </xf>
    <xf numFmtId="164" fontId="0" fillId="0" borderId="0" xfId="0" applyNumberFormat="1" applyAlignment="1">
      <alignment horizontal="center" vertical="center"/>
    </xf>
    <xf numFmtId="0" fontId="7" fillId="6" borderId="1" xfId="0" applyFont="1" applyFill="1" applyBorder="1" applyAlignment="1">
      <alignment horizontal="center" vertical="center"/>
    </xf>
    <xf numFmtId="0" fontId="1" fillId="0" borderId="1" xfId="0" applyFont="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cellXfs>
  <cellStyles count="1">
    <cellStyle name="Normal" xfId="0" builtinId="0"/>
  </cellStyles>
  <dxfs count="19">
    <dxf>
      <font>
        <b val="0"/>
      </font>
      <numFmt numFmtId="164" formatCode="[h]:mm:ss;@"/>
      <alignment horizontal="center" vertical="center" textRotation="0" wrapText="0" indent="0" justifyLastLine="0" shrinkToFit="0" readingOrder="0"/>
    </dxf>
    <dxf>
      <numFmt numFmtId="164" formatCode="[h]:mm:ss;@"/>
      <alignment horizontal="center" vertical="center" textRotation="0" wrapText="0" indent="0" justifyLastLine="0" shrinkToFit="0" readingOrder="0"/>
    </dxf>
    <dxf>
      <font>
        <b val="0"/>
      </font>
      <numFmt numFmtId="164" formatCode="[h]:mm:ss;@"/>
      <alignment horizontal="center" vertical="center" textRotation="0" wrapText="0" indent="0" justifyLastLine="0" shrinkToFit="0" readingOrder="0"/>
    </dxf>
    <dxf>
      <font>
        <b val="0"/>
      </font>
      <numFmt numFmtId="164" formatCode="[h]:mm:ss;@"/>
      <alignment horizontal="center" vertical="center" textRotation="0" wrapText="0" indent="0" justifyLastLine="0" shrinkToFit="0" readingOrder="0"/>
    </dxf>
    <dxf>
      <font>
        <b val="0"/>
      </font>
      <numFmt numFmtId="164" formatCode="[h]:mm:ss;@"/>
      <alignment horizontal="center" vertical="center" textRotation="0" wrapText="0" indent="0" justifyLastLine="0" shrinkToFit="0" readingOrder="0"/>
    </dxf>
    <dxf>
      <font>
        <b val="0"/>
      </font>
      <numFmt numFmtId="164" formatCode="[h]:mm:ss;@"/>
      <alignment horizontal="center" vertical="center" textRotation="0" wrapText="0" indent="0" justifyLastLine="0" shrinkToFit="0" readingOrder="0"/>
    </dxf>
    <dxf>
      <font>
        <b val="0"/>
      </font>
      <numFmt numFmtId="25" formatCode="h:mm"/>
      <alignment horizontal="center" vertical="center" textRotation="0" wrapText="0" indent="0" justifyLastLine="0" shrinkToFit="0" readingOrder="0"/>
    </dxf>
    <dxf>
      <font>
        <b val="0"/>
      </font>
      <numFmt numFmtId="25" formatCode="h:mm"/>
      <alignment horizontal="center" vertical="center" textRotation="0" wrapText="0" indent="0" justifyLastLine="0" shrinkToFit="0" readingOrder="0"/>
    </dxf>
    <dxf>
      <font>
        <b val="0"/>
      </font>
      <numFmt numFmtId="25" formatCode="h:mm"/>
      <alignment horizontal="center" vertical="center" textRotation="0" wrapText="0" indent="0" justifyLastLine="0" shrinkToFit="0" readingOrder="0"/>
    </dxf>
    <dxf>
      <font>
        <b val="0"/>
      </font>
      <numFmt numFmtId="25" formatCode="h:mm"/>
      <alignment horizontal="center" vertical="center" textRotation="0" wrapText="0" indent="0" justifyLastLine="0" shrinkToFit="0" readingOrder="0"/>
    </dxf>
    <dxf>
      <font>
        <b val="0"/>
      </font>
      <alignment horizontal="center" vertical="center" textRotation="0" wrapText="0" indent="0" justifyLastLine="0" shrinkToFit="0" readingOrder="0"/>
    </dxf>
    <dxf>
      <font>
        <b/>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alignment horizontal="center" vertical="bottom" textRotation="0" wrapText="0" indent="0" justifyLastLine="0" shrinkToFit="0" readingOrder="0"/>
    </dxf>
    <dxf>
      <font>
        <strike val="0"/>
        <outline val="0"/>
        <shadow val="0"/>
        <u val="none"/>
        <vertAlign val="baseline"/>
        <sz val="12"/>
        <color theme="1"/>
        <name val="Times New Roman"/>
        <family val="1"/>
        <scheme val="none"/>
      </font>
      <alignment horizontal="center" vertical="bottom" textRotation="0" wrapText="0" indent="0" justifyLastLine="0" shrinkToFit="0" readingOrder="0"/>
    </dxf>
    <dxf>
      <font>
        <strike val="0"/>
        <outline val="0"/>
        <shadow val="0"/>
        <u val="none"/>
        <vertAlign val="baseline"/>
        <sz val="12"/>
        <color theme="1"/>
        <name val="Times New Roman"/>
        <family val="1"/>
        <scheme val="none"/>
      </font>
      <alignment horizontal="center" vertical="bottom" textRotation="0" wrapText="0" indent="0" justifyLastLine="0" shrinkToFit="0" readingOrder="0"/>
    </dxf>
    <dxf>
      <font>
        <strike val="0"/>
        <outline val="0"/>
        <shadow val="0"/>
        <u val="none"/>
        <vertAlign val="baseline"/>
        <sz val="12"/>
        <color theme="1"/>
        <name val="Times New Roman"/>
        <family val="1"/>
        <scheme val="none"/>
      </font>
      <alignment horizontal="center" vertical="bottom" textRotation="0" wrapText="0" indent="0" justifyLastLine="0" shrinkToFit="0" readingOrder="0"/>
    </dxf>
    <dxf>
      <font>
        <strike val="0"/>
        <outline val="0"/>
        <shadow val="0"/>
        <u val="none"/>
        <vertAlign val="baseline"/>
        <sz val="12"/>
        <color theme="1"/>
        <name val="Times New Roman"/>
        <family val="1"/>
        <scheme val="none"/>
      </font>
      <alignment horizontal="center" vertical="bottom" textRotation="0" wrapText="0" indent="0" justifyLastLine="0" shrinkToFit="0" readingOrder="0"/>
    </dxf>
    <dxf>
      <font>
        <strike val="0"/>
        <outline val="0"/>
        <shadow val="0"/>
        <u val="none"/>
        <vertAlign val="baseline"/>
        <sz val="12"/>
        <color theme="1"/>
        <name val="Times New Roman"/>
        <family val="1"/>
        <scheme val="none"/>
      </font>
    </dxf>
    <dxf>
      <font>
        <b/>
        <strike val="0"/>
        <outline val="0"/>
        <shadow val="0"/>
        <u val="none"/>
        <vertAlign val="baseline"/>
        <sz val="12"/>
        <color theme="1"/>
        <name val="Times New Roman"/>
        <family val="1"/>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3BD345-779B-407D-B58D-FDF6C99FCC10}" name="Tabla1" displayName="Tabla1" ref="A1:E78" totalsRowShown="0" headerRowDxfId="18" dataDxfId="17">
  <autoFilter ref="A1:E78" xr:uid="{383BD345-779B-407D-B58D-FDF6C99FCC10}"/>
  <tableColumns count="5">
    <tableColumn id="1" xr3:uid="{C6AAB775-D297-4F2B-9286-A8882DDBC989}" name="Fecha" dataDxfId="16"/>
    <tableColumn id="2" xr3:uid="{228526F5-1CF4-456F-9A6A-E7DCF397B523}" name="Hora Inicio" dataDxfId="15"/>
    <tableColumn id="3" xr3:uid="{21178F79-128A-4186-85B8-863E4FB1C42C}" name="Hora Fin" dataDxfId="14"/>
    <tableColumn id="4" xr3:uid="{705CDD32-7A52-4339-AE2E-9626D7F785D2}" name="Duración" dataDxfId="13">
      <calculatedColumnFormula>Tabla1[[#This Row],[Hora Fin]]-Tabla1[[#This Row],[Hora Inicio]]</calculatedColumnFormula>
    </tableColumn>
    <tableColumn id="5" xr3:uid="{84AFA4D4-CDED-4646-84D6-08BC82F92962}" name="Tarea" dataDxfId="1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74A921-542F-49CE-BACE-046246F621A8}" name="Tabla2" displayName="Tabla2" ref="G5:P6" totalsRowShown="0" headerRowDxfId="11" dataDxfId="10">
  <tableColumns count="10">
    <tableColumn id="1" xr3:uid="{EEBFF5E9-5217-4AC4-9826-F0858C1291EC}" name="Junio" dataDxfId="9">
      <calculatedColumnFormula>D2+D3+D4+Tabla1[[#This Row],[Duración]]+D6</calculatedColumnFormula>
    </tableColumn>
    <tableColumn id="2" xr3:uid="{3C219CFA-40C1-4095-863E-A4DC460D318D}" name="Julio" dataDxfId="8">
      <calculatedColumnFormula>D7+D8</calculatedColumnFormula>
    </tableColumn>
    <tableColumn id="3" xr3:uid="{CE687BC0-079F-4959-9A11-6CDF57613F70}" name="Agosto" dataDxfId="7">
      <calculatedColumnFormula>D9+D10+D11+D12</calculatedColumnFormula>
    </tableColumn>
    <tableColumn id="4" xr3:uid="{3D339EA0-C987-4ABB-9EE0-D7933680CCC7}" name="Septiembre" dataDxfId="6">
      <calculatedColumnFormula>D13+D14+D15+D16+D17</calculatedColumnFormula>
    </tableColumn>
    <tableColumn id="5" xr3:uid="{EC7F2500-25FD-4E35-B12E-5B339C671C37}" name="Octubre" dataDxfId="5">
      <calculatedColumnFormula>D18+D19+D20+D21+D22+D23+D24+D25+D26+D27+D28+D29+D30+D31+D32+D33+D34+D35</calculatedColumnFormula>
    </tableColumn>
    <tableColumn id="6" xr3:uid="{9015AD13-F171-48D6-9488-0E2B72EBE56B}" name="Noviembre" dataDxfId="4">
      <calculatedColumnFormula>D36+D37+D38+D39+D40+D41+D42+D43+D44+D45+D46+D47+D48+D49+D50+D51+D52+D53+D54+D55+D56</calculatedColumnFormula>
    </tableColumn>
    <tableColumn id="7" xr3:uid="{0846DDC1-60CC-4692-8B35-72E4C02AEB9B}" name="Diciembre" dataDxfId="3">
      <calculatedColumnFormula>D57+D58+D59+D60+D61+D62+D63+D64+D65+D66+D67+D68+D69</calculatedColumnFormula>
    </tableColumn>
    <tableColumn id="9" xr3:uid="{65EA442C-0B2C-4DC3-AB22-EEA04DE73518}" name="Enero" dataDxfId="2">
      <calculatedColumnFormula>D70+D71+D72+D73+D74+D75+D76</calculatedColumnFormula>
    </tableColumn>
    <tableColumn id="11" xr3:uid="{42CCAC5C-E931-433B-9D64-2A951A9F0F2C}" name="Febrero" dataDxfId="1">
      <calculatedColumnFormula>D77+D78</calculatedColumnFormula>
    </tableColumn>
    <tableColumn id="8" xr3:uid="{F0D86296-0F8F-4F59-8784-140E4D1358FC}" name="Total" dataDxfId="0">
      <calculatedColumnFormula>Tabla2[[#This Row],[Junio]]+Tabla2[[#This Row],[Julio]]+Tabla2[[#This Row],[Agosto]]+Tabla2[[#This Row],[Septiembre]]+Tabla2[[#This Row],[Octubre]]+Tabla2[[#This Row],[Noviembre]]+Tabla2[[#This Row],[Diciembre]]+Tabla2[[#This Row],[Enero]]+Tabla2[[#This Row],[Febrero]]</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48545"/>
  <sheetViews>
    <sheetView tabSelected="1" zoomScale="40" zoomScaleNormal="40" workbookViewId="0"/>
  </sheetViews>
  <sheetFormatPr baseColWidth="10" defaultColWidth="8.7265625" defaultRowHeight="14.5" x14ac:dyDescent="0.35"/>
  <cols>
    <col min="1" max="1" width="14.26953125" style="1" customWidth="1"/>
    <col min="2" max="2" width="17.1796875" customWidth="1"/>
    <col min="3" max="3" width="14.36328125" customWidth="1"/>
    <col min="4" max="4" width="16.90625" customWidth="1"/>
    <col min="5" max="5" width="187.81640625" customWidth="1"/>
    <col min="6" max="6" width="12.26953125" bestFit="1" customWidth="1"/>
    <col min="7" max="7" width="11.54296875" bestFit="1" customWidth="1"/>
    <col min="8" max="8" width="13.7265625" bestFit="1" customWidth="1"/>
    <col min="9" max="9" width="18.81640625" bestFit="1" customWidth="1"/>
    <col min="10" max="10" width="15" bestFit="1" customWidth="1"/>
    <col min="11" max="11" width="17.90625" customWidth="1"/>
    <col min="12" max="14" width="14.90625" customWidth="1"/>
    <col min="15" max="15" width="11.7265625" bestFit="1" customWidth="1"/>
    <col min="16" max="16" width="9.90625" bestFit="1" customWidth="1"/>
  </cols>
  <sheetData>
    <row r="1" spans="1:16" s="7" customFormat="1" ht="15.5" x14ac:dyDescent="0.35">
      <c r="A1" s="6" t="s">
        <v>4</v>
      </c>
      <c r="B1" s="6" t="s">
        <v>0</v>
      </c>
      <c r="C1" s="6" t="s">
        <v>1</v>
      </c>
      <c r="D1" s="6" t="s">
        <v>2</v>
      </c>
      <c r="E1" s="6" t="s">
        <v>3</v>
      </c>
    </row>
    <row r="2" spans="1:16" ht="15.5" x14ac:dyDescent="0.35">
      <c r="A2" s="3">
        <v>44724</v>
      </c>
      <c r="B2" s="4">
        <v>0.41666666666666669</v>
      </c>
      <c r="C2" s="4">
        <v>0.44444444444444442</v>
      </c>
      <c r="D2" s="4">
        <f>Tabla1[[#This Row],[Hora Fin]]-Tabla1[[#This Row],[Hora Inicio]]</f>
        <v>2.7777777777777735E-2</v>
      </c>
      <c r="E2" s="5" t="s">
        <v>9</v>
      </c>
    </row>
    <row r="3" spans="1:16" ht="16" thickBot="1" x14ac:dyDescent="0.4">
      <c r="A3" s="3">
        <v>44726</v>
      </c>
      <c r="B3" s="4">
        <v>0.91666666666666663</v>
      </c>
      <c r="C3" s="4">
        <v>0.95833333333333337</v>
      </c>
      <c r="D3" s="4">
        <f>Tabla1[[#This Row],[Hora Fin]]-Tabla1[[#This Row],[Hora Inicio]]</f>
        <v>4.1666666666666741E-2</v>
      </c>
      <c r="E3" s="2" t="s">
        <v>10</v>
      </c>
    </row>
    <row r="4" spans="1:16" ht="16" thickBot="1" x14ac:dyDescent="0.4">
      <c r="A4" s="3">
        <v>44728</v>
      </c>
      <c r="B4" s="4">
        <v>0.91666666666666663</v>
      </c>
      <c r="C4" s="4">
        <v>0.94791666666666663</v>
      </c>
      <c r="D4" s="4">
        <f>Tabla1[[#This Row],[Hora Fin]]-Tabla1[[#This Row],[Hora Inicio]]</f>
        <v>3.125E-2</v>
      </c>
      <c r="E4" s="2" t="s">
        <v>11</v>
      </c>
      <c r="G4" s="20">
        <v>2022</v>
      </c>
      <c r="H4" s="21"/>
      <c r="I4" s="21"/>
      <c r="J4" s="21"/>
      <c r="K4" s="21"/>
      <c r="L4" s="21"/>
      <c r="M4" s="21"/>
      <c r="N4" s="22">
        <v>2023</v>
      </c>
      <c r="O4" s="23"/>
    </row>
    <row r="5" spans="1:16" ht="16" thickBot="1" x14ac:dyDescent="0.4">
      <c r="A5" s="3">
        <v>44733</v>
      </c>
      <c r="B5" s="4">
        <v>0.95833333333333337</v>
      </c>
      <c r="C5" s="4">
        <v>0</v>
      </c>
      <c r="D5" s="4">
        <v>4.1666666666666664E-2</v>
      </c>
      <c r="E5" s="2" t="s">
        <v>5</v>
      </c>
      <c r="G5" s="19" t="s">
        <v>39</v>
      </c>
      <c r="H5" s="19" t="s">
        <v>40</v>
      </c>
      <c r="I5" s="19" t="s">
        <v>41</v>
      </c>
      <c r="J5" s="19" t="s">
        <v>42</v>
      </c>
      <c r="K5" s="19" t="s">
        <v>43</v>
      </c>
      <c r="L5" s="19" t="s">
        <v>44</v>
      </c>
      <c r="M5" s="19" t="s">
        <v>45</v>
      </c>
      <c r="N5" s="19" t="s">
        <v>71</v>
      </c>
      <c r="O5" s="19" t="s">
        <v>80</v>
      </c>
      <c r="P5" s="18" t="s">
        <v>46</v>
      </c>
    </row>
    <row r="6" spans="1:16" ht="31" x14ac:dyDescent="0.35">
      <c r="A6" s="3">
        <v>44741</v>
      </c>
      <c r="B6" s="4">
        <v>0.91666666666666663</v>
      </c>
      <c r="C6" s="4">
        <v>0.96527777777777779</v>
      </c>
      <c r="D6" s="4">
        <f>Tabla1[[#This Row],[Hora Fin]]-Tabla1[[#This Row],[Hora Inicio]]</f>
        <v>4.861111111111116E-2</v>
      </c>
      <c r="E6" s="5" t="s">
        <v>18</v>
      </c>
      <c r="G6" s="16">
        <f>D2+D3+D4+Tabla1[[#This Row],[Duración]]+D6</f>
        <v>0.1979166666666668</v>
      </c>
      <c r="H6" s="16">
        <f>D7+D8</f>
        <v>6.5972222222222265E-2</v>
      </c>
      <c r="I6" s="16">
        <f>D9+D10+D11+D12</f>
        <v>0.34374999999999989</v>
      </c>
      <c r="J6" s="16">
        <f>D13+D14+D15+D16+D17</f>
        <v>0.35416666666666691</v>
      </c>
      <c r="K6" s="17">
        <f>D18+D19+D20+D21+D22+D23+D24+D25+D26+D27+D28+D29+D30+D31+D32+D33+D34+D35</f>
        <v>1.8020833333333328</v>
      </c>
      <c r="L6" s="17">
        <f>D36+D37+D38+D39+D40+D41+D42+D43+D44+D45+D46+D47+D48+D49+D50+D51+D52+D53+D54+D55+D56</f>
        <v>1.9548611111111112</v>
      </c>
      <c r="M6" s="17">
        <f>D57+D58+D59+D60+D61+D62+D63+D64+D65+D66+D67+D68+D69</f>
        <v>1.7777777777777777</v>
      </c>
      <c r="N6" s="17">
        <f>D70+D71+D72+D73+D74+D75+D76</f>
        <v>0.71875</v>
      </c>
      <c r="O6" s="17">
        <f>D77+D78</f>
        <v>0.20138888888888873</v>
      </c>
      <c r="P6" s="17">
        <f>Tabla2[[#This Row],[Junio]]+Tabla2[[#This Row],[Julio]]+Tabla2[[#This Row],[Agosto]]+Tabla2[[#This Row],[Septiembre]]+Tabla2[[#This Row],[Octubre]]+Tabla2[[#This Row],[Noviembre]]+Tabla2[[#This Row],[Diciembre]]+Tabla2[[#This Row],[Enero]]+Tabla2[[#This Row],[Febrero]]</f>
        <v>7.4166666666666661</v>
      </c>
    </row>
    <row r="7" spans="1:16" ht="15.5" x14ac:dyDescent="0.35">
      <c r="A7" s="3">
        <v>44743</v>
      </c>
      <c r="B7" s="4">
        <v>0.40277777777777773</v>
      </c>
      <c r="C7" s="4">
        <v>0.4375</v>
      </c>
      <c r="D7" s="4">
        <f>Tabla1[[#This Row],[Hora Fin]]-Tabla1[[#This Row],[Hora Inicio]]</f>
        <v>3.4722222222222265E-2</v>
      </c>
      <c r="E7" s="2" t="s">
        <v>7</v>
      </c>
    </row>
    <row r="8" spans="1:16" ht="15.5" x14ac:dyDescent="0.35">
      <c r="A8" s="3">
        <v>44747</v>
      </c>
      <c r="B8" s="4">
        <v>0.54166666666666663</v>
      </c>
      <c r="C8" s="4">
        <v>0.57291666666666663</v>
      </c>
      <c r="D8" s="4">
        <f>Tabla1[[#This Row],[Hora Fin]]-Tabla1[[#This Row],[Hora Inicio]]</f>
        <v>3.125E-2</v>
      </c>
      <c r="E8" s="2" t="s">
        <v>6</v>
      </c>
    </row>
    <row r="9" spans="1:16" ht="15.5" x14ac:dyDescent="0.35">
      <c r="A9" s="3">
        <v>44799</v>
      </c>
      <c r="B9" s="4">
        <v>0.64583333333333337</v>
      </c>
      <c r="C9" s="4">
        <v>0.6875</v>
      </c>
      <c r="D9" s="4">
        <f>Tabla1[[#This Row],[Hora Fin]]-Tabla1[[#This Row],[Hora Inicio]]</f>
        <v>4.166666666666663E-2</v>
      </c>
      <c r="E9" s="2" t="s">
        <v>12</v>
      </c>
    </row>
    <row r="10" spans="1:16" ht="15.5" x14ac:dyDescent="0.35">
      <c r="A10" s="3">
        <v>44800</v>
      </c>
      <c r="B10" s="4">
        <v>0.46875</v>
      </c>
      <c r="C10" s="4">
        <v>0.50347222222222221</v>
      </c>
      <c r="D10" s="4">
        <f>Tabla1[[#This Row],[Hora Fin]]-Tabla1[[#This Row],[Hora Inicio]]</f>
        <v>3.472222222222221E-2</v>
      </c>
      <c r="E10" s="2" t="s">
        <v>13</v>
      </c>
    </row>
    <row r="11" spans="1:16" ht="31" x14ac:dyDescent="0.35">
      <c r="A11" s="3">
        <v>44801</v>
      </c>
      <c r="B11" s="4">
        <v>0.39583333333333331</v>
      </c>
      <c r="C11" s="4">
        <v>0.50694444444444442</v>
      </c>
      <c r="D11" s="4">
        <f>Tabla1[[#This Row],[Hora Fin]]-Tabla1[[#This Row],[Hora Inicio]]</f>
        <v>0.1111111111111111</v>
      </c>
      <c r="E11" s="5" t="s">
        <v>17</v>
      </c>
    </row>
    <row r="12" spans="1:16" ht="31" x14ac:dyDescent="0.35">
      <c r="A12" s="3">
        <v>44802</v>
      </c>
      <c r="B12" s="4">
        <v>0.38541666666666669</v>
      </c>
      <c r="C12" s="4">
        <v>0.54166666666666663</v>
      </c>
      <c r="D12" s="4">
        <f>Tabla1[[#This Row],[Hora Fin]]-Tabla1[[#This Row],[Hora Inicio]]</f>
        <v>0.15624999999999994</v>
      </c>
      <c r="E12" s="5" t="s">
        <v>14</v>
      </c>
    </row>
    <row r="13" spans="1:16" ht="31" x14ac:dyDescent="0.35">
      <c r="A13" s="3">
        <v>44808</v>
      </c>
      <c r="B13" s="4">
        <v>0.53125</v>
      </c>
      <c r="C13" s="4">
        <v>0.58333333333333337</v>
      </c>
      <c r="D13" s="4">
        <f>Tabla1[[#This Row],[Hora Fin]]-Tabla1[[#This Row],[Hora Inicio]]</f>
        <v>5.208333333333337E-2</v>
      </c>
      <c r="E13" s="5" t="s">
        <v>16</v>
      </c>
    </row>
    <row r="14" spans="1:16" ht="31" x14ac:dyDescent="0.35">
      <c r="A14" s="3">
        <v>44821</v>
      </c>
      <c r="B14" s="4">
        <v>0.72222222222222221</v>
      </c>
      <c r="C14" s="4">
        <v>0.78472222222222221</v>
      </c>
      <c r="D14" s="4">
        <f>Tabla1[[#This Row],[Hora Fin]]-Tabla1[[#This Row],[Hora Inicio]]</f>
        <v>6.25E-2</v>
      </c>
      <c r="E14" s="5" t="s">
        <v>15</v>
      </c>
    </row>
    <row r="15" spans="1:16" ht="46.5" x14ac:dyDescent="0.35">
      <c r="A15" s="3">
        <v>44822</v>
      </c>
      <c r="B15" s="4">
        <v>0.43402777777777773</v>
      </c>
      <c r="C15" s="4">
        <v>0.55555555555555558</v>
      </c>
      <c r="D15" s="4">
        <f>Tabla1[[#This Row],[Hora Fin]]-Tabla1[[#This Row],[Hora Inicio]]</f>
        <v>0.12152777777777785</v>
      </c>
      <c r="E15" s="5" t="s">
        <v>19</v>
      </c>
    </row>
    <row r="16" spans="1:16" ht="31" x14ac:dyDescent="0.35">
      <c r="A16" s="3">
        <v>44823</v>
      </c>
      <c r="B16" s="4">
        <v>0.77430555555555547</v>
      </c>
      <c r="C16" s="4">
        <v>0.85069444444444453</v>
      </c>
      <c r="D16" s="4">
        <f>Tabla1[[#This Row],[Hora Fin]]-Tabla1[[#This Row],[Hora Inicio]]</f>
        <v>7.6388888888889062E-2</v>
      </c>
      <c r="E16" s="5" t="s">
        <v>20</v>
      </c>
    </row>
    <row r="17" spans="1:5" ht="31" x14ac:dyDescent="0.35">
      <c r="A17" s="3">
        <v>44833</v>
      </c>
      <c r="B17" s="4">
        <v>0.79513888888888884</v>
      </c>
      <c r="C17" s="4">
        <v>0.83680555555555547</v>
      </c>
      <c r="D17" s="4">
        <f>Tabla1[[#This Row],[Hora Fin]]-Tabla1[[#This Row],[Hora Inicio]]</f>
        <v>4.166666666666663E-2</v>
      </c>
      <c r="E17" s="5" t="s">
        <v>21</v>
      </c>
    </row>
    <row r="18" spans="1:5" ht="31" x14ac:dyDescent="0.35">
      <c r="A18" s="3">
        <v>44835</v>
      </c>
      <c r="B18" s="4">
        <v>0.48958333333333331</v>
      </c>
      <c r="C18" s="4">
        <v>0.59027777777777779</v>
      </c>
      <c r="D18" s="4">
        <f>Tabla1[[#This Row],[Hora Fin]]-Tabla1[[#This Row],[Hora Inicio]]</f>
        <v>0.10069444444444448</v>
      </c>
      <c r="E18" s="5" t="s">
        <v>22</v>
      </c>
    </row>
    <row r="19" spans="1:5" ht="31" x14ac:dyDescent="0.35">
      <c r="A19" s="3">
        <v>44836</v>
      </c>
      <c r="B19" s="4">
        <v>0.45833333333333331</v>
      </c>
      <c r="C19" s="4">
        <v>0.49305555555555558</v>
      </c>
      <c r="D19" s="4">
        <f>Tabla1[[#This Row],[Hora Fin]]-Tabla1[[#This Row],[Hora Inicio]]</f>
        <v>3.4722222222222265E-2</v>
      </c>
      <c r="E19" s="5" t="s">
        <v>23</v>
      </c>
    </row>
    <row r="20" spans="1:5" ht="31" x14ac:dyDescent="0.35">
      <c r="A20" s="3">
        <v>44837</v>
      </c>
      <c r="B20" s="4">
        <v>0.82638888888888884</v>
      </c>
      <c r="C20" s="4">
        <v>0.86805555555555547</v>
      </c>
      <c r="D20" s="4">
        <f>Tabla1[[#This Row],[Hora Fin]]-Tabla1[[#This Row],[Hora Inicio]]</f>
        <v>4.166666666666663E-2</v>
      </c>
      <c r="E20" s="5" t="s">
        <v>24</v>
      </c>
    </row>
    <row r="21" spans="1:5" ht="46.5" x14ac:dyDescent="0.35">
      <c r="A21" s="3">
        <v>44843</v>
      </c>
      <c r="B21" s="4">
        <v>0.4826388888888889</v>
      </c>
      <c r="C21" s="4">
        <v>0.56597222222222221</v>
      </c>
      <c r="D21" s="4">
        <f>Tabla1[[#This Row],[Hora Fin]]-Tabla1[[#This Row],[Hora Inicio]]</f>
        <v>8.3333333333333315E-2</v>
      </c>
      <c r="E21" s="5" t="s">
        <v>25</v>
      </c>
    </row>
    <row r="22" spans="1:5" ht="15.5" x14ac:dyDescent="0.35">
      <c r="A22" s="3">
        <v>44843</v>
      </c>
      <c r="B22" s="4">
        <v>0.79166666666666663</v>
      </c>
      <c r="C22" s="4">
        <v>0.88888888888888884</v>
      </c>
      <c r="D22" s="4">
        <f>Tabla1[[#This Row],[Hora Fin]]-Tabla1[[#This Row],[Hora Inicio]]</f>
        <v>9.722222222222221E-2</v>
      </c>
      <c r="E22" s="2" t="s">
        <v>26</v>
      </c>
    </row>
    <row r="23" spans="1:5" ht="15.5" x14ac:dyDescent="0.35">
      <c r="A23" s="3">
        <v>44844</v>
      </c>
      <c r="B23" s="4">
        <v>0.80902777777777779</v>
      </c>
      <c r="C23" s="4">
        <v>0.89930555555555547</v>
      </c>
      <c r="D23" s="4">
        <f>Tabla1[[#This Row],[Hora Fin]]-Tabla1[[#This Row],[Hora Inicio]]</f>
        <v>9.0277777777777679E-2</v>
      </c>
      <c r="E23" s="2" t="s">
        <v>27</v>
      </c>
    </row>
    <row r="24" spans="1:5" ht="31" x14ac:dyDescent="0.35">
      <c r="A24" s="3">
        <v>44846</v>
      </c>
      <c r="B24" s="4">
        <v>0.40625</v>
      </c>
      <c r="C24" s="4">
        <v>0.5</v>
      </c>
      <c r="D24" s="4">
        <f>Tabla1[[#This Row],[Hora Fin]]-Tabla1[[#This Row],[Hora Inicio]]</f>
        <v>9.375E-2</v>
      </c>
      <c r="E24" s="5" t="s">
        <v>28</v>
      </c>
    </row>
    <row r="25" spans="1:5" ht="31" x14ac:dyDescent="0.35">
      <c r="A25" s="3">
        <v>44846</v>
      </c>
      <c r="B25" s="4">
        <v>0.69444444444444453</v>
      </c>
      <c r="C25" s="4">
        <v>0.84027777777777779</v>
      </c>
      <c r="D25" s="4">
        <f>Tabla1[[#This Row],[Hora Fin]]-Tabla1[[#This Row],[Hora Inicio]]</f>
        <v>0.14583333333333326</v>
      </c>
      <c r="E25" s="9" t="s">
        <v>29</v>
      </c>
    </row>
    <row r="26" spans="1:5" ht="31" x14ac:dyDescent="0.35">
      <c r="A26" s="3">
        <v>44849</v>
      </c>
      <c r="B26" s="4">
        <v>0.80902777777777779</v>
      </c>
      <c r="C26" s="4">
        <v>0.875</v>
      </c>
      <c r="D26" s="4">
        <f>Tabla1[[#This Row],[Hora Fin]]-Tabla1[[#This Row],[Hora Inicio]]</f>
        <v>6.597222222222221E-2</v>
      </c>
      <c r="E26" s="5" t="s">
        <v>30</v>
      </c>
    </row>
    <row r="27" spans="1:5" ht="31" x14ac:dyDescent="0.35">
      <c r="A27" s="3">
        <v>44850</v>
      </c>
      <c r="B27" s="4">
        <v>0.35416666666666669</v>
      </c>
      <c r="C27" s="4">
        <v>0.53472222222222221</v>
      </c>
      <c r="D27" s="4">
        <f>Tabla1[[#This Row],[Hora Fin]]-Tabla1[[#This Row],[Hora Inicio]]</f>
        <v>0.18055555555555552</v>
      </c>
      <c r="E27" s="5" t="s">
        <v>31</v>
      </c>
    </row>
    <row r="28" spans="1:5" ht="15.5" x14ac:dyDescent="0.35">
      <c r="A28" s="3">
        <v>44850</v>
      </c>
      <c r="B28" s="4">
        <v>0.89236111111111116</v>
      </c>
      <c r="C28" s="4">
        <v>0.95138888888888884</v>
      </c>
      <c r="D28" s="4">
        <f>Tabla1[[#This Row],[Hora Fin]]-Tabla1[[#This Row],[Hora Inicio]]</f>
        <v>5.9027777777777679E-2</v>
      </c>
      <c r="E28" s="4" t="s">
        <v>82</v>
      </c>
    </row>
    <row r="29" spans="1:5" ht="62" x14ac:dyDescent="0.35">
      <c r="A29" s="3">
        <v>44851</v>
      </c>
      <c r="B29" s="9">
        <v>0.84375</v>
      </c>
      <c r="C29" s="9">
        <v>0.89583333333333337</v>
      </c>
      <c r="D29" s="9">
        <f>Tabla1[[#This Row],[Hora Fin]]-Tabla1[[#This Row],[Hora Inicio]]</f>
        <v>5.208333333333337E-2</v>
      </c>
      <c r="E29" s="5" t="s">
        <v>32</v>
      </c>
    </row>
    <row r="30" spans="1:5" ht="15.5" x14ac:dyDescent="0.35">
      <c r="A30" s="3">
        <v>44852</v>
      </c>
      <c r="B30" s="4">
        <v>0.84027777777777779</v>
      </c>
      <c r="C30" s="4">
        <v>0.91666666666666663</v>
      </c>
      <c r="D30" s="4">
        <f>Tabla1[[#This Row],[Hora Fin]]-Tabla1[[#This Row],[Hora Inicio]]</f>
        <v>7.638888888888884E-2</v>
      </c>
      <c r="E30" s="2" t="s">
        <v>33</v>
      </c>
    </row>
    <row r="31" spans="1:5" ht="15.5" x14ac:dyDescent="0.35">
      <c r="A31" s="3">
        <v>44857</v>
      </c>
      <c r="B31" s="4">
        <v>0.39583333333333331</v>
      </c>
      <c r="C31" s="4">
        <v>0.625</v>
      </c>
      <c r="D31" s="4">
        <f>Tabla1[[#This Row],[Hora Fin]]-Tabla1[[#This Row],[Hora Inicio]]</f>
        <v>0.22916666666666669</v>
      </c>
      <c r="E31" s="2" t="s">
        <v>34</v>
      </c>
    </row>
    <row r="32" spans="1:5" ht="15.5" x14ac:dyDescent="0.35">
      <c r="A32" s="3">
        <v>44858</v>
      </c>
      <c r="B32" s="4">
        <v>0.81597222222222221</v>
      </c>
      <c r="C32" s="4">
        <v>0.88541666666666663</v>
      </c>
      <c r="D32" s="4">
        <f>Tabla1[[#This Row],[Hora Fin]]-Tabla1[[#This Row],[Hora Inicio]]</f>
        <v>6.944444444444442E-2</v>
      </c>
      <c r="E32" s="2" t="s">
        <v>35</v>
      </c>
    </row>
    <row r="33" spans="1:5" ht="15.5" x14ac:dyDescent="0.35">
      <c r="A33" s="3">
        <v>44859</v>
      </c>
      <c r="B33" s="4">
        <v>0.93402777777777779</v>
      </c>
      <c r="C33" s="4">
        <v>0.95833333333333337</v>
      </c>
      <c r="D33" s="4">
        <f>Tabla1[[#This Row],[Hora Fin]]-Tabla1[[#This Row],[Hora Inicio]]</f>
        <v>2.430555555555558E-2</v>
      </c>
      <c r="E33" s="2" t="s">
        <v>36</v>
      </c>
    </row>
    <row r="34" spans="1:5" ht="46.5" x14ac:dyDescent="0.35">
      <c r="A34" s="3">
        <v>44863</v>
      </c>
      <c r="B34" s="4">
        <v>0.6875</v>
      </c>
      <c r="C34" s="4">
        <v>0.85069444444444453</v>
      </c>
      <c r="D34" s="4">
        <f>Tabla1[[#This Row],[Hora Fin]]-Tabla1[[#This Row],[Hora Inicio]]</f>
        <v>0.16319444444444453</v>
      </c>
      <c r="E34" s="15" t="s">
        <v>59</v>
      </c>
    </row>
    <row r="35" spans="1:5" ht="77.5" x14ac:dyDescent="0.35">
      <c r="A35" s="3">
        <v>44864</v>
      </c>
      <c r="B35" s="4">
        <v>0.38541666666666669</v>
      </c>
      <c r="C35" s="4">
        <v>0.57986111111111105</v>
      </c>
      <c r="D35" s="4">
        <f>Tabla1[[#This Row],[Hora Fin]]-Tabla1[[#This Row],[Hora Inicio]]</f>
        <v>0.19444444444444436</v>
      </c>
      <c r="E35" s="10" t="s">
        <v>83</v>
      </c>
    </row>
    <row r="36" spans="1:5" ht="31" x14ac:dyDescent="0.35">
      <c r="A36" s="3">
        <v>44866</v>
      </c>
      <c r="B36" s="4">
        <v>0.46875</v>
      </c>
      <c r="C36" s="4">
        <v>0.55208333333333337</v>
      </c>
      <c r="D36" s="4">
        <f>Tabla1[[#This Row],[Hora Fin]]-Tabla1[[#This Row],[Hora Inicio]]</f>
        <v>8.333333333333337E-2</v>
      </c>
      <c r="E36" s="5" t="s">
        <v>84</v>
      </c>
    </row>
    <row r="37" spans="1:5" ht="15.5" x14ac:dyDescent="0.35">
      <c r="A37" s="3">
        <v>44867</v>
      </c>
      <c r="B37" s="4">
        <v>0.79861111111111116</v>
      </c>
      <c r="C37" s="4">
        <v>0.82638888888888884</v>
      </c>
      <c r="D37" s="4">
        <f>Tabla1[[#This Row],[Hora Fin]]-Tabla1[[#This Row],[Hora Inicio]]</f>
        <v>2.7777777777777679E-2</v>
      </c>
      <c r="E37" s="2" t="s">
        <v>85</v>
      </c>
    </row>
    <row r="38" spans="1:5" ht="31" x14ac:dyDescent="0.35">
      <c r="A38" s="3">
        <v>44870</v>
      </c>
      <c r="B38" s="4">
        <v>0.72569444444444453</v>
      </c>
      <c r="C38" s="4">
        <v>0.79513888888888884</v>
      </c>
      <c r="D38" s="4">
        <f>Tabla1[[#This Row],[Hora Fin]]-Tabla1[[#This Row],[Hora Inicio]]</f>
        <v>6.9444444444444309E-2</v>
      </c>
      <c r="E38" s="15" t="s">
        <v>90</v>
      </c>
    </row>
    <row r="39" spans="1:5" ht="15.5" x14ac:dyDescent="0.35">
      <c r="A39" s="3">
        <v>44871</v>
      </c>
      <c r="B39" s="4">
        <v>0.72222222222222221</v>
      </c>
      <c r="C39" s="4">
        <v>0.77777777777777779</v>
      </c>
      <c r="D39" s="4">
        <f>Tabla1[[#This Row],[Hora Fin]]-Tabla1[[#This Row],[Hora Inicio]]</f>
        <v>5.555555555555558E-2</v>
      </c>
      <c r="E39" s="11" t="s">
        <v>37</v>
      </c>
    </row>
    <row r="40" spans="1:5" ht="15.5" x14ac:dyDescent="0.35">
      <c r="A40" s="3">
        <v>44872</v>
      </c>
      <c r="B40" s="4">
        <v>0.85763888888888884</v>
      </c>
      <c r="C40" s="4">
        <v>0.95486111111111116</v>
      </c>
      <c r="D40" s="4">
        <f>Tabla1[[#This Row],[Hora Fin]]-Tabla1[[#This Row],[Hora Inicio]]</f>
        <v>9.7222222222222321E-2</v>
      </c>
      <c r="E40" s="2" t="s">
        <v>38</v>
      </c>
    </row>
    <row r="41" spans="1:5" ht="15.5" x14ac:dyDescent="0.35">
      <c r="A41" s="3">
        <v>44874</v>
      </c>
      <c r="B41" s="4">
        <v>0.63541666666666663</v>
      </c>
      <c r="C41" s="4">
        <v>0.80902777777777779</v>
      </c>
      <c r="D41" s="4">
        <f>Tabla1[[#This Row],[Hora Fin]]-Tabla1[[#This Row],[Hora Inicio]]</f>
        <v>0.17361111111111116</v>
      </c>
      <c r="E41" s="2" t="s">
        <v>49</v>
      </c>
    </row>
    <row r="42" spans="1:5" ht="15.5" x14ac:dyDescent="0.35">
      <c r="A42" s="3">
        <v>44875</v>
      </c>
      <c r="B42" s="4">
        <v>0.80208333333333337</v>
      </c>
      <c r="C42" s="4">
        <v>0.90277777777777779</v>
      </c>
      <c r="D42" s="4">
        <f>Tabla1[[#This Row],[Hora Fin]]-Tabla1[[#This Row],[Hora Inicio]]</f>
        <v>0.10069444444444442</v>
      </c>
      <c r="E42" s="2" t="s">
        <v>48</v>
      </c>
    </row>
    <row r="43" spans="1:5" ht="15.5" x14ac:dyDescent="0.35">
      <c r="A43" s="3">
        <v>44877</v>
      </c>
      <c r="B43" s="4">
        <v>0.68055555555555547</v>
      </c>
      <c r="C43" s="4">
        <v>0.77083333333333337</v>
      </c>
      <c r="D43" s="4">
        <f>Tabla1[[#This Row],[Hora Fin]]-Tabla1[[#This Row],[Hora Inicio]]</f>
        <v>9.0277777777777901E-2</v>
      </c>
      <c r="E43" s="5" t="s">
        <v>47</v>
      </c>
    </row>
    <row r="44" spans="1:5" ht="31" x14ac:dyDescent="0.35">
      <c r="A44" s="3">
        <v>44878</v>
      </c>
      <c r="B44" s="4">
        <v>0.41319444444444442</v>
      </c>
      <c r="C44" s="4">
        <v>0.61111111111111105</v>
      </c>
      <c r="D44" s="4">
        <f>Tabla1[[#This Row],[Hora Fin]]-Tabla1[[#This Row],[Hora Inicio]]</f>
        <v>0.19791666666666663</v>
      </c>
      <c r="E44" s="5" t="s">
        <v>86</v>
      </c>
    </row>
    <row r="45" spans="1:5" ht="31" x14ac:dyDescent="0.35">
      <c r="A45" s="3">
        <v>44882</v>
      </c>
      <c r="B45" s="4">
        <v>0.79166666666666663</v>
      </c>
      <c r="C45" s="4">
        <v>0.87847222222222221</v>
      </c>
      <c r="D45" s="4">
        <f>Tabla1[[#This Row],[Hora Fin]]-Tabla1[[#This Row],[Hora Inicio]]</f>
        <v>8.680555555555558E-2</v>
      </c>
      <c r="E45" s="11" t="s">
        <v>50</v>
      </c>
    </row>
    <row r="46" spans="1:5" ht="46.5" x14ac:dyDescent="0.35">
      <c r="A46" s="3">
        <v>44883</v>
      </c>
      <c r="B46" s="4">
        <v>0.67361111111111116</v>
      </c>
      <c r="C46" s="4">
        <v>0.75</v>
      </c>
      <c r="D46" s="4">
        <f>Tabla1[[#This Row],[Hora Fin]]-Tabla1[[#This Row],[Hora Inicio]]</f>
        <v>7.638888888888884E-2</v>
      </c>
      <c r="E46" s="5" t="s">
        <v>51</v>
      </c>
    </row>
    <row r="47" spans="1:5" ht="15.5" x14ac:dyDescent="0.35">
      <c r="A47" s="3">
        <v>44886</v>
      </c>
      <c r="B47" s="4">
        <v>0.77777777777777779</v>
      </c>
      <c r="C47" s="4">
        <v>0.88194444444444453</v>
      </c>
      <c r="D47" s="4">
        <f>Tabla1[[#This Row],[Hora Fin]]-Tabla1[[#This Row],[Hora Inicio]]</f>
        <v>0.10416666666666674</v>
      </c>
      <c r="E47" s="5" t="s">
        <v>52</v>
      </c>
    </row>
    <row r="48" spans="1:5" ht="15.5" x14ac:dyDescent="0.35">
      <c r="A48" s="3">
        <v>44888</v>
      </c>
      <c r="B48" s="4">
        <v>0.85763888888888884</v>
      </c>
      <c r="C48" s="4">
        <v>0.96527777777777779</v>
      </c>
      <c r="D48" s="4">
        <f>Tabla1[[#This Row],[Hora Fin]]-Tabla1[[#This Row],[Hora Inicio]]</f>
        <v>0.10763888888888895</v>
      </c>
      <c r="E48" s="5" t="s">
        <v>53</v>
      </c>
    </row>
    <row r="49" spans="1:6" ht="31" x14ac:dyDescent="0.35">
      <c r="A49" s="3">
        <v>44889</v>
      </c>
      <c r="B49" s="4">
        <v>0.85069444444444453</v>
      </c>
      <c r="C49" s="4">
        <v>0.92361111111111116</v>
      </c>
      <c r="D49" s="4">
        <f>Tabla1[[#This Row],[Hora Fin]]-Tabla1[[#This Row],[Hora Inicio]]</f>
        <v>7.291666666666663E-2</v>
      </c>
      <c r="E49" s="5" t="s">
        <v>54</v>
      </c>
    </row>
    <row r="50" spans="1:6" ht="31" x14ac:dyDescent="0.35">
      <c r="A50" s="3">
        <v>44890</v>
      </c>
      <c r="B50" s="4">
        <v>0.9375</v>
      </c>
      <c r="C50" s="4">
        <v>1.03125</v>
      </c>
      <c r="D50" s="4">
        <f>Tabla1[[#This Row],[Hora Fin]]-Tabla1[[#This Row],[Hora Inicio]]</f>
        <v>9.375E-2</v>
      </c>
      <c r="E50" s="5" t="s">
        <v>55</v>
      </c>
    </row>
    <row r="51" spans="1:6" ht="46.5" x14ac:dyDescent="0.35">
      <c r="A51" s="3">
        <v>44891</v>
      </c>
      <c r="B51" s="4">
        <v>0.72222222222222221</v>
      </c>
      <c r="C51" s="4">
        <v>0.88888888888888884</v>
      </c>
      <c r="D51" s="4">
        <f>Tabla1[[#This Row],[Hora Fin]]-Tabla1[[#This Row],[Hora Inicio]]</f>
        <v>0.16666666666666663</v>
      </c>
      <c r="E51" s="9" t="s">
        <v>60</v>
      </c>
    </row>
    <row r="52" spans="1:6" ht="31" x14ac:dyDescent="0.35">
      <c r="A52" s="3">
        <v>44892</v>
      </c>
      <c r="B52" s="4">
        <v>0.47916666666666669</v>
      </c>
      <c r="C52" s="4">
        <v>0.58333333333333337</v>
      </c>
      <c r="D52" s="4">
        <f>Tabla1[[#This Row],[Hora Fin]]-Tabla1[[#This Row],[Hora Inicio]]</f>
        <v>0.10416666666666669</v>
      </c>
      <c r="E52" s="15" t="s">
        <v>87</v>
      </c>
    </row>
    <row r="53" spans="1:6" ht="15.5" x14ac:dyDescent="0.35">
      <c r="A53" s="3">
        <v>44892</v>
      </c>
      <c r="B53" s="4">
        <v>0.69791666666666663</v>
      </c>
      <c r="C53" s="4">
        <v>0.78472222222222221</v>
      </c>
      <c r="D53" s="4">
        <f>Tabla1[[#This Row],[Hora Fin]]-Tabla1[[#This Row],[Hora Inicio]]</f>
        <v>8.680555555555558E-2</v>
      </c>
      <c r="E53" s="2" t="s">
        <v>56</v>
      </c>
    </row>
    <row r="54" spans="1:6" ht="15.5" x14ac:dyDescent="0.35">
      <c r="A54" s="3">
        <v>44892</v>
      </c>
      <c r="B54" s="4">
        <v>0.93055555555555547</v>
      </c>
      <c r="C54" s="4">
        <v>0.98958333333333337</v>
      </c>
      <c r="D54" s="4">
        <f>Tabla1[[#This Row],[Hora Fin]]-Tabla1[[#This Row],[Hora Inicio]]</f>
        <v>5.9027777777777901E-2</v>
      </c>
      <c r="E54" s="2" t="s">
        <v>57</v>
      </c>
      <c r="F54" s="8"/>
    </row>
    <row r="55" spans="1:6" ht="15.5" x14ac:dyDescent="0.35">
      <c r="A55" s="3">
        <v>44894</v>
      </c>
      <c r="B55" s="4">
        <v>0.86805555555555547</v>
      </c>
      <c r="C55" s="4">
        <v>0.91319444444444453</v>
      </c>
      <c r="D55" s="4">
        <f>Tabla1[[#This Row],[Hora Fin]]-Tabla1[[#This Row],[Hora Inicio]]</f>
        <v>4.5138888888889062E-2</v>
      </c>
      <c r="E55" s="2" t="s">
        <v>58</v>
      </c>
    </row>
    <row r="56" spans="1:6" ht="31" x14ac:dyDescent="0.35">
      <c r="A56" s="12">
        <v>44895</v>
      </c>
      <c r="B56" s="13">
        <v>0.77083333333333337</v>
      </c>
      <c r="C56" s="13">
        <v>0.82638888888888884</v>
      </c>
      <c r="D56" s="4">
        <f>Tabla1[[#This Row],[Hora Fin]]-Tabla1[[#This Row],[Hora Inicio]]</f>
        <v>5.5555555555555469E-2</v>
      </c>
      <c r="E56" s="5" t="s">
        <v>64</v>
      </c>
    </row>
    <row r="57" spans="1:6" ht="62" x14ac:dyDescent="0.35">
      <c r="A57" s="3">
        <v>44897</v>
      </c>
      <c r="B57" s="14">
        <v>0.73958333333333337</v>
      </c>
      <c r="C57" s="14">
        <v>0.87152777777777779</v>
      </c>
      <c r="D57" s="4">
        <f>Tabla1[[#This Row],[Hora Fin]]-Tabla1[[#This Row],[Hora Inicio]]</f>
        <v>0.13194444444444442</v>
      </c>
      <c r="E57" s="5" t="s">
        <v>91</v>
      </c>
    </row>
    <row r="58" spans="1:6" ht="15.5" x14ac:dyDescent="0.35">
      <c r="A58" s="3">
        <v>44897</v>
      </c>
      <c r="B58" s="13">
        <v>0.9375</v>
      </c>
      <c r="C58" s="13">
        <v>0.99652777777777779</v>
      </c>
      <c r="D58" s="4">
        <f>Tabla1[[#This Row],[Hora Fin]]-Tabla1[[#This Row],[Hora Inicio]]</f>
        <v>5.902777777777779E-2</v>
      </c>
      <c r="E58" s="5" t="s">
        <v>92</v>
      </c>
    </row>
    <row r="59" spans="1:6" ht="15.5" x14ac:dyDescent="0.35">
      <c r="A59" s="3">
        <v>44898</v>
      </c>
      <c r="B59" s="4">
        <v>0.71180555555555547</v>
      </c>
      <c r="C59" s="4">
        <v>0.78472222222222221</v>
      </c>
      <c r="D59" s="4">
        <f>Tabla1[[#This Row],[Hora Fin]]-Tabla1[[#This Row],[Hora Inicio]]</f>
        <v>7.2916666666666741E-2</v>
      </c>
      <c r="E59" s="5" t="s">
        <v>88</v>
      </c>
      <c r="F59" s="8"/>
    </row>
    <row r="60" spans="1:6" ht="15.5" x14ac:dyDescent="0.35">
      <c r="A60" s="3">
        <v>44899</v>
      </c>
      <c r="B60" s="4">
        <v>0.3888888888888889</v>
      </c>
      <c r="C60" s="4">
        <v>0.625</v>
      </c>
      <c r="D60" s="4">
        <f>Tabla1[[#This Row],[Hora Fin]]-Tabla1[[#This Row],[Hora Inicio]]</f>
        <v>0.2361111111111111</v>
      </c>
      <c r="E60" s="5" t="s">
        <v>89</v>
      </c>
    </row>
    <row r="61" spans="1:6" ht="31" x14ac:dyDescent="0.35">
      <c r="A61" s="3">
        <v>44901</v>
      </c>
      <c r="B61" s="4">
        <v>0.4548611111111111</v>
      </c>
      <c r="C61" s="4">
        <v>0.58680555555555558</v>
      </c>
      <c r="D61" s="4">
        <f>Tabla1[[#This Row],[Hora Fin]]-Tabla1[[#This Row],[Hora Inicio]]</f>
        <v>0.13194444444444448</v>
      </c>
      <c r="E61" s="5" t="s">
        <v>61</v>
      </c>
    </row>
    <row r="62" spans="1:6" ht="15.5" x14ac:dyDescent="0.35">
      <c r="A62" s="3">
        <v>44901</v>
      </c>
      <c r="B62" s="4">
        <v>0.79166666666666663</v>
      </c>
      <c r="C62" s="4">
        <v>0.90972222222222221</v>
      </c>
      <c r="D62" s="4">
        <f>Tabla1[[#This Row],[Hora Fin]]-Tabla1[[#This Row],[Hora Inicio]]</f>
        <v>0.11805555555555558</v>
      </c>
      <c r="E62" s="2" t="s">
        <v>62</v>
      </c>
    </row>
    <row r="63" spans="1:6" ht="46.5" x14ac:dyDescent="0.35">
      <c r="A63" s="3">
        <v>44903</v>
      </c>
      <c r="B63" s="4">
        <v>0.38541666666666669</v>
      </c>
      <c r="C63" s="4">
        <v>0.58680555555555558</v>
      </c>
      <c r="D63" s="4">
        <f>Tabla1[[#This Row],[Hora Fin]]-Tabla1[[#This Row],[Hora Inicio]]</f>
        <v>0.2013888888888889</v>
      </c>
      <c r="E63" s="5" t="s">
        <v>63</v>
      </c>
    </row>
    <row r="64" spans="1:6" ht="15.5" x14ac:dyDescent="0.35">
      <c r="A64" s="3">
        <v>44904</v>
      </c>
      <c r="B64" s="4">
        <v>0.72916666666666663</v>
      </c>
      <c r="C64" s="4">
        <v>0.85416666666666663</v>
      </c>
      <c r="D64" s="4">
        <f>Tabla1[[#This Row],[Hora Fin]]-Tabla1[[#This Row],[Hora Inicio]]</f>
        <v>0.125</v>
      </c>
      <c r="E64" s="2" t="s">
        <v>65</v>
      </c>
    </row>
    <row r="65" spans="1:5" ht="15.5" x14ac:dyDescent="0.35">
      <c r="A65" s="3">
        <v>44905</v>
      </c>
      <c r="B65" s="4">
        <v>0.70138888888888884</v>
      </c>
      <c r="C65" s="4">
        <v>0.82986111111111116</v>
      </c>
      <c r="D65" s="4">
        <f>Tabla1[[#This Row],[Hora Fin]]-Tabla1[[#This Row],[Hora Inicio]]</f>
        <v>0.12847222222222232</v>
      </c>
      <c r="E65" s="11" t="s">
        <v>66</v>
      </c>
    </row>
    <row r="66" spans="1:5" ht="15.5" x14ac:dyDescent="0.35">
      <c r="A66" s="3">
        <v>44906</v>
      </c>
      <c r="B66" s="4">
        <v>0.3923611111111111</v>
      </c>
      <c r="C66" s="4">
        <v>0.625</v>
      </c>
      <c r="D66" s="4">
        <f>Tabla1[[#This Row],[Hora Fin]]-Tabla1[[#This Row],[Hora Inicio]]</f>
        <v>0.2326388888888889</v>
      </c>
      <c r="E66" s="5" t="s">
        <v>67</v>
      </c>
    </row>
    <row r="67" spans="1:5" ht="15.5" x14ac:dyDescent="0.35">
      <c r="A67" s="3">
        <v>44906</v>
      </c>
      <c r="B67" s="4">
        <v>0.72916666666666663</v>
      </c>
      <c r="C67" s="4">
        <v>0.87152777777777779</v>
      </c>
      <c r="D67" s="4">
        <f>Tabla1[[#This Row],[Hora Fin]]-Tabla1[[#This Row],[Hora Inicio]]</f>
        <v>0.14236111111111116</v>
      </c>
      <c r="E67" s="5" t="s">
        <v>68</v>
      </c>
    </row>
    <row r="68" spans="1:5" ht="31" x14ac:dyDescent="0.35">
      <c r="A68" s="3">
        <v>44912</v>
      </c>
      <c r="B68" s="4">
        <v>0.69791666666666663</v>
      </c>
      <c r="C68" s="4">
        <v>0.77430555555555547</v>
      </c>
      <c r="D68" s="4">
        <f>Tabla1[[#This Row],[Hora Fin]]-Tabla1[[#This Row],[Hora Inicio]]</f>
        <v>7.638888888888884E-2</v>
      </c>
      <c r="E68" s="5" t="s">
        <v>69</v>
      </c>
    </row>
    <row r="69" spans="1:5" ht="46.5" x14ac:dyDescent="0.35">
      <c r="A69" s="3">
        <v>44913</v>
      </c>
      <c r="B69" s="4">
        <v>0.4201388888888889</v>
      </c>
      <c r="C69" s="4">
        <v>0.54166666666666663</v>
      </c>
      <c r="D69" s="4">
        <f>Tabla1[[#This Row],[Hora Fin]]-Tabla1[[#This Row],[Hora Inicio]]</f>
        <v>0.12152777777777773</v>
      </c>
      <c r="E69" s="5" t="s">
        <v>70</v>
      </c>
    </row>
    <row r="70" spans="1:5" ht="31" x14ac:dyDescent="0.35">
      <c r="A70" s="3">
        <v>44930</v>
      </c>
      <c r="B70" s="4">
        <v>0.46180555555555558</v>
      </c>
      <c r="C70" s="4">
        <v>0.54861111111111105</v>
      </c>
      <c r="D70" s="4">
        <f>Tabla1[[#This Row],[Hora Fin]]-Tabla1[[#This Row],[Hora Inicio]]</f>
        <v>8.6805555555555469E-2</v>
      </c>
      <c r="E70" s="5" t="s">
        <v>72</v>
      </c>
    </row>
    <row r="71" spans="1:5" ht="46.5" x14ac:dyDescent="0.35">
      <c r="A71" s="3">
        <v>44934</v>
      </c>
      <c r="B71" s="4">
        <v>0.37847222222222227</v>
      </c>
      <c r="C71" s="4">
        <v>0.45833333333333331</v>
      </c>
      <c r="D71" s="4">
        <f>Tabla1[[#This Row],[Hora Fin]]-Tabla1[[#This Row],[Hora Inicio]]</f>
        <v>7.9861111111111049E-2</v>
      </c>
      <c r="E71" s="11" t="s">
        <v>73</v>
      </c>
    </row>
    <row r="72" spans="1:5" ht="62" x14ac:dyDescent="0.35">
      <c r="A72" s="3">
        <v>44941</v>
      </c>
      <c r="B72" s="4">
        <v>0.68055555555555547</v>
      </c>
      <c r="C72" s="4">
        <v>0.77083333333333337</v>
      </c>
      <c r="D72" s="4">
        <f>Tabla1[[#This Row],[Hora Fin]]-Tabla1[[#This Row],[Hora Inicio]]</f>
        <v>9.0277777777777901E-2</v>
      </c>
      <c r="E72" s="5" t="s">
        <v>74</v>
      </c>
    </row>
    <row r="73" spans="1:5" ht="15.5" x14ac:dyDescent="0.35">
      <c r="A73" s="3">
        <v>44943</v>
      </c>
      <c r="B73" s="4">
        <v>0.83333333333333337</v>
      </c>
      <c r="C73" s="4">
        <v>0.88888888888888884</v>
      </c>
      <c r="D73" s="4">
        <f>Tabla1[[#This Row],[Hora Fin]]-Tabla1[[#This Row],[Hora Inicio]]</f>
        <v>5.5555555555555469E-2</v>
      </c>
      <c r="E73" s="5" t="s">
        <v>75</v>
      </c>
    </row>
    <row r="74" spans="1:5" ht="15.5" x14ac:dyDescent="0.35">
      <c r="A74" s="3">
        <v>44946</v>
      </c>
      <c r="B74" s="4">
        <v>0.97916666666666663</v>
      </c>
      <c r="C74" s="4">
        <v>1.0243055555555556</v>
      </c>
      <c r="D74" s="4">
        <f>Tabla1[[#This Row],[Hora Fin]]-Tabla1[[#This Row],[Hora Inicio]]</f>
        <v>4.5138888888888951E-2</v>
      </c>
      <c r="E74" s="2" t="s">
        <v>76</v>
      </c>
    </row>
    <row r="75" spans="1:5" ht="31" x14ac:dyDescent="0.35">
      <c r="A75" s="3">
        <v>44947</v>
      </c>
      <c r="B75" s="4">
        <v>0.39583333333333331</v>
      </c>
      <c r="C75" s="4">
        <v>0.46527777777777773</v>
      </c>
      <c r="D75" s="4">
        <f>Tabla1[[#This Row],[Hora Fin]]-Tabla1[[#This Row],[Hora Inicio]]</f>
        <v>6.944444444444442E-2</v>
      </c>
      <c r="E75" s="11" t="s">
        <v>77</v>
      </c>
    </row>
    <row r="76" spans="1:5" ht="15.5" x14ac:dyDescent="0.35">
      <c r="A76" s="3">
        <v>44948</v>
      </c>
      <c r="B76" s="4">
        <v>0.3576388888888889</v>
      </c>
      <c r="C76" s="4">
        <v>0.64930555555555558</v>
      </c>
      <c r="D76" s="4">
        <f>Tabla1[[#This Row],[Hora Fin]]-Tabla1[[#This Row],[Hora Inicio]]</f>
        <v>0.29166666666666669</v>
      </c>
      <c r="E76" s="2" t="s">
        <v>78</v>
      </c>
    </row>
    <row r="77" spans="1:5" ht="15.5" x14ac:dyDescent="0.35">
      <c r="A77" s="3">
        <v>44958</v>
      </c>
      <c r="B77" s="4">
        <v>0.8125</v>
      </c>
      <c r="C77" s="4">
        <v>0.91666666666666663</v>
      </c>
      <c r="D77" s="4">
        <f>Tabla1[[#This Row],[Hora Fin]]-Tabla1[[#This Row],[Hora Inicio]]</f>
        <v>0.10416666666666663</v>
      </c>
      <c r="E77" s="2" t="s">
        <v>79</v>
      </c>
    </row>
    <row r="78" spans="1:5" ht="15.5" x14ac:dyDescent="0.35">
      <c r="A78" s="3">
        <v>44959</v>
      </c>
      <c r="B78" s="4">
        <v>0.81944444444444453</v>
      </c>
      <c r="C78" s="4">
        <v>0.91666666666666663</v>
      </c>
      <c r="D78" s="4">
        <f>Tabla1[[#This Row],[Hora Fin]]-Tabla1[[#This Row],[Hora Inicio]]</f>
        <v>9.7222222222222099E-2</v>
      </c>
      <c r="E78" s="2" t="s">
        <v>81</v>
      </c>
    </row>
    <row r="79" spans="1:5" x14ac:dyDescent="0.35">
      <c r="D79" s="8"/>
    </row>
    <row r="88" spans="4:4" x14ac:dyDescent="0.35">
      <c r="D88" t="s">
        <v>8</v>
      </c>
    </row>
    <row r="1048545" spans="4:4" x14ac:dyDescent="0.35">
      <c r="D1048545" s="8">
        <f>SUM(D79:D1048544)</f>
        <v>0</v>
      </c>
    </row>
  </sheetData>
  <mergeCells count="2">
    <mergeCell ref="G4:M4"/>
    <mergeCell ref="N4:O4"/>
  </mergeCells>
  <phoneticPr fontId="6" type="noConversion"/>
  <pageMargins left="0.7" right="0.7" top="0.75" bottom="0.75" header="0.3" footer="0.3"/>
  <pageSetup paperSize="9" orientation="portrait" r:id="rId1"/>
  <ignoredErrors>
    <ignoredError sqref="D5" calculatedColumn="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Horario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Recuero Cordobés</dc:creator>
  <cp:lastModifiedBy>danir</cp:lastModifiedBy>
  <dcterms:created xsi:type="dcterms:W3CDTF">2015-06-05T18:19:34Z</dcterms:created>
  <dcterms:modified xsi:type="dcterms:W3CDTF">2023-02-02T20:58:04Z</dcterms:modified>
</cp:coreProperties>
</file>