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repos_facu\3er_anho\1er_cuatrimestre\sist_contable\2_unidad\trabajo_practico\"/>
    </mc:Choice>
  </mc:AlternateContent>
  <xr:revisionPtr revIDLastSave="0" documentId="13_ncr:1_{3E223D9D-8DEE-4A27-B982-09B7EB416FCD}" xr6:coauthVersionLast="47" xr6:coauthVersionMax="47" xr10:uidLastSave="{00000000-0000-0000-0000-000000000000}"/>
  <bookViews>
    <workbookView xWindow="-120" yWindow="-120" windowWidth="29040" windowHeight="16440" xr2:uid="{7772E427-C1A6-4502-A20B-8E0D259B8C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4" i="1" l="1"/>
  <c r="I59" i="1"/>
  <c r="J52" i="1"/>
  <c r="I52" i="1"/>
  <c r="K52" i="1" s="1"/>
  <c r="J47" i="1"/>
  <c r="I47" i="1"/>
  <c r="I43" i="1"/>
  <c r="J42" i="1"/>
  <c r="J41" i="1"/>
  <c r="J37" i="1"/>
  <c r="I37" i="1"/>
  <c r="J32" i="1"/>
  <c r="I32" i="1"/>
  <c r="J28" i="1"/>
  <c r="I27" i="1"/>
  <c r="I26" i="1"/>
  <c r="J23" i="1"/>
  <c r="I23" i="1"/>
  <c r="J19" i="1"/>
  <c r="I19" i="1"/>
  <c r="J13" i="1"/>
  <c r="I13" i="1"/>
  <c r="K13" i="1" s="1"/>
  <c r="J6" i="1"/>
  <c r="I6" i="1"/>
  <c r="E26" i="1"/>
  <c r="D25" i="1"/>
  <c r="D22" i="1"/>
  <c r="E21" i="1"/>
  <c r="D16" i="1"/>
  <c r="D14" i="1"/>
  <c r="D6" i="1"/>
  <c r="E5" i="1"/>
  <c r="K47" i="1" l="1"/>
  <c r="K19" i="1"/>
  <c r="K37" i="1"/>
  <c r="K6" i="1"/>
  <c r="K32" i="1"/>
  <c r="J43" i="1"/>
  <c r="K43" i="1" s="1"/>
  <c r="K23" i="1"/>
  <c r="I28" i="1"/>
  <c r="K28" i="1" s="1"/>
</calcChain>
</file>

<file path=xl/sharedStrings.xml><?xml version="1.0" encoding="utf-8"?>
<sst xmlns="http://schemas.openxmlformats.org/spreadsheetml/2006/main" count="104" uniqueCount="22">
  <si>
    <t>FECHA</t>
  </si>
  <si>
    <t>NRO REGISTRO</t>
  </si>
  <si>
    <t>Descripcion</t>
  </si>
  <si>
    <t>Debe</t>
  </si>
  <si>
    <t>Haber</t>
  </si>
  <si>
    <t>Instalaciones</t>
  </si>
  <si>
    <t>Caja</t>
  </si>
  <si>
    <t>Capital</t>
  </si>
  <si>
    <t>Mercadería</t>
  </si>
  <si>
    <t>Instereses Pagados</t>
  </si>
  <si>
    <t>Documento a Pagar</t>
  </si>
  <si>
    <t>Ventas</t>
  </si>
  <si>
    <t>Mecadería</t>
  </si>
  <si>
    <t>Proveedor</t>
  </si>
  <si>
    <t>Valores a Depositar</t>
  </si>
  <si>
    <t>Descuento otorgado</t>
  </si>
  <si>
    <t>Banco Cuenta Corriente</t>
  </si>
  <si>
    <t>Deudores por Ventas</t>
  </si>
  <si>
    <t>Alquiler Cobrado</t>
  </si>
  <si>
    <t>Cuenta</t>
  </si>
  <si>
    <t>Mayorización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</si>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</sst>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scadia Code"/>
      <family val="3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44" fontId="0" fillId="2" borderId="1" xfId="1" applyFont="1" applyFill="1" applyBorder="1" applyAlignment="1">
      <alignment wrapText="1"/>
    </xf>
    <xf numFmtId="44" fontId="0" fillId="2" borderId="1" xfId="1" applyFont="1" applyFill="1" applyBorder="1"/>
    <xf numFmtId="0" fontId="0" fillId="3" borderId="1" xfId="0" applyFill="1" applyBorder="1" applyAlignment="1">
      <alignment horizontal="left"/>
    </xf>
    <xf numFmtId="44" fontId="0" fillId="3" borderId="1" xfId="1" applyFont="1" applyFill="1" applyBorder="1"/>
    <xf numFmtId="0" fontId="0" fillId="3" borderId="1" xfId="0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indent="5"/>
    </xf>
    <xf numFmtId="0" fontId="0" fillId="3" borderId="1" xfId="0" applyFill="1" applyBorder="1" applyAlignment="1">
      <alignment horizontal="left" indent="5"/>
    </xf>
    <xf numFmtId="0" fontId="0" fillId="3" borderId="1" xfId="0" applyFill="1" applyBorder="1" applyAlignment="1">
      <alignment horizontal="left" wrapText="1" indent="5"/>
    </xf>
    <xf numFmtId="0" fontId="0" fillId="2" borderId="1" xfId="0" applyFill="1" applyBorder="1" applyAlignment="1">
      <alignment horizontal="left" wrapText="1" indent="5"/>
    </xf>
    <xf numFmtId="0" fontId="2" fillId="0" borderId="1" xfId="0" applyFont="1" applyFill="1" applyBorder="1" applyAlignment="1">
      <alignment horizontal="center"/>
    </xf>
    <xf numFmtId="16" fontId="0" fillId="3" borderId="2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6" fontId="0" fillId="2" borderId="3" xfId="0" applyNumberFormat="1" applyFill="1" applyBorder="1" applyAlignment="1">
      <alignment horizontal="center" vertical="center"/>
    </xf>
    <xf numFmtId="16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 wrapText="1"/>
    </xf>
    <xf numFmtId="16" fontId="0" fillId="3" borderId="3" xfId="0" applyNumberFormat="1" applyFill="1" applyBorder="1" applyAlignment="1">
      <alignment horizontal="center" vertical="center" wrapText="1"/>
    </xf>
    <xf numFmtId="16" fontId="0" fillId="3" borderId="4" xfId="0" applyNumberFormat="1" applyFill="1" applyBorder="1" applyAlignment="1">
      <alignment horizontal="center" vertical="center" wrapText="1"/>
    </xf>
    <xf numFmtId="16" fontId="0" fillId="3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left" wrapText="1" indent="5"/>
    </xf>
    <xf numFmtId="44" fontId="0" fillId="0" borderId="1" xfId="1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44" fontId="0" fillId="0" borderId="1" xfId="1" applyFont="1" applyFill="1" applyBorder="1" applyAlignment="1">
      <alignment wrapText="1"/>
    </xf>
    <xf numFmtId="0" fontId="0" fillId="0" borderId="1" xfId="0" applyFill="1" applyBorder="1" applyAlignment="1">
      <alignment horizontal="left" indent="5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0" xfId="0" applyFill="1" applyBorder="1"/>
    <xf numFmtId="44" fontId="0" fillId="4" borderId="1" xfId="0" applyNumberFormat="1" applyFill="1" applyBorder="1"/>
    <xf numFmtId="44" fontId="0" fillId="4" borderId="1" xfId="1" applyFont="1" applyFill="1" applyBorder="1"/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B320-D077-4CF4-A785-A3C5E6534657}">
  <dimension ref="A1:P64"/>
  <sheetViews>
    <sheetView tabSelected="1" topLeftCell="A19" zoomScaleNormal="100" zoomScaleSheetLayoutView="100" workbookViewId="0">
      <selection activeCell="M48" sqref="M48"/>
    </sheetView>
  </sheetViews>
  <sheetFormatPr baseColWidth="10" defaultRowHeight="15" x14ac:dyDescent="0.25"/>
  <cols>
    <col min="1" max="1" width="9.42578125" customWidth="1"/>
    <col min="2" max="2" width="14" bestFit="1" customWidth="1"/>
    <col min="3" max="3" width="29.42578125" customWidth="1"/>
    <col min="4" max="5" width="12" bestFit="1" customWidth="1"/>
    <col min="6" max="6" width="7.28515625" bestFit="1" customWidth="1"/>
    <col min="7" max="7" width="17" customWidth="1"/>
    <col min="8" max="8" width="22.140625" customWidth="1"/>
    <col min="9" max="9" width="15.85546875" customWidth="1"/>
    <col min="10" max="10" width="15.28515625" customWidth="1"/>
    <col min="11" max="11" width="18.140625" customWidth="1"/>
    <col min="12" max="12" width="4.140625" customWidth="1"/>
    <col min="13" max="13" width="19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19</v>
      </c>
      <c r="H1" s="33" t="s">
        <v>20</v>
      </c>
      <c r="I1" s="33"/>
      <c r="J1" s="33"/>
      <c r="K1" s="33"/>
      <c r="L1" s="33"/>
      <c r="M1" s="33"/>
    </row>
    <row r="2" spans="1:13" x14ac:dyDescent="0.25">
      <c r="A2" s="25">
        <v>44170</v>
      </c>
      <c r="B2" s="22">
        <v>1</v>
      </c>
      <c r="C2" s="2" t="s">
        <v>5</v>
      </c>
      <c r="D2" s="3">
        <v>30000</v>
      </c>
      <c r="E2" s="3"/>
      <c r="F2" s="11">
        <v>1</v>
      </c>
    </row>
    <row r="3" spans="1:13" x14ac:dyDescent="0.25">
      <c r="A3" s="26"/>
      <c r="B3" s="23"/>
      <c r="C3" s="2" t="s">
        <v>6</v>
      </c>
      <c r="D3" s="3">
        <v>15000</v>
      </c>
      <c r="E3" s="3"/>
      <c r="F3" s="11">
        <v>2</v>
      </c>
      <c r="H3" s="47" t="s">
        <v>19</v>
      </c>
      <c r="I3" s="47" t="s">
        <v>3</v>
      </c>
      <c r="J3" s="47" t="s">
        <v>4</v>
      </c>
      <c r="K3" s="47" t="s">
        <v>21</v>
      </c>
      <c r="L3" s="44"/>
    </row>
    <row r="4" spans="1:13" x14ac:dyDescent="0.25">
      <c r="A4" s="26"/>
      <c r="B4" s="23"/>
      <c r="C4" s="4" t="s">
        <v>16</v>
      </c>
      <c r="D4" s="5">
        <v>5000</v>
      </c>
      <c r="E4" s="3"/>
      <c r="F4" s="11">
        <v>3</v>
      </c>
      <c r="H4" s="34" t="s">
        <v>5</v>
      </c>
      <c r="I4" s="35">
        <v>30000</v>
      </c>
      <c r="J4" s="35"/>
      <c r="K4" s="38"/>
      <c r="L4" s="44"/>
    </row>
    <row r="5" spans="1:13" x14ac:dyDescent="0.25">
      <c r="A5" s="27"/>
      <c r="B5" s="24"/>
      <c r="C5" s="13" t="s">
        <v>7</v>
      </c>
      <c r="D5" s="6"/>
      <c r="E5" s="6">
        <f>D2+D3+D4</f>
        <v>50000</v>
      </c>
      <c r="F5" s="11">
        <v>4</v>
      </c>
      <c r="H5" s="38"/>
      <c r="I5" s="37">
        <v>3000</v>
      </c>
      <c r="J5" s="37"/>
      <c r="K5" s="38"/>
      <c r="L5" s="44"/>
    </row>
    <row r="6" spans="1:13" x14ac:dyDescent="0.25">
      <c r="A6" s="18">
        <v>44172</v>
      </c>
      <c r="B6" s="20">
        <v>2</v>
      </c>
      <c r="C6" s="7" t="s">
        <v>8</v>
      </c>
      <c r="D6" s="8">
        <f>100*20</f>
        <v>2000</v>
      </c>
      <c r="E6" s="8"/>
      <c r="F6" s="11">
        <v>5</v>
      </c>
      <c r="H6" s="38"/>
      <c r="I6" s="45">
        <f>SUM(I4:I5)</f>
        <v>33000</v>
      </c>
      <c r="J6" s="46">
        <f>SUM(J4:J5)</f>
        <v>0</v>
      </c>
      <c r="K6" s="45">
        <f>I6-J6</f>
        <v>33000</v>
      </c>
      <c r="L6" s="44"/>
    </row>
    <row r="7" spans="1:13" x14ac:dyDescent="0.25">
      <c r="A7" s="32"/>
      <c r="B7" s="28"/>
      <c r="C7" s="14" t="s">
        <v>6</v>
      </c>
      <c r="D7" s="8"/>
      <c r="E7" s="8">
        <v>1000</v>
      </c>
      <c r="F7" s="11">
        <v>2</v>
      </c>
      <c r="H7" s="44"/>
      <c r="I7" s="44"/>
      <c r="J7" s="44"/>
      <c r="K7" s="44"/>
      <c r="L7" s="44"/>
    </row>
    <row r="8" spans="1:13" x14ac:dyDescent="0.25">
      <c r="A8" s="19"/>
      <c r="B8" s="21"/>
      <c r="C8" s="15" t="s">
        <v>16</v>
      </c>
      <c r="D8" s="8"/>
      <c r="E8" s="8">
        <v>1000</v>
      </c>
      <c r="F8" s="11">
        <v>3</v>
      </c>
      <c r="H8" s="47" t="s">
        <v>19</v>
      </c>
      <c r="I8" s="47" t="s">
        <v>3</v>
      </c>
      <c r="J8" s="47" t="s">
        <v>4</v>
      </c>
      <c r="K8" s="47" t="s">
        <v>21</v>
      </c>
      <c r="L8" s="44"/>
    </row>
    <row r="9" spans="1:13" x14ac:dyDescent="0.25">
      <c r="A9" s="25">
        <v>44173</v>
      </c>
      <c r="B9" s="22">
        <v>3</v>
      </c>
      <c r="C9" s="4" t="s">
        <v>5</v>
      </c>
      <c r="D9" s="6">
        <v>3000</v>
      </c>
      <c r="E9" s="6"/>
      <c r="F9" s="11">
        <v>1</v>
      </c>
      <c r="H9" s="38" t="s">
        <v>6</v>
      </c>
      <c r="I9" s="35">
        <v>15000</v>
      </c>
      <c r="J9" s="37">
        <v>1000</v>
      </c>
      <c r="K9" s="38"/>
      <c r="L9" s="44"/>
    </row>
    <row r="10" spans="1:13" x14ac:dyDescent="0.25">
      <c r="A10" s="26"/>
      <c r="B10" s="23"/>
      <c r="C10" s="4" t="s">
        <v>9</v>
      </c>
      <c r="D10" s="6">
        <v>40</v>
      </c>
      <c r="E10" s="6"/>
      <c r="F10" s="11">
        <v>6</v>
      </c>
      <c r="H10" s="38"/>
      <c r="I10" s="37">
        <v>1250</v>
      </c>
      <c r="J10" s="37">
        <v>500</v>
      </c>
      <c r="K10" s="38"/>
      <c r="L10" s="44"/>
    </row>
    <row r="11" spans="1:13" x14ac:dyDescent="0.25">
      <c r="A11" s="26"/>
      <c r="B11" s="23"/>
      <c r="C11" s="16" t="s">
        <v>6</v>
      </c>
      <c r="D11" s="6"/>
      <c r="E11" s="6">
        <v>500</v>
      </c>
      <c r="F11" s="11">
        <v>2</v>
      </c>
      <c r="H11" s="38"/>
      <c r="I11" s="37">
        <v>700</v>
      </c>
      <c r="J11" s="37">
        <v>500</v>
      </c>
      <c r="K11" s="38"/>
      <c r="L11" s="44"/>
    </row>
    <row r="12" spans="1:13" x14ac:dyDescent="0.25">
      <c r="A12" s="26"/>
      <c r="B12" s="23"/>
      <c r="C12" s="16" t="s">
        <v>16</v>
      </c>
      <c r="D12" s="6"/>
      <c r="E12" s="6">
        <v>1500</v>
      </c>
      <c r="F12" s="11">
        <v>3</v>
      </c>
      <c r="H12" s="38"/>
      <c r="I12" s="37">
        <v>2000</v>
      </c>
      <c r="J12" s="37">
        <v>3000</v>
      </c>
      <c r="K12" s="38"/>
      <c r="L12" s="44"/>
    </row>
    <row r="13" spans="1:13" x14ac:dyDescent="0.25">
      <c r="A13" s="27"/>
      <c r="B13" s="24"/>
      <c r="C13" s="16" t="s">
        <v>10</v>
      </c>
      <c r="D13" s="6"/>
      <c r="E13" s="6">
        <v>1040</v>
      </c>
      <c r="F13" s="11">
        <v>7</v>
      </c>
      <c r="H13" s="38"/>
      <c r="I13" s="45">
        <f>SUM(I9:I12)</f>
        <v>18950</v>
      </c>
      <c r="J13" s="45">
        <f>SUM(J9:J12)</f>
        <v>5000</v>
      </c>
      <c r="K13" s="45">
        <f>I13-J13</f>
        <v>13950</v>
      </c>
      <c r="L13" s="44"/>
    </row>
    <row r="14" spans="1:13" x14ac:dyDescent="0.25">
      <c r="A14" s="18">
        <v>44174</v>
      </c>
      <c r="B14" s="20">
        <v>4</v>
      </c>
      <c r="C14" s="9" t="s">
        <v>6</v>
      </c>
      <c r="D14" s="8">
        <f>50*25</f>
        <v>1250</v>
      </c>
      <c r="E14" s="8"/>
      <c r="F14" s="11">
        <v>2</v>
      </c>
      <c r="H14" s="44"/>
      <c r="I14" s="44"/>
      <c r="J14" s="44"/>
      <c r="K14" s="44"/>
      <c r="L14" s="44"/>
    </row>
    <row r="15" spans="1:13" x14ac:dyDescent="0.25">
      <c r="A15" s="19"/>
      <c r="B15" s="21"/>
      <c r="C15" s="15" t="s">
        <v>11</v>
      </c>
      <c r="D15" s="8"/>
      <c r="E15" s="8">
        <v>1250</v>
      </c>
      <c r="F15" s="11">
        <v>8</v>
      </c>
      <c r="H15" s="47" t="s">
        <v>19</v>
      </c>
      <c r="I15" s="47" t="s">
        <v>3</v>
      </c>
      <c r="J15" s="47" t="s">
        <v>4</v>
      </c>
      <c r="K15" s="47" t="s">
        <v>21</v>
      </c>
      <c r="L15" s="44"/>
    </row>
    <row r="16" spans="1:13" x14ac:dyDescent="0.25">
      <c r="A16" s="25">
        <v>44175</v>
      </c>
      <c r="B16" s="22">
        <v>5</v>
      </c>
      <c r="C16" s="4" t="s">
        <v>12</v>
      </c>
      <c r="D16" s="6">
        <f>300*20</f>
        <v>6000</v>
      </c>
      <c r="E16" s="6"/>
      <c r="F16" s="11">
        <v>5</v>
      </c>
      <c r="H16" s="39" t="s">
        <v>16</v>
      </c>
      <c r="I16" s="40">
        <v>5000</v>
      </c>
      <c r="J16" s="37">
        <v>1000</v>
      </c>
      <c r="K16" s="38"/>
      <c r="L16" s="44"/>
    </row>
    <row r="17" spans="1:16" x14ac:dyDescent="0.25">
      <c r="A17" s="27"/>
      <c r="B17" s="24"/>
      <c r="C17" s="16" t="s">
        <v>13</v>
      </c>
      <c r="D17" s="6"/>
      <c r="E17" s="6">
        <v>6000</v>
      </c>
      <c r="F17" s="11">
        <v>9</v>
      </c>
      <c r="H17" s="38"/>
      <c r="I17" s="37">
        <v>4500</v>
      </c>
      <c r="J17" s="37">
        <v>1500</v>
      </c>
      <c r="K17" s="38"/>
      <c r="L17" s="44"/>
    </row>
    <row r="18" spans="1:16" x14ac:dyDescent="0.25">
      <c r="A18" s="29">
        <v>44180</v>
      </c>
      <c r="B18" s="20">
        <v>6</v>
      </c>
      <c r="C18" s="9" t="s">
        <v>6</v>
      </c>
      <c r="D18" s="8">
        <v>700</v>
      </c>
      <c r="E18" s="8"/>
      <c r="F18" s="11">
        <v>2</v>
      </c>
      <c r="H18" s="38"/>
      <c r="I18" s="38"/>
      <c r="J18" s="37">
        <v>4050</v>
      </c>
      <c r="K18" s="38"/>
      <c r="L18" s="44"/>
    </row>
    <row r="19" spans="1:16" x14ac:dyDescent="0.25">
      <c r="A19" s="30"/>
      <c r="B19" s="28"/>
      <c r="C19" s="9" t="s">
        <v>14</v>
      </c>
      <c r="D19" s="8">
        <v>4000</v>
      </c>
      <c r="E19" s="8"/>
      <c r="F19" s="11">
        <v>10</v>
      </c>
      <c r="H19" s="38"/>
      <c r="I19" s="45">
        <f>SUM(I16:I18)</f>
        <v>9500</v>
      </c>
      <c r="J19" s="45">
        <f>SUM(J16:J18)</f>
        <v>6550</v>
      </c>
      <c r="K19" s="45">
        <f>I19-J19</f>
        <v>2950</v>
      </c>
      <c r="L19" s="44"/>
    </row>
    <row r="20" spans="1:16" x14ac:dyDescent="0.25">
      <c r="A20" s="30"/>
      <c r="B20" s="28"/>
      <c r="C20" s="9" t="s">
        <v>15</v>
      </c>
      <c r="D20" s="8">
        <v>300</v>
      </c>
      <c r="E20" s="8"/>
      <c r="F20" s="11">
        <v>11</v>
      </c>
      <c r="H20" s="44"/>
      <c r="I20" s="44"/>
      <c r="J20" s="44"/>
      <c r="K20" s="44"/>
      <c r="L20" s="44"/>
    </row>
    <row r="21" spans="1:16" x14ac:dyDescent="0.25">
      <c r="A21" s="31"/>
      <c r="B21" s="21"/>
      <c r="C21" s="15" t="s">
        <v>11</v>
      </c>
      <c r="D21" s="8"/>
      <c r="E21" s="8">
        <f>200*25</f>
        <v>5000</v>
      </c>
      <c r="F21" s="11">
        <v>8</v>
      </c>
      <c r="H21" s="47" t="s">
        <v>19</v>
      </c>
      <c r="I21" s="47" t="s">
        <v>3</v>
      </c>
      <c r="J21" s="47" t="s">
        <v>4</v>
      </c>
      <c r="K21" s="47" t="s">
        <v>21</v>
      </c>
      <c r="L21" s="44"/>
    </row>
    <row r="22" spans="1:16" x14ac:dyDescent="0.25">
      <c r="A22" s="25">
        <v>44185</v>
      </c>
      <c r="B22" s="22">
        <v>7</v>
      </c>
      <c r="C22" s="2" t="s">
        <v>16</v>
      </c>
      <c r="D22" s="6">
        <f>4000+500</f>
        <v>4500</v>
      </c>
      <c r="E22" s="6"/>
      <c r="F22" s="11">
        <v>3</v>
      </c>
      <c r="H22" s="41" t="s">
        <v>7</v>
      </c>
      <c r="I22" s="37"/>
      <c r="J22" s="37">
        <v>50000</v>
      </c>
      <c r="K22" s="38"/>
      <c r="L22" s="44"/>
    </row>
    <row r="23" spans="1:16" x14ac:dyDescent="0.25">
      <c r="A23" s="26"/>
      <c r="B23" s="23"/>
      <c r="C23" s="13" t="s">
        <v>14</v>
      </c>
      <c r="D23" s="6"/>
      <c r="E23" s="6">
        <v>4000</v>
      </c>
      <c r="F23" s="11">
        <v>10</v>
      </c>
      <c r="H23" s="38"/>
      <c r="I23" s="45">
        <f>SUM(I22)</f>
        <v>0</v>
      </c>
      <c r="J23" s="45">
        <f>SUM(J22)</f>
        <v>50000</v>
      </c>
      <c r="K23" s="45">
        <f>I23-J23</f>
        <v>-50000</v>
      </c>
      <c r="L23" s="44"/>
    </row>
    <row r="24" spans="1:16" x14ac:dyDescent="0.25">
      <c r="A24" s="27"/>
      <c r="B24" s="24"/>
      <c r="C24" s="13" t="s">
        <v>6</v>
      </c>
      <c r="D24" s="6"/>
      <c r="E24" s="6">
        <v>500</v>
      </c>
      <c r="F24" s="11">
        <v>2</v>
      </c>
      <c r="H24" s="44"/>
      <c r="I24" s="44"/>
      <c r="J24" s="44"/>
      <c r="K24" s="44"/>
      <c r="L24" s="44"/>
    </row>
    <row r="25" spans="1:16" x14ac:dyDescent="0.25">
      <c r="A25" s="18">
        <v>44185</v>
      </c>
      <c r="B25" s="20">
        <v>8</v>
      </c>
      <c r="C25" s="7" t="s">
        <v>17</v>
      </c>
      <c r="D25" s="8">
        <f>20*25</f>
        <v>500</v>
      </c>
      <c r="E25" s="8"/>
      <c r="F25" s="11">
        <v>12</v>
      </c>
      <c r="H25" s="47" t="s">
        <v>19</v>
      </c>
      <c r="I25" s="47" t="s">
        <v>3</v>
      </c>
      <c r="J25" s="47" t="s">
        <v>4</v>
      </c>
      <c r="K25" s="47" t="s">
        <v>21</v>
      </c>
      <c r="L25" s="44"/>
    </row>
    <row r="26" spans="1:16" x14ac:dyDescent="0.25">
      <c r="A26" s="19"/>
      <c r="B26" s="21"/>
      <c r="C26" s="14" t="s">
        <v>11</v>
      </c>
      <c r="D26" s="8"/>
      <c r="E26" s="8">
        <f>20*25</f>
        <v>500</v>
      </c>
      <c r="F26" s="11">
        <v>8</v>
      </c>
      <c r="H26" s="34" t="s">
        <v>8</v>
      </c>
      <c r="I26" s="37">
        <f>100*20</f>
        <v>2000</v>
      </c>
      <c r="J26" s="37"/>
      <c r="K26" s="38"/>
      <c r="L26" s="44"/>
    </row>
    <row r="27" spans="1:16" x14ac:dyDescent="0.25">
      <c r="A27" s="25">
        <v>44186</v>
      </c>
      <c r="B27" s="22">
        <v>9</v>
      </c>
      <c r="C27" s="2" t="s">
        <v>10</v>
      </c>
      <c r="D27" s="6">
        <v>4050</v>
      </c>
      <c r="E27" s="6"/>
      <c r="F27" s="11">
        <v>7</v>
      </c>
      <c r="H27" s="38"/>
      <c r="I27" s="37">
        <f>300*20</f>
        <v>6000</v>
      </c>
      <c r="J27" s="37"/>
      <c r="K27" s="38"/>
      <c r="L27" s="44"/>
    </row>
    <row r="28" spans="1:16" x14ac:dyDescent="0.25">
      <c r="A28" s="27"/>
      <c r="B28" s="24"/>
      <c r="C28" s="13" t="s">
        <v>16</v>
      </c>
      <c r="D28" s="6"/>
      <c r="E28" s="6">
        <v>4050</v>
      </c>
      <c r="F28" s="11">
        <v>3</v>
      </c>
      <c r="H28" s="38"/>
      <c r="I28" s="45">
        <f>SUM(I26:I27)</f>
        <v>8000</v>
      </c>
      <c r="J28" s="45">
        <f>SUM(J26:J27)</f>
        <v>0</v>
      </c>
      <c r="K28" s="45">
        <f>I28-J28</f>
        <v>8000</v>
      </c>
      <c r="L28" s="44"/>
    </row>
    <row r="29" spans="1:16" x14ac:dyDescent="0.25">
      <c r="A29" s="18">
        <v>44187</v>
      </c>
      <c r="B29" s="20">
        <v>10</v>
      </c>
      <c r="C29" s="7" t="s">
        <v>13</v>
      </c>
      <c r="D29" s="8">
        <v>3000</v>
      </c>
      <c r="E29" s="8"/>
      <c r="F29" s="11">
        <v>9</v>
      </c>
      <c r="H29" s="44"/>
      <c r="I29" s="44"/>
      <c r="J29" s="44"/>
      <c r="K29" s="44"/>
      <c r="L29" s="44"/>
      <c r="M29" s="44"/>
      <c r="N29" s="44"/>
      <c r="O29" s="44"/>
      <c r="P29" s="44"/>
    </row>
    <row r="30" spans="1:16" x14ac:dyDescent="0.25">
      <c r="A30" s="19"/>
      <c r="B30" s="21"/>
      <c r="C30" s="14" t="s">
        <v>6</v>
      </c>
      <c r="D30" s="8"/>
      <c r="E30" s="8">
        <v>3000</v>
      </c>
      <c r="F30" s="11">
        <v>2</v>
      </c>
      <c r="H30" s="48" t="s">
        <v>19</v>
      </c>
      <c r="I30" s="48" t="s">
        <v>3</v>
      </c>
      <c r="J30" s="48" t="s">
        <v>4</v>
      </c>
      <c r="K30" s="48" t="s">
        <v>21</v>
      </c>
      <c r="L30" s="44"/>
      <c r="M30" s="44"/>
      <c r="N30" s="44"/>
      <c r="O30" s="44"/>
      <c r="P30" s="44"/>
    </row>
    <row r="31" spans="1:16" x14ac:dyDescent="0.25">
      <c r="A31" s="25">
        <v>44188</v>
      </c>
      <c r="B31" s="22">
        <v>11</v>
      </c>
      <c r="C31" s="2" t="s">
        <v>6</v>
      </c>
      <c r="D31" s="6">
        <v>2000</v>
      </c>
      <c r="E31" s="6"/>
      <c r="F31" s="11">
        <v>2</v>
      </c>
      <c r="H31" s="39" t="s">
        <v>9</v>
      </c>
      <c r="I31" s="37">
        <v>40</v>
      </c>
      <c r="J31" s="37"/>
      <c r="K31" s="38"/>
      <c r="L31" s="44"/>
      <c r="M31" s="44"/>
      <c r="N31" s="44"/>
      <c r="O31" s="44"/>
      <c r="P31" s="44"/>
    </row>
    <row r="32" spans="1:16" x14ac:dyDescent="0.25">
      <c r="A32" s="26"/>
      <c r="B32" s="23"/>
      <c r="C32" s="12" t="s">
        <v>14</v>
      </c>
      <c r="D32" s="6">
        <v>2000</v>
      </c>
      <c r="E32" s="6"/>
      <c r="F32" s="11">
        <v>10</v>
      </c>
      <c r="H32" s="38"/>
      <c r="I32" s="45">
        <f>SUM(I31)</f>
        <v>40</v>
      </c>
      <c r="J32" s="45">
        <f>SUM(J31)</f>
        <v>0</v>
      </c>
      <c r="K32" s="45">
        <f>I32-J32</f>
        <v>40</v>
      </c>
      <c r="L32" s="44"/>
      <c r="M32" s="44"/>
      <c r="N32" s="44"/>
      <c r="O32" s="44"/>
      <c r="P32" s="44"/>
    </row>
    <row r="33" spans="1:16" x14ac:dyDescent="0.25">
      <c r="A33" s="27"/>
      <c r="B33" s="24"/>
      <c r="C33" s="13" t="s">
        <v>18</v>
      </c>
      <c r="D33" s="6"/>
      <c r="E33" s="6">
        <v>4000</v>
      </c>
      <c r="F33" s="11">
        <v>13</v>
      </c>
      <c r="H33" s="44"/>
      <c r="I33" s="44"/>
      <c r="J33" s="44"/>
      <c r="K33" s="44"/>
      <c r="L33" s="44"/>
      <c r="M33" s="44"/>
      <c r="N33" s="44"/>
      <c r="O33" s="44"/>
      <c r="P33" s="44"/>
    </row>
    <row r="34" spans="1:16" x14ac:dyDescent="0.25">
      <c r="L34" s="44"/>
      <c r="M34" s="44"/>
      <c r="N34" s="44"/>
      <c r="O34" s="44"/>
      <c r="P34" s="44"/>
    </row>
    <row r="35" spans="1:16" x14ac:dyDescent="0.25">
      <c r="H35" s="48" t="s">
        <v>19</v>
      </c>
      <c r="I35" s="48" t="s">
        <v>3</v>
      </c>
      <c r="J35" s="48" t="s">
        <v>4</v>
      </c>
      <c r="K35" s="48" t="s">
        <v>21</v>
      </c>
      <c r="L35" s="44"/>
      <c r="M35" s="44"/>
      <c r="N35" s="44"/>
      <c r="O35" s="44"/>
      <c r="P35" s="44"/>
    </row>
    <row r="36" spans="1:16" ht="16.5" x14ac:dyDescent="0.25">
      <c r="G36" s="10"/>
      <c r="H36" s="43" t="s">
        <v>10</v>
      </c>
      <c r="I36" s="37">
        <v>4050</v>
      </c>
      <c r="J36" s="37">
        <v>1040</v>
      </c>
      <c r="K36" s="38"/>
      <c r="L36" s="44"/>
      <c r="M36" s="44"/>
      <c r="N36" s="44"/>
      <c r="O36" s="44"/>
      <c r="P36" s="44"/>
    </row>
    <row r="37" spans="1:16" ht="16.5" x14ac:dyDescent="0.25">
      <c r="G37" s="10"/>
      <c r="H37" s="38"/>
      <c r="I37" s="45">
        <f>SUM(I36)</f>
        <v>4050</v>
      </c>
      <c r="J37" s="45">
        <f>SUM(J36)</f>
        <v>1040</v>
      </c>
      <c r="K37" s="45">
        <f>I37-J37</f>
        <v>3010</v>
      </c>
    </row>
    <row r="38" spans="1:16" ht="16.5" x14ac:dyDescent="0.25">
      <c r="G38" s="10"/>
    </row>
    <row r="39" spans="1:16" ht="16.5" x14ac:dyDescent="0.25">
      <c r="G39" s="10"/>
      <c r="H39" s="48" t="s">
        <v>19</v>
      </c>
      <c r="I39" s="48" t="s">
        <v>3</v>
      </c>
      <c r="J39" s="48" t="s">
        <v>4</v>
      </c>
      <c r="K39" s="48" t="s">
        <v>21</v>
      </c>
    </row>
    <row r="40" spans="1:16" ht="16.5" x14ac:dyDescent="0.25">
      <c r="G40" s="10"/>
      <c r="H40" s="36" t="s">
        <v>11</v>
      </c>
      <c r="I40" s="37"/>
      <c r="J40" s="37">
        <v>1250</v>
      </c>
      <c r="K40" s="38"/>
    </row>
    <row r="41" spans="1:16" ht="16.5" x14ac:dyDescent="0.25">
      <c r="G41" s="10"/>
      <c r="H41" s="38"/>
      <c r="I41" s="37"/>
      <c r="J41" s="37">
        <f>200*25</f>
        <v>5000</v>
      </c>
      <c r="K41" s="38"/>
    </row>
    <row r="42" spans="1:16" ht="16.5" x14ac:dyDescent="0.25">
      <c r="G42" s="10"/>
      <c r="H42" s="38"/>
      <c r="I42" s="37"/>
      <c r="J42" s="37">
        <f>20*25</f>
        <v>500</v>
      </c>
      <c r="K42" s="38"/>
    </row>
    <row r="43" spans="1:16" ht="16.5" x14ac:dyDescent="0.25">
      <c r="G43" s="10"/>
      <c r="H43" s="38"/>
      <c r="I43" s="45">
        <f>SUM(I40:I42)</f>
        <v>0</v>
      </c>
      <c r="J43" s="45">
        <f>SUM(J40:J42)</f>
        <v>6750</v>
      </c>
      <c r="K43" s="45">
        <f>I43-J43</f>
        <v>-6750</v>
      </c>
    </row>
    <row r="44" spans="1:16" ht="16.5" x14ac:dyDescent="0.25">
      <c r="G44" s="10"/>
      <c r="H44" s="44"/>
      <c r="I44" s="44"/>
      <c r="J44" s="44"/>
      <c r="K44" s="44"/>
    </row>
    <row r="45" spans="1:16" ht="16.5" x14ac:dyDescent="0.25">
      <c r="G45" s="10"/>
      <c r="H45" s="48" t="s">
        <v>19</v>
      </c>
      <c r="I45" s="48" t="s">
        <v>3</v>
      </c>
      <c r="J45" s="48" t="s">
        <v>4</v>
      </c>
      <c r="K45" s="48" t="s">
        <v>21</v>
      </c>
    </row>
    <row r="46" spans="1:16" ht="16.5" x14ac:dyDescent="0.25">
      <c r="G46" s="10"/>
      <c r="H46" s="36" t="s">
        <v>13</v>
      </c>
      <c r="I46" s="37">
        <v>3000</v>
      </c>
      <c r="J46" s="37">
        <v>6000</v>
      </c>
      <c r="K46" s="38"/>
    </row>
    <row r="47" spans="1:16" ht="16.5" x14ac:dyDescent="0.25">
      <c r="G47" s="10"/>
      <c r="H47" s="38"/>
      <c r="I47" s="45">
        <f>SUM(I46)</f>
        <v>3000</v>
      </c>
      <c r="J47" s="45">
        <f>SUM(J46)</f>
        <v>6000</v>
      </c>
      <c r="K47" s="45">
        <f>I47-J47</f>
        <v>-3000</v>
      </c>
    </row>
    <row r="48" spans="1:16" ht="16.5" x14ac:dyDescent="0.25">
      <c r="G48" s="10"/>
      <c r="H48" s="44"/>
      <c r="I48" s="44"/>
      <c r="J48" s="44"/>
      <c r="K48" s="44"/>
    </row>
    <row r="49" spans="7:11" ht="16.5" x14ac:dyDescent="0.25">
      <c r="G49" s="10"/>
      <c r="H49" s="48" t="s">
        <v>19</v>
      </c>
      <c r="I49" s="48" t="s">
        <v>3</v>
      </c>
      <c r="J49" s="48" t="s">
        <v>4</v>
      </c>
      <c r="K49" s="48" t="s">
        <v>21</v>
      </c>
    </row>
    <row r="50" spans="7:11" ht="16.5" x14ac:dyDescent="0.25">
      <c r="G50" s="10"/>
      <c r="H50" s="39" t="s">
        <v>14</v>
      </c>
      <c r="I50" s="37">
        <v>4000</v>
      </c>
      <c r="J50" s="37">
        <v>4000</v>
      </c>
      <c r="K50" s="38"/>
    </row>
    <row r="51" spans="7:11" ht="16.5" x14ac:dyDescent="0.25">
      <c r="G51" s="10"/>
      <c r="H51" s="38"/>
      <c r="I51" s="37">
        <v>2000</v>
      </c>
      <c r="J51" s="38"/>
      <c r="K51" s="38"/>
    </row>
    <row r="52" spans="7:11" ht="16.5" x14ac:dyDescent="0.25">
      <c r="G52" s="10"/>
      <c r="H52" s="38"/>
      <c r="I52" s="45">
        <f>SUM(I50:I51)</f>
        <v>6000</v>
      </c>
      <c r="J52" s="45">
        <f>SUM(J50:J51)</f>
        <v>4000</v>
      </c>
      <c r="K52" s="45">
        <f>I52-J52</f>
        <v>2000</v>
      </c>
    </row>
    <row r="53" spans="7:11" ht="16.5" x14ac:dyDescent="0.25">
      <c r="G53" s="10"/>
      <c r="H53" s="44"/>
      <c r="I53" s="44"/>
      <c r="J53" s="44"/>
      <c r="K53" s="44"/>
    </row>
    <row r="54" spans="7:11" ht="16.5" x14ac:dyDescent="0.25">
      <c r="G54" s="10"/>
      <c r="H54" s="48" t="s">
        <v>19</v>
      </c>
      <c r="I54" s="48" t="s">
        <v>3</v>
      </c>
      <c r="J54" s="48" t="s">
        <v>4</v>
      </c>
      <c r="K54" s="48" t="s">
        <v>21</v>
      </c>
    </row>
    <row r="55" spans="7:11" ht="16.5" x14ac:dyDescent="0.25">
      <c r="G55" s="10"/>
      <c r="H55" s="39" t="s">
        <v>15</v>
      </c>
      <c r="I55" s="37">
        <v>300</v>
      </c>
      <c r="J55" s="37"/>
      <c r="K55" s="37"/>
    </row>
    <row r="56" spans="7:11" ht="16.5" x14ac:dyDescent="0.25">
      <c r="G56" s="10"/>
      <c r="H56" s="38"/>
      <c r="I56" s="46">
        <v>300</v>
      </c>
      <c r="J56" s="46"/>
      <c r="K56" s="46">
        <v>300</v>
      </c>
    </row>
    <row r="57" spans="7:11" ht="16.5" x14ac:dyDescent="0.25">
      <c r="G57" s="10"/>
      <c r="H57" s="44"/>
      <c r="I57" s="44"/>
      <c r="J57" s="44"/>
      <c r="K57" s="44"/>
    </row>
    <row r="58" spans="7:11" ht="16.5" x14ac:dyDescent="0.25">
      <c r="G58" s="10"/>
      <c r="H58" s="48" t="s">
        <v>19</v>
      </c>
      <c r="I58" s="48" t="s">
        <v>3</v>
      </c>
      <c r="J58" s="48" t="s">
        <v>4</v>
      </c>
      <c r="K58" s="48" t="s">
        <v>21</v>
      </c>
    </row>
    <row r="59" spans="7:11" ht="16.5" x14ac:dyDescent="0.25">
      <c r="G59" s="10"/>
      <c r="H59" s="34" t="s">
        <v>17</v>
      </c>
      <c r="I59" s="37">
        <f>20*25</f>
        <v>500</v>
      </c>
      <c r="J59" s="37"/>
      <c r="K59" s="37"/>
    </row>
    <row r="60" spans="7:11" ht="16.5" x14ac:dyDescent="0.25">
      <c r="G60" s="10"/>
      <c r="H60" s="38"/>
      <c r="I60" s="46">
        <v>500</v>
      </c>
      <c r="J60" s="46"/>
      <c r="K60" s="46">
        <v>500</v>
      </c>
    </row>
    <row r="61" spans="7:11" ht="16.5" x14ac:dyDescent="0.25">
      <c r="G61" s="10"/>
      <c r="H61" s="44"/>
      <c r="I61" s="44"/>
      <c r="J61" s="44"/>
      <c r="K61" s="44"/>
    </row>
    <row r="62" spans="7:11" ht="16.5" x14ac:dyDescent="0.25">
      <c r="G62" s="10"/>
      <c r="H62" s="48" t="s">
        <v>19</v>
      </c>
      <c r="I62" s="48" t="s">
        <v>3</v>
      </c>
      <c r="J62" s="48" t="s">
        <v>4</v>
      </c>
      <c r="K62" s="48" t="s">
        <v>21</v>
      </c>
    </row>
    <row r="63" spans="7:11" ht="16.5" x14ac:dyDescent="0.25">
      <c r="G63" s="10"/>
      <c r="H63" s="42" t="s">
        <v>18</v>
      </c>
      <c r="I63" s="37"/>
      <c r="J63" s="37">
        <v>4000</v>
      </c>
      <c r="K63" s="37"/>
    </row>
    <row r="64" spans="7:11" ht="16.5" x14ac:dyDescent="0.25">
      <c r="G64" s="10"/>
      <c r="H64" s="38"/>
      <c r="I64" s="46"/>
      <c r="J64" s="46">
        <v>4000</v>
      </c>
      <c r="K64" s="46">
        <f>I64-J64</f>
        <v>-4000</v>
      </c>
    </row>
  </sheetData>
  <mergeCells count="23">
    <mergeCell ref="H1:M1"/>
    <mergeCell ref="B2:B5"/>
    <mergeCell ref="A2:A5"/>
    <mergeCell ref="A6:A8"/>
    <mergeCell ref="B6:B8"/>
    <mergeCell ref="A9:A13"/>
    <mergeCell ref="B9:B13"/>
    <mergeCell ref="B22:B24"/>
    <mergeCell ref="A22:A24"/>
    <mergeCell ref="A25:A26"/>
    <mergeCell ref="B25:B26"/>
    <mergeCell ref="A14:A15"/>
    <mergeCell ref="B14:B15"/>
    <mergeCell ref="A16:A17"/>
    <mergeCell ref="B16:B17"/>
    <mergeCell ref="B18:B21"/>
    <mergeCell ref="A18:A21"/>
    <mergeCell ref="A29:A30"/>
    <mergeCell ref="B29:B30"/>
    <mergeCell ref="B31:B33"/>
    <mergeCell ref="A31:A33"/>
    <mergeCell ref="A27:A28"/>
    <mergeCell ref="B27:B2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 Mendez</dc:creator>
  <cp:lastModifiedBy>petruz</cp:lastModifiedBy>
  <cp:lastPrinted>2023-05-02T19:42:04Z</cp:lastPrinted>
  <dcterms:created xsi:type="dcterms:W3CDTF">2020-06-08T13:01:18Z</dcterms:created>
  <dcterms:modified xsi:type="dcterms:W3CDTF">2023-05-02T19:43:44Z</dcterms:modified>
</cp:coreProperties>
</file>