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v\OneDrive - University of Calgary\Drew_HardDrive\Documents\Repositories\Natural_Gas_Projects\S&amp;D Model\"/>
    </mc:Choice>
  </mc:AlternateContent>
  <xr:revisionPtr revIDLastSave="0" documentId="13_ncr:1_{118427A1-9C56-4107-A396-AFECF18F2E35}" xr6:coauthVersionLast="47" xr6:coauthVersionMax="47" xr10:uidLastSave="{00000000-0000-0000-0000-000000000000}"/>
  <bookViews>
    <workbookView xWindow="-110" yWindow="-110" windowWidth="38620" windowHeight="21100" activeTab="1" xr2:uid="{2F57DA74-F037-4DE1-B0AD-EA7882955D54}"/>
  </bookViews>
  <sheets>
    <sheet name="Sheet1" sheetId="1" r:id="rId1"/>
    <sheet name="Northern-Califorina" sheetId="6" r:id="rId2"/>
    <sheet name="Washington" sheetId="18" r:id="rId3"/>
    <sheet name="Best Reg Model (2)" sheetId="38" r:id="rId4"/>
    <sheet name="Best Reg Model" sheetId="3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6" l="1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BM181" i="6" l="1"/>
  <c r="BL181" i="6"/>
  <c r="BK181" i="6"/>
  <c r="BJ181" i="6"/>
  <c r="BI181" i="6"/>
  <c r="BH181" i="6"/>
  <c r="BG181" i="6"/>
  <c r="BF181" i="6"/>
  <c r="BE181" i="6"/>
  <c r="BD181" i="6"/>
  <c r="BC181" i="6"/>
  <c r="BB181" i="6"/>
  <c r="BM152" i="6"/>
  <c r="BL152" i="6"/>
  <c r="BK152" i="6"/>
  <c r="BJ152" i="6"/>
  <c r="BI152" i="6"/>
  <c r="BH152" i="6"/>
  <c r="BG152" i="6"/>
  <c r="BF152" i="6"/>
  <c r="BE152" i="6"/>
  <c r="BD152" i="6"/>
  <c r="BC152" i="6"/>
  <c r="BB152" i="6"/>
  <c r="BM123" i="6"/>
  <c r="BL123" i="6"/>
  <c r="BK123" i="6"/>
  <c r="BJ123" i="6"/>
  <c r="BI123" i="6"/>
  <c r="BH123" i="6"/>
  <c r="BG123" i="6"/>
  <c r="BF123" i="6"/>
  <c r="BE123" i="6"/>
  <c r="BD123" i="6"/>
  <c r="BC123" i="6"/>
  <c r="BB123" i="6"/>
  <c r="BM94" i="6"/>
  <c r="BL94" i="6"/>
  <c r="BK94" i="6"/>
  <c r="BJ94" i="6"/>
  <c r="BI94" i="6"/>
  <c r="BH94" i="6"/>
  <c r="BG94" i="6"/>
  <c r="BF94" i="6"/>
  <c r="BE94" i="6"/>
  <c r="BD94" i="6"/>
  <c r="BC94" i="6"/>
  <c r="BB94" i="6"/>
  <c r="BM65" i="6"/>
  <c r="BL65" i="6"/>
  <c r="BK65" i="6"/>
  <c r="BJ65" i="6"/>
  <c r="BI65" i="6"/>
  <c r="BH65" i="6"/>
  <c r="BG65" i="6"/>
  <c r="BF65" i="6"/>
  <c r="BE65" i="6"/>
  <c r="BD65" i="6"/>
  <c r="BC65" i="6"/>
  <c r="BB65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AM123" i="6"/>
  <c r="AN123" i="6"/>
  <c r="N110" i="6" s="1"/>
  <c r="AO123" i="6"/>
  <c r="AP123" i="6"/>
  <c r="AQ123" i="6"/>
  <c r="AR123" i="6"/>
  <c r="AS123" i="6"/>
  <c r="AT123" i="6"/>
  <c r="AU123" i="6"/>
  <c r="AV123" i="6"/>
  <c r="AW123" i="6"/>
  <c r="AX123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H272" i="38"/>
  <c r="G272" i="38"/>
  <c r="H271" i="38"/>
  <c r="G271" i="38"/>
  <c r="H270" i="38"/>
  <c r="G270" i="38"/>
  <c r="H269" i="38"/>
  <c r="G269" i="38"/>
  <c r="H268" i="38"/>
  <c r="G268" i="38"/>
  <c r="H267" i="38"/>
  <c r="G267" i="38"/>
  <c r="H266" i="38"/>
  <c r="G266" i="38"/>
  <c r="H265" i="38"/>
  <c r="G265" i="38"/>
  <c r="H264" i="38"/>
  <c r="G264" i="38"/>
  <c r="H263" i="38"/>
  <c r="G263" i="38"/>
  <c r="H262" i="38"/>
  <c r="G262" i="38"/>
  <c r="H261" i="38"/>
  <c r="G261" i="38"/>
  <c r="H260" i="38"/>
  <c r="G260" i="38"/>
  <c r="H259" i="38"/>
  <c r="G259" i="38"/>
  <c r="H258" i="38"/>
  <c r="G258" i="38"/>
  <c r="H257" i="38"/>
  <c r="G257" i="38"/>
  <c r="H256" i="38"/>
  <c r="G256" i="38"/>
  <c r="H255" i="38"/>
  <c r="G255" i="38"/>
  <c r="H254" i="38"/>
  <c r="G254" i="38"/>
  <c r="H253" i="38"/>
  <c r="G253" i="38"/>
  <c r="H252" i="38"/>
  <c r="G252" i="38"/>
  <c r="H251" i="38"/>
  <c r="G251" i="38"/>
  <c r="H250" i="38"/>
  <c r="G250" i="38"/>
  <c r="H249" i="38"/>
  <c r="G249" i="38"/>
  <c r="H248" i="38"/>
  <c r="G248" i="38"/>
  <c r="H247" i="38"/>
  <c r="G247" i="38"/>
  <c r="H246" i="38"/>
  <c r="G246" i="38"/>
  <c r="H245" i="38"/>
  <c r="G245" i="38"/>
  <c r="H244" i="38"/>
  <c r="G244" i="38"/>
  <c r="H243" i="38"/>
  <c r="G243" i="38"/>
  <c r="H242" i="38"/>
  <c r="G242" i="38"/>
  <c r="H241" i="38"/>
  <c r="G241" i="38"/>
  <c r="H240" i="38"/>
  <c r="G240" i="38"/>
  <c r="H239" i="38"/>
  <c r="G239" i="38"/>
  <c r="H238" i="38"/>
  <c r="G238" i="38"/>
  <c r="H237" i="38"/>
  <c r="G237" i="38"/>
  <c r="H236" i="38"/>
  <c r="G236" i="38"/>
  <c r="H235" i="38"/>
  <c r="G235" i="38"/>
  <c r="H234" i="38"/>
  <c r="G234" i="38"/>
  <c r="H233" i="38"/>
  <c r="G233" i="38"/>
  <c r="H232" i="38"/>
  <c r="G232" i="38"/>
  <c r="H231" i="38"/>
  <c r="G231" i="38"/>
  <c r="H230" i="38"/>
  <c r="G230" i="38"/>
  <c r="H229" i="38"/>
  <c r="G229" i="38"/>
  <c r="H228" i="38"/>
  <c r="G228" i="38"/>
  <c r="H227" i="38"/>
  <c r="G227" i="38"/>
  <c r="H226" i="38"/>
  <c r="G226" i="38"/>
  <c r="H225" i="38"/>
  <c r="G225" i="38"/>
  <c r="H224" i="38"/>
  <c r="G224" i="38"/>
  <c r="H223" i="38"/>
  <c r="G223" i="38"/>
  <c r="H222" i="38"/>
  <c r="G222" i="38"/>
  <c r="H221" i="38"/>
  <c r="G221" i="38"/>
  <c r="H220" i="38"/>
  <c r="G220" i="38"/>
  <c r="H219" i="38"/>
  <c r="G219" i="38"/>
  <c r="H218" i="38"/>
  <c r="G218" i="38"/>
  <c r="H217" i="38"/>
  <c r="G217" i="38"/>
  <c r="H216" i="38"/>
  <c r="G216" i="38"/>
  <c r="H215" i="38"/>
  <c r="G215" i="38"/>
  <c r="H214" i="38"/>
  <c r="G214" i="38"/>
  <c r="H213" i="38"/>
  <c r="G213" i="38"/>
  <c r="H212" i="38"/>
  <c r="G212" i="38"/>
  <c r="H211" i="38"/>
  <c r="G211" i="38"/>
  <c r="H210" i="38"/>
  <c r="G210" i="38"/>
  <c r="H209" i="38"/>
  <c r="G209" i="38"/>
  <c r="H208" i="38"/>
  <c r="G208" i="38"/>
  <c r="H207" i="38"/>
  <c r="G207" i="38"/>
  <c r="H206" i="38"/>
  <c r="G206" i="38"/>
  <c r="H205" i="38"/>
  <c r="G205" i="38"/>
  <c r="H204" i="38"/>
  <c r="G204" i="38"/>
  <c r="H203" i="38"/>
  <c r="G203" i="38"/>
  <c r="H202" i="38"/>
  <c r="G202" i="38"/>
  <c r="H201" i="38"/>
  <c r="G201" i="38"/>
  <c r="H200" i="38"/>
  <c r="G200" i="38"/>
  <c r="H199" i="38"/>
  <c r="G199" i="38"/>
  <c r="H198" i="38"/>
  <c r="G198" i="38"/>
  <c r="H197" i="38"/>
  <c r="G197" i="38"/>
  <c r="H196" i="38"/>
  <c r="G196" i="38"/>
  <c r="H195" i="38"/>
  <c r="G195" i="38"/>
  <c r="H194" i="38"/>
  <c r="G194" i="38"/>
  <c r="H193" i="38"/>
  <c r="G193" i="38"/>
  <c r="H192" i="38"/>
  <c r="G192" i="38"/>
  <c r="H191" i="38"/>
  <c r="G191" i="38"/>
  <c r="H190" i="38"/>
  <c r="G190" i="38"/>
  <c r="H189" i="38"/>
  <c r="G189" i="38"/>
  <c r="H188" i="38"/>
  <c r="G188" i="38"/>
  <c r="H187" i="38"/>
  <c r="G187" i="38"/>
  <c r="H186" i="38"/>
  <c r="G186" i="38"/>
  <c r="H185" i="38"/>
  <c r="G185" i="38"/>
  <c r="H184" i="38"/>
  <c r="G184" i="38"/>
  <c r="H183" i="38"/>
  <c r="G183" i="38"/>
  <c r="H182" i="38"/>
  <c r="G182" i="38"/>
  <c r="H181" i="38"/>
  <c r="G181" i="38"/>
  <c r="H180" i="38"/>
  <c r="G180" i="38"/>
  <c r="H179" i="38"/>
  <c r="G179" i="38"/>
  <c r="H178" i="38"/>
  <c r="G178" i="38"/>
  <c r="H177" i="38"/>
  <c r="G177" i="38"/>
  <c r="H176" i="38"/>
  <c r="G176" i="38"/>
  <c r="H175" i="38"/>
  <c r="G175" i="38"/>
  <c r="H174" i="38"/>
  <c r="G174" i="38"/>
  <c r="H173" i="38"/>
  <c r="G173" i="38"/>
  <c r="H172" i="38"/>
  <c r="G172" i="38"/>
  <c r="H171" i="38"/>
  <c r="G171" i="38"/>
  <c r="H170" i="38"/>
  <c r="G170" i="38"/>
  <c r="H169" i="38"/>
  <c r="G169" i="38"/>
  <c r="H168" i="38"/>
  <c r="G168" i="38"/>
  <c r="H167" i="38"/>
  <c r="G167" i="38"/>
  <c r="H166" i="38"/>
  <c r="G166" i="38"/>
  <c r="H165" i="38"/>
  <c r="G165" i="38"/>
  <c r="H164" i="38"/>
  <c r="G164" i="38"/>
  <c r="H163" i="38"/>
  <c r="G163" i="38"/>
  <c r="H162" i="38"/>
  <c r="G162" i="38"/>
  <c r="H161" i="38"/>
  <c r="G161" i="38"/>
  <c r="H160" i="38"/>
  <c r="G160" i="38"/>
  <c r="H159" i="38"/>
  <c r="G159" i="38"/>
  <c r="H158" i="38"/>
  <c r="G158" i="38"/>
  <c r="H157" i="38"/>
  <c r="G157" i="38"/>
  <c r="H156" i="38"/>
  <c r="G156" i="38"/>
  <c r="H155" i="38"/>
  <c r="G155" i="38"/>
  <c r="H154" i="38"/>
  <c r="G154" i="38"/>
  <c r="H153" i="38"/>
  <c r="G153" i="38"/>
  <c r="H152" i="38"/>
  <c r="G152" i="38"/>
  <c r="H151" i="38"/>
  <c r="G151" i="38"/>
  <c r="H150" i="38"/>
  <c r="G150" i="38"/>
  <c r="H149" i="38"/>
  <c r="G149" i="38"/>
  <c r="H148" i="38"/>
  <c r="G148" i="38"/>
  <c r="H147" i="38"/>
  <c r="G147" i="38"/>
  <c r="H146" i="38"/>
  <c r="G146" i="38"/>
  <c r="H145" i="38"/>
  <c r="G145" i="38"/>
  <c r="H144" i="38"/>
  <c r="G144" i="38"/>
  <c r="H143" i="38"/>
  <c r="G143" i="38"/>
  <c r="H142" i="38"/>
  <c r="G142" i="38"/>
  <c r="H141" i="38"/>
  <c r="G141" i="38"/>
  <c r="H140" i="38"/>
  <c r="G140" i="38"/>
  <c r="H139" i="38"/>
  <c r="G139" i="38"/>
  <c r="H138" i="38"/>
  <c r="G138" i="38"/>
  <c r="H137" i="38"/>
  <c r="G137" i="38"/>
  <c r="H136" i="38"/>
  <c r="G136" i="38"/>
  <c r="H135" i="38"/>
  <c r="G135" i="38"/>
  <c r="H134" i="38"/>
  <c r="G134" i="38"/>
  <c r="H133" i="38"/>
  <c r="G133" i="38"/>
  <c r="H132" i="38"/>
  <c r="G132" i="38"/>
  <c r="H131" i="38"/>
  <c r="G131" i="38"/>
  <c r="H130" i="38"/>
  <c r="G130" i="38"/>
  <c r="H129" i="38"/>
  <c r="G129" i="38"/>
  <c r="H128" i="38"/>
  <c r="G128" i="38"/>
  <c r="H127" i="38"/>
  <c r="G127" i="38"/>
  <c r="H126" i="38"/>
  <c r="G126" i="38"/>
  <c r="H125" i="38"/>
  <c r="G125" i="38"/>
  <c r="H124" i="38"/>
  <c r="G124" i="38"/>
  <c r="H123" i="38"/>
  <c r="G123" i="38"/>
  <c r="H122" i="38"/>
  <c r="G122" i="38"/>
  <c r="H121" i="38"/>
  <c r="G121" i="38"/>
  <c r="H120" i="38"/>
  <c r="G120" i="38"/>
  <c r="H119" i="38"/>
  <c r="G119" i="38"/>
  <c r="H118" i="38"/>
  <c r="G118" i="38"/>
  <c r="H117" i="38"/>
  <c r="G117" i="38"/>
  <c r="H116" i="38"/>
  <c r="G116" i="38"/>
  <c r="H115" i="38"/>
  <c r="G115" i="38"/>
  <c r="H114" i="38"/>
  <c r="G114" i="38"/>
  <c r="H113" i="38"/>
  <c r="G113" i="38"/>
  <c r="H112" i="38"/>
  <c r="G112" i="38"/>
  <c r="H111" i="38"/>
  <c r="G111" i="38"/>
  <c r="H110" i="38"/>
  <c r="G110" i="38"/>
  <c r="H109" i="38"/>
  <c r="G109" i="38"/>
  <c r="H108" i="38"/>
  <c r="G108" i="38"/>
  <c r="H107" i="38"/>
  <c r="G107" i="38"/>
  <c r="H106" i="38"/>
  <c r="G106" i="38"/>
  <c r="H105" i="38"/>
  <c r="G105" i="38"/>
  <c r="H104" i="38"/>
  <c r="G104" i="38"/>
  <c r="H103" i="38"/>
  <c r="G103" i="38"/>
  <c r="H102" i="38"/>
  <c r="G102" i="38"/>
  <c r="H101" i="38"/>
  <c r="G101" i="38"/>
  <c r="H100" i="38"/>
  <c r="G100" i="38"/>
  <c r="H99" i="38"/>
  <c r="G99" i="38"/>
  <c r="H98" i="38"/>
  <c r="G98" i="38"/>
  <c r="H97" i="38"/>
  <c r="G97" i="38"/>
  <c r="H96" i="38"/>
  <c r="G96" i="38"/>
  <c r="H95" i="38"/>
  <c r="G95" i="38"/>
  <c r="H94" i="38"/>
  <c r="G94" i="38"/>
  <c r="H93" i="38"/>
  <c r="G93" i="38"/>
  <c r="H92" i="38"/>
  <c r="G92" i="38"/>
  <c r="H91" i="38"/>
  <c r="G91" i="38"/>
  <c r="H90" i="38"/>
  <c r="G90" i="38"/>
  <c r="H89" i="38"/>
  <c r="G89" i="38"/>
  <c r="H88" i="38"/>
  <c r="G88" i="38"/>
  <c r="H87" i="38"/>
  <c r="G87" i="38"/>
  <c r="H86" i="38"/>
  <c r="G86" i="38"/>
  <c r="H85" i="38"/>
  <c r="G85" i="38"/>
  <c r="H84" i="38"/>
  <c r="G84" i="38"/>
  <c r="H83" i="38"/>
  <c r="G83" i="38"/>
  <c r="H82" i="38"/>
  <c r="G82" i="38"/>
  <c r="H81" i="38"/>
  <c r="G81" i="38"/>
  <c r="H80" i="38"/>
  <c r="G80" i="38"/>
  <c r="H79" i="38"/>
  <c r="G79" i="38"/>
  <c r="H78" i="38"/>
  <c r="G78" i="38"/>
  <c r="H77" i="38"/>
  <c r="G77" i="38"/>
  <c r="H76" i="38"/>
  <c r="G76" i="38"/>
  <c r="H75" i="38"/>
  <c r="G75" i="38"/>
  <c r="H74" i="38"/>
  <c r="G74" i="38"/>
  <c r="H73" i="38"/>
  <c r="G73" i="38"/>
  <c r="H72" i="38"/>
  <c r="G72" i="38"/>
  <c r="H71" i="38"/>
  <c r="G71" i="38"/>
  <c r="H70" i="38"/>
  <c r="G70" i="38"/>
  <c r="H69" i="38"/>
  <c r="G69" i="38"/>
  <c r="H68" i="38"/>
  <c r="G68" i="38"/>
  <c r="H67" i="38"/>
  <c r="G67" i="38"/>
  <c r="H66" i="38"/>
  <c r="G66" i="38"/>
  <c r="H65" i="38"/>
  <c r="G65" i="38"/>
  <c r="H64" i="38"/>
  <c r="G64" i="38"/>
  <c r="H63" i="38"/>
  <c r="G63" i="38"/>
  <c r="H62" i="38"/>
  <c r="G62" i="38"/>
  <c r="H61" i="38"/>
  <c r="G61" i="38"/>
  <c r="H60" i="38"/>
  <c r="G60" i="38"/>
  <c r="H59" i="38"/>
  <c r="G59" i="38"/>
  <c r="H58" i="38"/>
  <c r="G58" i="38"/>
  <c r="H57" i="38"/>
  <c r="G57" i="38"/>
  <c r="H56" i="38"/>
  <c r="G56" i="38"/>
  <c r="H55" i="38"/>
  <c r="G55" i="38"/>
  <c r="H54" i="38"/>
  <c r="G54" i="38"/>
  <c r="H53" i="38"/>
  <c r="G53" i="38"/>
  <c r="H52" i="38"/>
  <c r="G52" i="38"/>
  <c r="H51" i="38"/>
  <c r="G51" i="38"/>
  <c r="H50" i="38"/>
  <c r="G50" i="38"/>
  <c r="H49" i="38"/>
  <c r="G49" i="38"/>
  <c r="H48" i="38"/>
  <c r="G48" i="38"/>
  <c r="H47" i="38"/>
  <c r="G47" i="38"/>
  <c r="H46" i="38"/>
  <c r="G46" i="38"/>
  <c r="H45" i="38"/>
  <c r="G45" i="38"/>
  <c r="H44" i="38"/>
  <c r="G44" i="38"/>
  <c r="H43" i="38"/>
  <c r="G43" i="38"/>
  <c r="H42" i="38"/>
  <c r="G42" i="38"/>
  <c r="H41" i="38"/>
  <c r="G41" i="38"/>
  <c r="H40" i="38"/>
  <c r="G40" i="38"/>
  <c r="H39" i="38"/>
  <c r="G39" i="38"/>
  <c r="H38" i="38"/>
  <c r="G38" i="38"/>
  <c r="H37" i="38"/>
  <c r="G37" i="38"/>
  <c r="H36" i="38"/>
  <c r="G36" i="38"/>
  <c r="H35" i="38"/>
  <c r="G35" i="38"/>
  <c r="H34" i="38"/>
  <c r="G34" i="38"/>
  <c r="H33" i="38"/>
  <c r="G33" i="38"/>
  <c r="H32" i="38"/>
  <c r="G32" i="38"/>
  <c r="H31" i="38"/>
  <c r="G31" i="38"/>
  <c r="H30" i="38"/>
  <c r="G30" i="38"/>
  <c r="H29" i="38"/>
  <c r="G29" i="38"/>
  <c r="H28" i="38"/>
  <c r="G28" i="38"/>
  <c r="H27" i="38"/>
  <c r="G27" i="38"/>
  <c r="H26" i="38"/>
  <c r="G26" i="38"/>
  <c r="H25" i="38"/>
  <c r="G25" i="38"/>
  <c r="H24" i="38"/>
  <c r="G24" i="38"/>
  <c r="H23" i="38"/>
  <c r="G23" i="38"/>
  <c r="H22" i="38"/>
  <c r="G22" i="38"/>
  <c r="H21" i="38"/>
  <c r="G21" i="38"/>
  <c r="H20" i="38"/>
  <c r="G20" i="38"/>
  <c r="H19" i="38"/>
  <c r="G19" i="38"/>
  <c r="H18" i="38"/>
  <c r="G18" i="38"/>
  <c r="H17" i="38"/>
  <c r="G17" i="38"/>
  <c r="H16" i="38"/>
  <c r="G16" i="38"/>
  <c r="H15" i="38"/>
  <c r="G15" i="38"/>
  <c r="H14" i="38"/>
  <c r="G14" i="38"/>
  <c r="H13" i="38"/>
  <c r="G13" i="38"/>
  <c r="H12" i="38"/>
  <c r="G12" i="38"/>
  <c r="H11" i="38"/>
  <c r="G11" i="38"/>
  <c r="H10" i="38"/>
  <c r="G10" i="38"/>
  <c r="H9" i="38"/>
  <c r="G9" i="38"/>
  <c r="H8" i="38"/>
  <c r="G8" i="38"/>
  <c r="H7" i="38"/>
  <c r="G7" i="38"/>
  <c r="H6" i="38"/>
  <c r="G6" i="38"/>
  <c r="H5" i="38"/>
  <c r="G5" i="38"/>
  <c r="H4" i="38"/>
  <c r="G4" i="38"/>
  <c r="H3" i="38"/>
  <c r="G3" i="38"/>
  <c r="H2" i="38"/>
  <c r="G2" i="38"/>
  <c r="G3" i="32"/>
  <c r="H3" i="32"/>
  <c r="G4" i="32"/>
  <c r="H4" i="32"/>
  <c r="G5" i="32"/>
  <c r="H5" i="32"/>
  <c r="G6" i="32"/>
  <c r="H6" i="32"/>
  <c r="G7" i="32"/>
  <c r="H7" i="32"/>
  <c r="G8" i="32"/>
  <c r="H8" i="32"/>
  <c r="G9" i="32"/>
  <c r="H9" i="32"/>
  <c r="G10" i="32"/>
  <c r="H10" i="32"/>
  <c r="G11" i="32"/>
  <c r="H11" i="32"/>
  <c r="G12" i="32"/>
  <c r="H12" i="32"/>
  <c r="G13" i="32"/>
  <c r="H13" i="32"/>
  <c r="G14" i="32"/>
  <c r="H14" i="32"/>
  <c r="G15" i="32"/>
  <c r="H15" i="32"/>
  <c r="G16" i="32"/>
  <c r="H16" i="32"/>
  <c r="G17" i="32"/>
  <c r="H17" i="32"/>
  <c r="G18" i="32"/>
  <c r="H18" i="32"/>
  <c r="G19" i="32"/>
  <c r="H19" i="32"/>
  <c r="G20" i="32"/>
  <c r="H20" i="32"/>
  <c r="G21" i="32"/>
  <c r="H21" i="32"/>
  <c r="G22" i="32"/>
  <c r="H22" i="32"/>
  <c r="G23" i="32"/>
  <c r="H23" i="32"/>
  <c r="G24" i="32"/>
  <c r="H24" i="32"/>
  <c r="G25" i="32"/>
  <c r="H25" i="32"/>
  <c r="G26" i="32"/>
  <c r="H26" i="32"/>
  <c r="G27" i="32"/>
  <c r="H27" i="32"/>
  <c r="G28" i="32"/>
  <c r="H28" i="32"/>
  <c r="G29" i="32"/>
  <c r="H29" i="32"/>
  <c r="G30" i="32"/>
  <c r="H30" i="32"/>
  <c r="G31" i="32"/>
  <c r="H31" i="32"/>
  <c r="G32" i="32"/>
  <c r="H32" i="32"/>
  <c r="G33" i="32"/>
  <c r="H33" i="32"/>
  <c r="G34" i="32"/>
  <c r="H34" i="32"/>
  <c r="G35" i="32"/>
  <c r="H35" i="32"/>
  <c r="G36" i="32"/>
  <c r="H36" i="32"/>
  <c r="G37" i="32"/>
  <c r="H37" i="32"/>
  <c r="G38" i="32"/>
  <c r="H38" i="32"/>
  <c r="G39" i="32"/>
  <c r="H39" i="32"/>
  <c r="G40" i="32"/>
  <c r="H40" i="32"/>
  <c r="G41" i="32"/>
  <c r="H41" i="32"/>
  <c r="G42" i="32"/>
  <c r="H42" i="32"/>
  <c r="G43" i="32"/>
  <c r="H43" i="32"/>
  <c r="G44" i="32"/>
  <c r="H44" i="32"/>
  <c r="G45" i="32"/>
  <c r="H45" i="32"/>
  <c r="G46" i="32"/>
  <c r="H46" i="32"/>
  <c r="G47" i="32"/>
  <c r="H47" i="32"/>
  <c r="G48" i="32"/>
  <c r="H48" i="32"/>
  <c r="G49" i="32"/>
  <c r="H49" i="32"/>
  <c r="G50" i="32"/>
  <c r="H50" i="32"/>
  <c r="G51" i="32"/>
  <c r="H51" i="32"/>
  <c r="G52" i="32"/>
  <c r="H52" i="32"/>
  <c r="G53" i="32"/>
  <c r="H53" i="32"/>
  <c r="G54" i="32"/>
  <c r="H54" i="32"/>
  <c r="G55" i="32"/>
  <c r="H55" i="32"/>
  <c r="G56" i="32"/>
  <c r="H56" i="32"/>
  <c r="G57" i="32"/>
  <c r="H57" i="32"/>
  <c r="G58" i="32"/>
  <c r="H58" i="32"/>
  <c r="G59" i="32"/>
  <c r="H59" i="32"/>
  <c r="G60" i="32"/>
  <c r="H60" i="32"/>
  <c r="G61" i="32"/>
  <c r="H61" i="32"/>
  <c r="G62" i="32"/>
  <c r="H62" i="32"/>
  <c r="G63" i="32"/>
  <c r="H63" i="32"/>
  <c r="G64" i="32"/>
  <c r="H64" i="32"/>
  <c r="G65" i="32"/>
  <c r="H65" i="32"/>
  <c r="G66" i="32"/>
  <c r="H66" i="32"/>
  <c r="G67" i="32"/>
  <c r="H67" i="32"/>
  <c r="G68" i="32"/>
  <c r="H68" i="32"/>
  <c r="G69" i="32"/>
  <c r="H69" i="32"/>
  <c r="G70" i="32"/>
  <c r="H70" i="32"/>
  <c r="G71" i="32"/>
  <c r="H71" i="32"/>
  <c r="G72" i="32"/>
  <c r="H72" i="32"/>
  <c r="G73" i="32"/>
  <c r="H73" i="32"/>
  <c r="G74" i="32"/>
  <c r="H74" i="32"/>
  <c r="G75" i="32"/>
  <c r="H75" i="32"/>
  <c r="G76" i="32"/>
  <c r="H76" i="32"/>
  <c r="G77" i="32"/>
  <c r="H77" i="32"/>
  <c r="G78" i="32"/>
  <c r="H78" i="32"/>
  <c r="G79" i="32"/>
  <c r="H79" i="32"/>
  <c r="G80" i="32"/>
  <c r="H80" i="32"/>
  <c r="G81" i="32"/>
  <c r="H81" i="32"/>
  <c r="G82" i="32"/>
  <c r="H82" i="32"/>
  <c r="G83" i="32"/>
  <c r="H83" i="32"/>
  <c r="G84" i="32"/>
  <c r="H84" i="32"/>
  <c r="G85" i="32"/>
  <c r="H85" i="32"/>
  <c r="G86" i="32"/>
  <c r="H86" i="32"/>
  <c r="G87" i="32"/>
  <c r="H87" i="32"/>
  <c r="G88" i="32"/>
  <c r="H88" i="32"/>
  <c r="G89" i="32"/>
  <c r="H89" i="32"/>
  <c r="G90" i="32"/>
  <c r="H90" i="32"/>
  <c r="G91" i="32"/>
  <c r="H91" i="32"/>
  <c r="G92" i="32"/>
  <c r="H92" i="32"/>
  <c r="G93" i="32"/>
  <c r="H93" i="32"/>
  <c r="G94" i="32"/>
  <c r="H94" i="32"/>
  <c r="G95" i="32"/>
  <c r="H95" i="32"/>
  <c r="G96" i="32"/>
  <c r="H96" i="32"/>
  <c r="G97" i="32"/>
  <c r="H97" i="32"/>
  <c r="G98" i="32"/>
  <c r="H98" i="32"/>
  <c r="G99" i="32"/>
  <c r="H99" i="32"/>
  <c r="G100" i="32"/>
  <c r="H100" i="32"/>
  <c r="G101" i="32"/>
  <c r="H101" i="32"/>
  <c r="G102" i="32"/>
  <c r="H102" i="32"/>
  <c r="G103" i="32"/>
  <c r="H103" i="32"/>
  <c r="G104" i="32"/>
  <c r="H104" i="32"/>
  <c r="G105" i="32"/>
  <c r="H105" i="32"/>
  <c r="G106" i="32"/>
  <c r="H106" i="32"/>
  <c r="G107" i="32"/>
  <c r="H107" i="32"/>
  <c r="G108" i="32"/>
  <c r="H108" i="32"/>
  <c r="G109" i="32"/>
  <c r="H109" i="32"/>
  <c r="G110" i="32"/>
  <c r="H110" i="32"/>
  <c r="G111" i="32"/>
  <c r="H111" i="32"/>
  <c r="G112" i="32"/>
  <c r="H112" i="32"/>
  <c r="G113" i="32"/>
  <c r="H113" i="32"/>
  <c r="G114" i="32"/>
  <c r="H114" i="32"/>
  <c r="G115" i="32"/>
  <c r="H115" i="32"/>
  <c r="G116" i="32"/>
  <c r="H116" i="32"/>
  <c r="G117" i="32"/>
  <c r="H117" i="32"/>
  <c r="G118" i="32"/>
  <c r="H118" i="32"/>
  <c r="G119" i="32"/>
  <c r="H119" i="32"/>
  <c r="G120" i="32"/>
  <c r="H120" i="32"/>
  <c r="G121" i="32"/>
  <c r="H121" i="32"/>
  <c r="G122" i="32"/>
  <c r="H122" i="32"/>
  <c r="G123" i="32"/>
  <c r="H123" i="32"/>
  <c r="G124" i="32"/>
  <c r="H124" i="32"/>
  <c r="G125" i="32"/>
  <c r="H125" i="32"/>
  <c r="G126" i="32"/>
  <c r="H126" i="32"/>
  <c r="G127" i="32"/>
  <c r="H127" i="32"/>
  <c r="G128" i="32"/>
  <c r="H128" i="32"/>
  <c r="G129" i="32"/>
  <c r="H129" i="32"/>
  <c r="G130" i="32"/>
  <c r="H130" i="32"/>
  <c r="G131" i="32"/>
  <c r="H131" i="32"/>
  <c r="G132" i="32"/>
  <c r="H132" i="32"/>
  <c r="G133" i="32"/>
  <c r="H133" i="32"/>
  <c r="G134" i="32"/>
  <c r="H134" i="32"/>
  <c r="G135" i="32"/>
  <c r="H135" i="32"/>
  <c r="G136" i="32"/>
  <c r="H136" i="32"/>
  <c r="G137" i="32"/>
  <c r="H137" i="32"/>
  <c r="G138" i="32"/>
  <c r="H138" i="32"/>
  <c r="G139" i="32"/>
  <c r="H139" i="32"/>
  <c r="G140" i="32"/>
  <c r="H140" i="32"/>
  <c r="G141" i="32"/>
  <c r="H141" i="32"/>
  <c r="G142" i="32"/>
  <c r="H142" i="32"/>
  <c r="G143" i="32"/>
  <c r="H143" i="32"/>
  <c r="G144" i="32"/>
  <c r="H144" i="32"/>
  <c r="G145" i="32"/>
  <c r="H145" i="32"/>
  <c r="G146" i="32"/>
  <c r="H146" i="32"/>
  <c r="G147" i="32"/>
  <c r="H147" i="32"/>
  <c r="G148" i="32"/>
  <c r="H148" i="32"/>
  <c r="G149" i="32"/>
  <c r="H149" i="32"/>
  <c r="G150" i="32"/>
  <c r="H150" i="32"/>
  <c r="G151" i="32"/>
  <c r="H151" i="32"/>
  <c r="G152" i="32"/>
  <c r="H152" i="32"/>
  <c r="G153" i="32"/>
  <c r="H153" i="32"/>
  <c r="G154" i="32"/>
  <c r="H154" i="32"/>
  <c r="G155" i="32"/>
  <c r="H155" i="32"/>
  <c r="G156" i="32"/>
  <c r="H156" i="32"/>
  <c r="G157" i="32"/>
  <c r="H157" i="32"/>
  <c r="G158" i="32"/>
  <c r="H158" i="32"/>
  <c r="G159" i="32"/>
  <c r="H159" i="32"/>
  <c r="G160" i="32"/>
  <c r="H160" i="32"/>
  <c r="G161" i="32"/>
  <c r="H161" i="32"/>
  <c r="G162" i="32"/>
  <c r="H162" i="32"/>
  <c r="G163" i="32"/>
  <c r="H163" i="32"/>
  <c r="G164" i="32"/>
  <c r="H164" i="32"/>
  <c r="G165" i="32"/>
  <c r="H165" i="32"/>
  <c r="G166" i="32"/>
  <c r="H166" i="32"/>
  <c r="G167" i="32"/>
  <c r="H167" i="32"/>
  <c r="G168" i="32"/>
  <c r="H168" i="32"/>
  <c r="G169" i="32"/>
  <c r="H169" i="32"/>
  <c r="G170" i="32"/>
  <c r="H170" i="32"/>
  <c r="G171" i="32"/>
  <c r="H171" i="32"/>
  <c r="G172" i="32"/>
  <c r="H172" i="32"/>
  <c r="G173" i="32"/>
  <c r="H173" i="32"/>
  <c r="G174" i="32"/>
  <c r="H174" i="32"/>
  <c r="G175" i="32"/>
  <c r="H175" i="32"/>
  <c r="G176" i="32"/>
  <c r="H176" i="32"/>
  <c r="G177" i="32"/>
  <c r="H177" i="32"/>
  <c r="G178" i="32"/>
  <c r="H178" i="32"/>
  <c r="G179" i="32"/>
  <c r="H179" i="32"/>
  <c r="G180" i="32"/>
  <c r="H180" i="32"/>
  <c r="G181" i="32"/>
  <c r="H181" i="32"/>
  <c r="G182" i="32"/>
  <c r="H182" i="32"/>
  <c r="G183" i="32"/>
  <c r="H183" i="32"/>
  <c r="G184" i="32"/>
  <c r="H184" i="32"/>
  <c r="G185" i="32"/>
  <c r="H185" i="32"/>
  <c r="G186" i="32"/>
  <c r="H186" i="32"/>
  <c r="G187" i="32"/>
  <c r="H187" i="32"/>
  <c r="G188" i="32"/>
  <c r="H188" i="32"/>
  <c r="G189" i="32"/>
  <c r="H189" i="32"/>
  <c r="G190" i="32"/>
  <c r="H190" i="32"/>
  <c r="G191" i="32"/>
  <c r="H191" i="32"/>
  <c r="G192" i="32"/>
  <c r="H192" i="32"/>
  <c r="G193" i="32"/>
  <c r="H193" i="32"/>
  <c r="G194" i="32"/>
  <c r="H194" i="32"/>
  <c r="G195" i="32"/>
  <c r="H195" i="32"/>
  <c r="G196" i="32"/>
  <c r="H196" i="32"/>
  <c r="G197" i="32"/>
  <c r="H197" i="32"/>
  <c r="G198" i="32"/>
  <c r="H198" i="32"/>
  <c r="G199" i="32"/>
  <c r="H199" i="32"/>
  <c r="G200" i="32"/>
  <c r="H200" i="32"/>
  <c r="G201" i="32"/>
  <c r="H201" i="32"/>
  <c r="G202" i="32"/>
  <c r="H202" i="32"/>
  <c r="G203" i="32"/>
  <c r="H203" i="32"/>
  <c r="G204" i="32"/>
  <c r="H204" i="32"/>
  <c r="G205" i="32"/>
  <c r="H205" i="32"/>
  <c r="G206" i="32"/>
  <c r="H206" i="32"/>
  <c r="G207" i="32"/>
  <c r="H207" i="32"/>
  <c r="G208" i="32"/>
  <c r="H208" i="32"/>
  <c r="G209" i="32"/>
  <c r="H209" i="32"/>
  <c r="G210" i="32"/>
  <c r="H210" i="32"/>
  <c r="G211" i="32"/>
  <c r="H211" i="32"/>
  <c r="G212" i="32"/>
  <c r="H212" i="32"/>
  <c r="G213" i="32"/>
  <c r="H213" i="32"/>
  <c r="G214" i="32"/>
  <c r="H214" i="32"/>
  <c r="G215" i="32"/>
  <c r="H215" i="32"/>
  <c r="G216" i="32"/>
  <c r="H216" i="32"/>
  <c r="G217" i="32"/>
  <c r="H217" i="32"/>
  <c r="G218" i="32"/>
  <c r="H218" i="32"/>
  <c r="G219" i="32"/>
  <c r="H219" i="32"/>
  <c r="G220" i="32"/>
  <c r="H220" i="32"/>
  <c r="G221" i="32"/>
  <c r="H221" i="32"/>
  <c r="G222" i="32"/>
  <c r="H222" i="32"/>
  <c r="G223" i="32"/>
  <c r="H223" i="32"/>
  <c r="G224" i="32"/>
  <c r="H224" i="32"/>
  <c r="G225" i="32"/>
  <c r="H225" i="32"/>
  <c r="G226" i="32"/>
  <c r="H226" i="32"/>
  <c r="G227" i="32"/>
  <c r="H227" i="32"/>
  <c r="G228" i="32"/>
  <c r="H228" i="32"/>
  <c r="G229" i="32"/>
  <c r="H229" i="32"/>
  <c r="G230" i="32"/>
  <c r="H230" i="32"/>
  <c r="G231" i="32"/>
  <c r="H231" i="32"/>
  <c r="G232" i="32"/>
  <c r="H232" i="32"/>
  <c r="G233" i="32"/>
  <c r="H233" i="32"/>
  <c r="G234" i="32"/>
  <c r="H234" i="32"/>
  <c r="G235" i="32"/>
  <c r="H235" i="32"/>
  <c r="G236" i="32"/>
  <c r="H236" i="32"/>
  <c r="G237" i="32"/>
  <c r="H237" i="32"/>
  <c r="G238" i="32"/>
  <c r="H238" i="32"/>
  <c r="G239" i="32"/>
  <c r="H239" i="32"/>
  <c r="G240" i="32"/>
  <c r="H240" i="32"/>
  <c r="G241" i="32"/>
  <c r="H241" i="32"/>
  <c r="G242" i="32"/>
  <c r="H242" i="32"/>
  <c r="G243" i="32"/>
  <c r="H243" i="32"/>
  <c r="G244" i="32"/>
  <c r="H244" i="32"/>
  <c r="G245" i="32"/>
  <c r="H245" i="32"/>
  <c r="G246" i="32"/>
  <c r="H246" i="32"/>
  <c r="G247" i="32"/>
  <c r="H247" i="32"/>
  <c r="G248" i="32"/>
  <c r="H248" i="32"/>
  <c r="G249" i="32"/>
  <c r="H249" i="32"/>
  <c r="G250" i="32"/>
  <c r="H250" i="32"/>
  <c r="G251" i="32"/>
  <c r="H251" i="32"/>
  <c r="G252" i="32"/>
  <c r="H252" i="32"/>
  <c r="G253" i="32"/>
  <c r="H253" i="32"/>
  <c r="G254" i="32"/>
  <c r="H254" i="32"/>
  <c r="G255" i="32"/>
  <c r="H255" i="32"/>
  <c r="G256" i="32"/>
  <c r="H256" i="32"/>
  <c r="G257" i="32"/>
  <c r="H257" i="32"/>
  <c r="G258" i="32"/>
  <c r="H258" i="32"/>
  <c r="G259" i="32"/>
  <c r="H259" i="32"/>
  <c r="G260" i="32"/>
  <c r="H260" i="32"/>
  <c r="G261" i="32"/>
  <c r="H261" i="32"/>
  <c r="G262" i="32"/>
  <c r="H262" i="32"/>
  <c r="G263" i="32"/>
  <c r="H263" i="32"/>
  <c r="G264" i="32"/>
  <c r="H264" i="32"/>
  <c r="G265" i="32"/>
  <c r="H265" i="32"/>
  <c r="G266" i="32"/>
  <c r="H266" i="32"/>
  <c r="G267" i="32"/>
  <c r="H267" i="32"/>
  <c r="G268" i="32"/>
  <c r="H268" i="32"/>
  <c r="G269" i="32"/>
  <c r="H269" i="32"/>
  <c r="G270" i="32"/>
  <c r="H270" i="32"/>
  <c r="G271" i="32"/>
  <c r="H271" i="32"/>
  <c r="G272" i="32"/>
  <c r="H272" i="32"/>
  <c r="H2" i="32"/>
  <c r="G2" i="32"/>
  <c r="AX181" i="6" l="1"/>
  <c r="AW181" i="6"/>
  <c r="AV181" i="6"/>
  <c r="AU181" i="6"/>
  <c r="AT181" i="6"/>
  <c r="AS181" i="6"/>
  <c r="AR181" i="6"/>
  <c r="AQ181" i="6"/>
  <c r="AP181" i="6"/>
  <c r="AO181" i="6"/>
  <c r="AN181" i="6"/>
  <c r="AM181" i="6"/>
  <c r="AI181" i="6"/>
  <c r="AH181" i="6"/>
  <c r="AG181" i="6"/>
  <c r="AF181" i="6"/>
  <c r="AE181" i="6"/>
  <c r="AD181" i="6"/>
  <c r="AC181" i="6"/>
  <c r="AB181" i="6"/>
  <c r="AA181" i="6"/>
  <c r="Z181" i="6"/>
  <c r="Y181" i="6"/>
  <c r="X181" i="6"/>
  <c r="AX152" i="6"/>
  <c r="AW152" i="6"/>
  <c r="AV152" i="6"/>
  <c r="AU152" i="6"/>
  <c r="AT152" i="6"/>
  <c r="AS152" i="6"/>
  <c r="AR152" i="6"/>
  <c r="AQ152" i="6"/>
  <c r="AP152" i="6"/>
  <c r="AO152" i="6"/>
  <c r="AN152" i="6"/>
  <c r="AM152" i="6"/>
  <c r="AI152" i="6"/>
  <c r="AH152" i="6"/>
  <c r="AG152" i="6"/>
  <c r="AF152" i="6"/>
  <c r="AE152" i="6"/>
  <c r="AD152" i="6"/>
  <c r="AC152" i="6"/>
  <c r="AB152" i="6"/>
  <c r="AA152" i="6"/>
  <c r="Z152" i="6"/>
  <c r="Y152" i="6"/>
  <c r="X152" i="6"/>
  <c r="AI123" i="6"/>
  <c r="AH123" i="6"/>
  <c r="AG123" i="6"/>
  <c r="AF123" i="6"/>
  <c r="AE123" i="6"/>
  <c r="AD123" i="6"/>
  <c r="AC123" i="6"/>
  <c r="AB123" i="6"/>
  <c r="AA123" i="6"/>
  <c r="Z123" i="6"/>
  <c r="Y123" i="6"/>
  <c r="X123" i="6"/>
  <c r="AI94" i="6"/>
  <c r="AH94" i="6"/>
  <c r="AG94" i="6"/>
  <c r="AF94" i="6"/>
  <c r="AE94" i="6"/>
  <c r="AD94" i="6"/>
  <c r="AC94" i="6"/>
  <c r="AB94" i="6"/>
  <c r="AA94" i="6"/>
  <c r="Z94" i="6"/>
  <c r="Y94" i="6"/>
  <c r="X94" i="6"/>
  <c r="AX65" i="6"/>
  <c r="AW65" i="6"/>
  <c r="AV65" i="6"/>
  <c r="AU65" i="6"/>
  <c r="AT65" i="6"/>
  <c r="AS65" i="6"/>
  <c r="AR65" i="6"/>
  <c r="AQ65" i="6"/>
  <c r="AP65" i="6"/>
  <c r="AO65" i="6"/>
  <c r="AN65" i="6"/>
  <c r="AM65" i="6"/>
  <c r="AI65" i="6"/>
  <c r="AH65" i="6"/>
  <c r="AG65" i="6"/>
  <c r="AF65" i="6"/>
  <c r="AE65" i="6"/>
  <c r="AD65" i="6"/>
  <c r="AC65" i="6"/>
  <c r="AB65" i="6"/>
  <c r="AA65" i="6"/>
  <c r="Z65" i="6"/>
  <c r="Y65" i="6"/>
  <c r="X65" i="6"/>
  <c r="Y37" i="6"/>
  <c r="Z37" i="6"/>
  <c r="AA37" i="6"/>
  <c r="AB37" i="6"/>
  <c r="AC37" i="6"/>
  <c r="AD37" i="6"/>
  <c r="AE37" i="6"/>
  <c r="AF37" i="6"/>
  <c r="AG37" i="6"/>
  <c r="AH37" i="6"/>
  <c r="AI37" i="6"/>
  <c r="X37" i="6"/>
  <c r="E4" i="18" l="1"/>
  <c r="F4" i="18"/>
  <c r="G4" i="18"/>
  <c r="H4" i="18"/>
  <c r="I4" i="18"/>
  <c r="J4" i="18"/>
  <c r="E5" i="18"/>
  <c r="F5" i="18"/>
  <c r="G5" i="18"/>
  <c r="H5" i="18"/>
  <c r="I5" i="18"/>
  <c r="J5" i="18"/>
  <c r="E6" i="18"/>
  <c r="F6" i="18"/>
  <c r="G6" i="18"/>
  <c r="H6" i="18"/>
  <c r="I6" i="18"/>
  <c r="J6" i="18"/>
  <c r="E7" i="18"/>
  <c r="F7" i="18"/>
  <c r="G7" i="18"/>
  <c r="H7" i="18"/>
  <c r="I7" i="18"/>
  <c r="J7" i="18"/>
  <c r="E8" i="18"/>
  <c r="F8" i="18"/>
  <c r="G8" i="18"/>
  <c r="H8" i="18"/>
  <c r="I8" i="18"/>
  <c r="J8" i="18"/>
  <c r="E9" i="18"/>
  <c r="F9" i="18"/>
  <c r="G9" i="18"/>
  <c r="H9" i="18"/>
  <c r="I9" i="18"/>
  <c r="J9" i="18"/>
  <c r="E10" i="18"/>
  <c r="F10" i="18"/>
  <c r="G10" i="18"/>
  <c r="H10" i="18"/>
  <c r="I10" i="18"/>
  <c r="J10" i="18"/>
  <c r="E11" i="18"/>
  <c r="F11" i="18"/>
  <c r="G11" i="18"/>
  <c r="H11" i="18"/>
  <c r="I11" i="18"/>
  <c r="J11" i="18"/>
  <c r="E12" i="18"/>
  <c r="F12" i="18"/>
  <c r="G12" i="18"/>
  <c r="H12" i="18"/>
  <c r="I12" i="18"/>
  <c r="J12" i="18"/>
  <c r="E13" i="18"/>
  <c r="F13" i="18"/>
  <c r="G13" i="18"/>
  <c r="H13" i="18"/>
  <c r="I13" i="18"/>
  <c r="J13" i="18"/>
  <c r="E14" i="18"/>
  <c r="F14" i="18"/>
  <c r="G14" i="18"/>
  <c r="H14" i="18"/>
  <c r="I14" i="18"/>
  <c r="J14" i="18"/>
  <c r="E15" i="18"/>
  <c r="F15" i="18"/>
  <c r="G15" i="18"/>
  <c r="H15" i="18"/>
  <c r="I15" i="18"/>
  <c r="J15" i="18"/>
  <c r="E16" i="18"/>
  <c r="F16" i="18"/>
  <c r="G16" i="18"/>
  <c r="H16" i="18"/>
  <c r="I16" i="18"/>
  <c r="J16" i="18"/>
  <c r="E17" i="18"/>
  <c r="F17" i="18"/>
  <c r="G17" i="18"/>
  <c r="H17" i="18"/>
  <c r="I17" i="18"/>
  <c r="J17" i="18"/>
  <c r="E18" i="18"/>
  <c r="F18" i="18"/>
  <c r="G18" i="18"/>
  <c r="H18" i="18"/>
  <c r="I18" i="18"/>
  <c r="J18" i="18"/>
  <c r="E19" i="18"/>
  <c r="F19" i="18"/>
  <c r="G19" i="18"/>
  <c r="H19" i="18"/>
  <c r="I19" i="18"/>
  <c r="J19" i="18"/>
  <c r="E20" i="18"/>
  <c r="F20" i="18"/>
  <c r="G20" i="18"/>
  <c r="H20" i="18"/>
  <c r="I20" i="18"/>
  <c r="J20" i="18"/>
  <c r="E21" i="18"/>
  <c r="F21" i="18"/>
  <c r="G21" i="18"/>
  <c r="H21" i="18"/>
  <c r="I21" i="18"/>
  <c r="J21" i="18"/>
  <c r="E22" i="18"/>
  <c r="F22" i="18"/>
  <c r="G22" i="18"/>
  <c r="H22" i="18"/>
  <c r="I22" i="18"/>
  <c r="J22" i="18"/>
  <c r="E23" i="18"/>
  <c r="F23" i="18"/>
  <c r="G23" i="18"/>
  <c r="H23" i="18"/>
  <c r="I23" i="18"/>
  <c r="J23" i="18"/>
  <c r="E24" i="18"/>
  <c r="F24" i="18"/>
  <c r="G24" i="18"/>
  <c r="H24" i="18"/>
  <c r="I24" i="18"/>
  <c r="J24" i="18"/>
  <c r="E25" i="18"/>
  <c r="F25" i="18"/>
  <c r="G25" i="18"/>
  <c r="H25" i="18"/>
  <c r="I25" i="18"/>
  <c r="J25" i="18"/>
  <c r="E26" i="18"/>
  <c r="F26" i="18"/>
  <c r="G26" i="18"/>
  <c r="H26" i="18"/>
  <c r="I26" i="18"/>
  <c r="J26" i="18"/>
  <c r="E27" i="18"/>
  <c r="F27" i="18"/>
  <c r="G27" i="18"/>
  <c r="H27" i="18"/>
  <c r="I27" i="18"/>
  <c r="J27" i="18"/>
  <c r="E28" i="18"/>
  <c r="F28" i="18"/>
  <c r="G28" i="18"/>
  <c r="H28" i="18"/>
  <c r="I28" i="18"/>
  <c r="J28" i="18"/>
  <c r="E29" i="18"/>
  <c r="F29" i="18"/>
  <c r="G29" i="18"/>
  <c r="H29" i="18"/>
  <c r="I29" i="18"/>
  <c r="J29" i="18"/>
  <c r="E30" i="18"/>
  <c r="F30" i="18"/>
  <c r="G30" i="18"/>
  <c r="H30" i="18"/>
  <c r="I30" i="18"/>
  <c r="J30" i="18"/>
  <c r="E31" i="18"/>
  <c r="F31" i="18"/>
  <c r="G31" i="18"/>
  <c r="H31" i="18"/>
  <c r="I31" i="18"/>
  <c r="J31" i="18"/>
  <c r="E32" i="18"/>
  <c r="F32" i="18"/>
  <c r="G32" i="18"/>
  <c r="H32" i="18"/>
  <c r="I32" i="18"/>
  <c r="J32" i="18"/>
  <c r="E33" i="18"/>
  <c r="F33" i="18"/>
  <c r="G33" i="18"/>
  <c r="H33" i="18"/>
  <c r="I33" i="18"/>
  <c r="J33" i="18"/>
  <c r="E34" i="18"/>
  <c r="F34" i="18"/>
  <c r="G34" i="18"/>
  <c r="H34" i="18"/>
  <c r="I34" i="18"/>
  <c r="J34" i="18"/>
  <c r="E35" i="18"/>
  <c r="F35" i="18"/>
  <c r="G35" i="18"/>
  <c r="H35" i="18"/>
  <c r="I35" i="18"/>
  <c r="J35" i="18"/>
  <c r="E36" i="18"/>
  <c r="F36" i="18"/>
  <c r="G36" i="18"/>
  <c r="H36" i="18"/>
  <c r="I36" i="18"/>
  <c r="J36" i="18"/>
  <c r="E37" i="18"/>
  <c r="F37" i="18"/>
  <c r="G37" i="18"/>
  <c r="H37" i="18"/>
  <c r="I37" i="18"/>
  <c r="J37" i="18"/>
  <c r="E38" i="18"/>
  <c r="F38" i="18"/>
  <c r="G38" i="18"/>
  <c r="H38" i="18"/>
  <c r="I38" i="18"/>
  <c r="J38" i="18"/>
  <c r="E39" i="18"/>
  <c r="F39" i="18"/>
  <c r="G39" i="18"/>
  <c r="H39" i="18"/>
  <c r="I39" i="18"/>
  <c r="J39" i="18"/>
  <c r="E40" i="18"/>
  <c r="F40" i="18"/>
  <c r="G40" i="18"/>
  <c r="H40" i="18"/>
  <c r="I40" i="18"/>
  <c r="J40" i="18"/>
  <c r="E41" i="18"/>
  <c r="F41" i="18"/>
  <c r="G41" i="18"/>
  <c r="H41" i="18"/>
  <c r="I41" i="18"/>
  <c r="J41" i="18"/>
  <c r="E42" i="18"/>
  <c r="F42" i="18"/>
  <c r="G42" i="18"/>
  <c r="H42" i="18"/>
  <c r="I42" i="18"/>
  <c r="J42" i="18"/>
  <c r="E43" i="18"/>
  <c r="F43" i="18"/>
  <c r="G43" i="18"/>
  <c r="H43" i="18"/>
  <c r="I43" i="18"/>
  <c r="J43" i="18"/>
  <c r="E44" i="18"/>
  <c r="F44" i="18"/>
  <c r="G44" i="18"/>
  <c r="H44" i="18"/>
  <c r="I44" i="18"/>
  <c r="J44" i="18"/>
  <c r="E45" i="18"/>
  <c r="F45" i="18"/>
  <c r="G45" i="18"/>
  <c r="H45" i="18"/>
  <c r="I45" i="18"/>
  <c r="J45" i="18"/>
  <c r="E46" i="18"/>
  <c r="F46" i="18"/>
  <c r="G46" i="18"/>
  <c r="H46" i="18"/>
  <c r="I46" i="18"/>
  <c r="J46" i="18"/>
  <c r="E47" i="18"/>
  <c r="F47" i="18"/>
  <c r="G47" i="18"/>
  <c r="H47" i="18"/>
  <c r="I47" i="18"/>
  <c r="J47" i="18"/>
  <c r="E48" i="18"/>
  <c r="F48" i="18"/>
  <c r="G48" i="18"/>
  <c r="H48" i="18"/>
  <c r="I48" i="18"/>
  <c r="J48" i="18"/>
  <c r="E49" i="18"/>
  <c r="F49" i="18"/>
  <c r="G49" i="18"/>
  <c r="H49" i="18"/>
  <c r="I49" i="18"/>
  <c r="J49" i="18"/>
  <c r="E50" i="18"/>
  <c r="F50" i="18"/>
  <c r="G50" i="18"/>
  <c r="H50" i="18"/>
  <c r="I50" i="18"/>
  <c r="J50" i="18"/>
  <c r="E51" i="18"/>
  <c r="F51" i="18"/>
  <c r="G51" i="18"/>
  <c r="H51" i="18"/>
  <c r="I51" i="18"/>
  <c r="J51" i="18"/>
  <c r="E52" i="18"/>
  <c r="F52" i="18"/>
  <c r="G52" i="18"/>
  <c r="H52" i="18"/>
  <c r="I52" i="18"/>
  <c r="J52" i="18"/>
  <c r="E53" i="18"/>
  <c r="F53" i="18"/>
  <c r="G53" i="18"/>
  <c r="H53" i="18"/>
  <c r="I53" i="18"/>
  <c r="J53" i="18"/>
  <c r="E54" i="18"/>
  <c r="F54" i="18"/>
  <c r="G54" i="18"/>
  <c r="H54" i="18"/>
  <c r="I54" i="18"/>
  <c r="J54" i="18"/>
  <c r="E55" i="18"/>
  <c r="F55" i="18"/>
  <c r="G55" i="18"/>
  <c r="H55" i="18"/>
  <c r="I55" i="18"/>
  <c r="J55" i="18"/>
  <c r="E56" i="18"/>
  <c r="F56" i="18"/>
  <c r="G56" i="18"/>
  <c r="H56" i="18"/>
  <c r="I56" i="18"/>
  <c r="J56" i="18"/>
  <c r="E57" i="18"/>
  <c r="F57" i="18"/>
  <c r="G57" i="18"/>
  <c r="H57" i="18"/>
  <c r="I57" i="18"/>
  <c r="J57" i="18"/>
  <c r="E58" i="18"/>
  <c r="F58" i="18"/>
  <c r="G58" i="18"/>
  <c r="H58" i="18"/>
  <c r="I58" i="18"/>
  <c r="J58" i="18"/>
  <c r="E59" i="18"/>
  <c r="F59" i="18"/>
  <c r="G59" i="18"/>
  <c r="H59" i="18"/>
  <c r="I59" i="18"/>
  <c r="J59" i="18"/>
  <c r="E60" i="18"/>
  <c r="F60" i="18"/>
  <c r="G60" i="18"/>
  <c r="H60" i="18"/>
  <c r="I60" i="18"/>
  <c r="J60" i="18"/>
  <c r="E61" i="18"/>
  <c r="F61" i="18"/>
  <c r="G61" i="18"/>
  <c r="H61" i="18"/>
  <c r="I61" i="18"/>
  <c r="J61" i="18"/>
  <c r="E62" i="18"/>
  <c r="F62" i="18"/>
  <c r="G62" i="18"/>
  <c r="H62" i="18"/>
  <c r="I62" i="18"/>
  <c r="J62" i="18"/>
  <c r="E63" i="18"/>
  <c r="F63" i="18"/>
  <c r="G63" i="18"/>
  <c r="H63" i="18"/>
  <c r="I63" i="18"/>
  <c r="J63" i="18"/>
  <c r="E64" i="18"/>
  <c r="F64" i="18"/>
  <c r="G64" i="18"/>
  <c r="H64" i="18"/>
  <c r="I64" i="18"/>
  <c r="J64" i="18"/>
  <c r="E65" i="18"/>
  <c r="F65" i="18"/>
  <c r="G65" i="18"/>
  <c r="H65" i="18"/>
  <c r="I65" i="18"/>
  <c r="J65" i="18"/>
  <c r="E66" i="18"/>
  <c r="F66" i="18"/>
  <c r="G66" i="18"/>
  <c r="H66" i="18"/>
  <c r="I66" i="18"/>
  <c r="J66" i="18"/>
  <c r="E67" i="18"/>
  <c r="F67" i="18"/>
  <c r="G67" i="18"/>
  <c r="H67" i="18"/>
  <c r="I67" i="18"/>
  <c r="J67" i="18"/>
  <c r="E68" i="18"/>
  <c r="F68" i="18"/>
  <c r="G68" i="18"/>
  <c r="H68" i="18"/>
  <c r="I68" i="18"/>
  <c r="J68" i="18"/>
  <c r="E69" i="18"/>
  <c r="F69" i="18"/>
  <c r="G69" i="18"/>
  <c r="H69" i="18"/>
  <c r="I69" i="18"/>
  <c r="J69" i="18"/>
  <c r="E70" i="18"/>
  <c r="F70" i="18"/>
  <c r="G70" i="18"/>
  <c r="H70" i="18"/>
  <c r="I70" i="18"/>
  <c r="J70" i="18"/>
  <c r="E71" i="18"/>
  <c r="F71" i="18"/>
  <c r="G71" i="18"/>
  <c r="H71" i="18"/>
  <c r="I71" i="18"/>
  <c r="J71" i="18"/>
  <c r="E72" i="18"/>
  <c r="F72" i="18"/>
  <c r="G72" i="18"/>
  <c r="H72" i="18"/>
  <c r="I72" i="18"/>
  <c r="J72" i="18"/>
  <c r="E73" i="18"/>
  <c r="F73" i="18"/>
  <c r="G73" i="18"/>
  <c r="H73" i="18"/>
  <c r="I73" i="18"/>
  <c r="J73" i="18"/>
  <c r="E74" i="18"/>
  <c r="F74" i="18"/>
  <c r="G74" i="18"/>
  <c r="H74" i="18"/>
  <c r="I74" i="18"/>
  <c r="J74" i="18"/>
  <c r="E75" i="18"/>
  <c r="F75" i="18"/>
  <c r="G75" i="18"/>
  <c r="H75" i="18"/>
  <c r="I75" i="18"/>
  <c r="J75" i="18"/>
  <c r="E76" i="18"/>
  <c r="F76" i="18"/>
  <c r="G76" i="18"/>
  <c r="H76" i="18"/>
  <c r="I76" i="18"/>
  <c r="J76" i="18"/>
  <c r="E77" i="18"/>
  <c r="F77" i="18"/>
  <c r="G77" i="18"/>
  <c r="H77" i="18"/>
  <c r="I77" i="18"/>
  <c r="J77" i="18"/>
  <c r="E78" i="18"/>
  <c r="F78" i="18"/>
  <c r="G78" i="18"/>
  <c r="H78" i="18"/>
  <c r="I78" i="18"/>
  <c r="J78" i="18"/>
  <c r="E79" i="18"/>
  <c r="F79" i="18"/>
  <c r="G79" i="18"/>
  <c r="H79" i="18"/>
  <c r="I79" i="18"/>
  <c r="J79" i="18"/>
  <c r="E80" i="18"/>
  <c r="F80" i="18"/>
  <c r="G80" i="18"/>
  <c r="H80" i="18"/>
  <c r="I80" i="18"/>
  <c r="J80" i="18"/>
  <c r="E81" i="18"/>
  <c r="F81" i="18"/>
  <c r="G81" i="18"/>
  <c r="H81" i="18"/>
  <c r="I81" i="18"/>
  <c r="J81" i="18"/>
  <c r="E82" i="18"/>
  <c r="F82" i="18"/>
  <c r="G82" i="18"/>
  <c r="H82" i="18"/>
  <c r="I82" i="18"/>
  <c r="J82" i="18"/>
  <c r="E83" i="18"/>
  <c r="F83" i="18"/>
  <c r="G83" i="18"/>
  <c r="H83" i="18"/>
  <c r="I83" i="18"/>
  <c r="J83" i="18"/>
  <c r="E84" i="18"/>
  <c r="F84" i="18"/>
  <c r="G84" i="18"/>
  <c r="H84" i="18"/>
  <c r="I84" i="18"/>
  <c r="J84" i="18"/>
  <c r="E85" i="18"/>
  <c r="F85" i="18"/>
  <c r="G85" i="18"/>
  <c r="H85" i="18"/>
  <c r="I85" i="18"/>
  <c r="J85" i="18"/>
  <c r="E86" i="18"/>
  <c r="F86" i="18"/>
  <c r="G86" i="18"/>
  <c r="H86" i="18"/>
  <c r="I86" i="18"/>
  <c r="J86" i="18"/>
  <c r="E87" i="18"/>
  <c r="F87" i="18"/>
  <c r="G87" i="18"/>
  <c r="H87" i="18"/>
  <c r="I87" i="18"/>
  <c r="J87" i="18"/>
  <c r="E88" i="18"/>
  <c r="F88" i="18"/>
  <c r="G88" i="18"/>
  <c r="H88" i="18"/>
  <c r="I88" i="18"/>
  <c r="J88" i="18"/>
  <c r="E89" i="18"/>
  <c r="F89" i="18"/>
  <c r="G89" i="18"/>
  <c r="H89" i="18"/>
  <c r="I89" i="18"/>
  <c r="J89" i="18"/>
  <c r="E90" i="18"/>
  <c r="F90" i="18"/>
  <c r="G90" i="18"/>
  <c r="H90" i="18"/>
  <c r="I90" i="18"/>
  <c r="J90" i="18"/>
  <c r="E91" i="18"/>
  <c r="F91" i="18"/>
  <c r="G91" i="18"/>
  <c r="H91" i="18"/>
  <c r="I91" i="18"/>
  <c r="J91" i="18"/>
  <c r="E92" i="18"/>
  <c r="F92" i="18"/>
  <c r="G92" i="18"/>
  <c r="H92" i="18"/>
  <c r="I92" i="18"/>
  <c r="J92" i="18"/>
  <c r="E93" i="18"/>
  <c r="F93" i="18"/>
  <c r="G93" i="18"/>
  <c r="H93" i="18"/>
  <c r="I93" i="18"/>
  <c r="J93" i="18"/>
  <c r="E94" i="18"/>
  <c r="F94" i="18"/>
  <c r="G94" i="18"/>
  <c r="H94" i="18"/>
  <c r="I94" i="18"/>
  <c r="J94" i="18"/>
  <c r="E95" i="18"/>
  <c r="F95" i="18"/>
  <c r="G95" i="18"/>
  <c r="H95" i="18"/>
  <c r="I95" i="18"/>
  <c r="J95" i="18"/>
  <c r="E96" i="18"/>
  <c r="F96" i="18"/>
  <c r="G96" i="18"/>
  <c r="H96" i="18"/>
  <c r="I96" i="18"/>
  <c r="J96" i="18"/>
  <c r="E97" i="18"/>
  <c r="F97" i="18"/>
  <c r="G97" i="18"/>
  <c r="H97" i="18"/>
  <c r="I97" i="18"/>
  <c r="J97" i="18"/>
  <c r="E98" i="18"/>
  <c r="F98" i="18"/>
  <c r="G98" i="18"/>
  <c r="H98" i="18"/>
  <c r="I98" i="18"/>
  <c r="J98" i="18"/>
  <c r="E99" i="18"/>
  <c r="F99" i="18"/>
  <c r="G99" i="18"/>
  <c r="H99" i="18"/>
  <c r="I99" i="18"/>
  <c r="J99" i="18"/>
  <c r="E100" i="18"/>
  <c r="F100" i="18"/>
  <c r="G100" i="18"/>
  <c r="H100" i="18"/>
  <c r="I100" i="18"/>
  <c r="J100" i="18"/>
  <c r="E101" i="18"/>
  <c r="F101" i="18"/>
  <c r="G101" i="18"/>
  <c r="H101" i="18"/>
  <c r="I101" i="18"/>
  <c r="J101" i="18"/>
  <c r="E102" i="18"/>
  <c r="F102" i="18"/>
  <c r="G102" i="18"/>
  <c r="H102" i="18"/>
  <c r="I102" i="18"/>
  <c r="J102" i="18"/>
  <c r="E103" i="18"/>
  <c r="F103" i="18"/>
  <c r="G103" i="18"/>
  <c r="H103" i="18"/>
  <c r="I103" i="18"/>
  <c r="J103" i="18"/>
  <c r="E104" i="18"/>
  <c r="F104" i="18"/>
  <c r="G104" i="18"/>
  <c r="H104" i="18"/>
  <c r="I104" i="18"/>
  <c r="J104" i="18"/>
  <c r="E105" i="18"/>
  <c r="F105" i="18"/>
  <c r="G105" i="18"/>
  <c r="H105" i="18"/>
  <c r="I105" i="18"/>
  <c r="J105" i="18"/>
  <c r="E106" i="18"/>
  <c r="F106" i="18"/>
  <c r="G106" i="18"/>
  <c r="H106" i="18"/>
  <c r="I106" i="18"/>
  <c r="J106" i="18"/>
  <c r="E107" i="18"/>
  <c r="F107" i="18"/>
  <c r="G107" i="18"/>
  <c r="H107" i="18"/>
  <c r="I107" i="18"/>
  <c r="J107" i="18"/>
  <c r="E108" i="18"/>
  <c r="F108" i="18"/>
  <c r="G108" i="18"/>
  <c r="H108" i="18"/>
  <c r="I108" i="18"/>
  <c r="J108" i="18"/>
  <c r="E109" i="18"/>
  <c r="F109" i="18"/>
  <c r="G109" i="18"/>
  <c r="H109" i="18"/>
  <c r="I109" i="18"/>
  <c r="J109" i="18"/>
  <c r="E110" i="18"/>
  <c r="F110" i="18"/>
  <c r="G110" i="18"/>
  <c r="H110" i="18"/>
  <c r="I110" i="18"/>
  <c r="J110" i="18"/>
  <c r="E111" i="18"/>
  <c r="F111" i="18"/>
  <c r="G111" i="18"/>
  <c r="H111" i="18"/>
  <c r="I111" i="18"/>
  <c r="J111" i="18"/>
  <c r="E112" i="18"/>
  <c r="F112" i="18"/>
  <c r="G112" i="18"/>
  <c r="H112" i="18"/>
  <c r="I112" i="18"/>
  <c r="J112" i="18"/>
  <c r="E113" i="18"/>
  <c r="F113" i="18"/>
  <c r="G113" i="18"/>
  <c r="H113" i="18"/>
  <c r="I113" i="18"/>
  <c r="J113" i="18"/>
  <c r="E114" i="18"/>
  <c r="F114" i="18"/>
  <c r="G114" i="18"/>
  <c r="H114" i="18"/>
  <c r="I114" i="18"/>
  <c r="J114" i="18"/>
  <c r="E115" i="18"/>
  <c r="F115" i="18"/>
  <c r="G115" i="18"/>
  <c r="H115" i="18"/>
  <c r="I115" i="18"/>
  <c r="J115" i="18"/>
  <c r="E116" i="18"/>
  <c r="F116" i="18"/>
  <c r="G116" i="18"/>
  <c r="H116" i="18"/>
  <c r="I116" i="18"/>
  <c r="J116" i="18"/>
  <c r="E117" i="18"/>
  <c r="F117" i="18"/>
  <c r="G117" i="18"/>
  <c r="H117" i="18"/>
  <c r="I117" i="18"/>
  <c r="J117" i="18"/>
  <c r="E118" i="18"/>
  <c r="F118" i="18"/>
  <c r="G118" i="18"/>
  <c r="H118" i="18"/>
  <c r="I118" i="18"/>
  <c r="J118" i="18"/>
  <c r="E119" i="18"/>
  <c r="F119" i="18"/>
  <c r="G119" i="18"/>
  <c r="H119" i="18"/>
  <c r="I119" i="18"/>
  <c r="J119" i="18"/>
  <c r="E120" i="18"/>
  <c r="F120" i="18"/>
  <c r="G120" i="18"/>
  <c r="H120" i="18"/>
  <c r="I120" i="18"/>
  <c r="J120" i="18"/>
  <c r="E121" i="18"/>
  <c r="F121" i="18"/>
  <c r="G121" i="18"/>
  <c r="H121" i="18"/>
  <c r="I121" i="18"/>
  <c r="J121" i="18"/>
  <c r="E122" i="18"/>
  <c r="F122" i="18"/>
  <c r="G122" i="18"/>
  <c r="H122" i="18"/>
  <c r="I122" i="18"/>
  <c r="J122" i="18"/>
  <c r="E123" i="18"/>
  <c r="F123" i="18"/>
  <c r="G123" i="18"/>
  <c r="H123" i="18"/>
  <c r="I123" i="18"/>
  <c r="J123" i="18"/>
  <c r="E124" i="18"/>
  <c r="F124" i="18"/>
  <c r="G124" i="18"/>
  <c r="H124" i="18"/>
  <c r="I124" i="18"/>
  <c r="J124" i="18"/>
  <c r="E125" i="18"/>
  <c r="F125" i="18"/>
  <c r="G125" i="18"/>
  <c r="H125" i="18"/>
  <c r="I125" i="18"/>
  <c r="J125" i="18"/>
  <c r="E126" i="18"/>
  <c r="F126" i="18"/>
  <c r="G126" i="18"/>
  <c r="H126" i="18"/>
  <c r="I126" i="18"/>
  <c r="J126" i="18"/>
  <c r="E127" i="18"/>
  <c r="F127" i="18"/>
  <c r="G127" i="18"/>
  <c r="H127" i="18"/>
  <c r="I127" i="18"/>
  <c r="J127" i="18"/>
  <c r="E128" i="18"/>
  <c r="F128" i="18"/>
  <c r="G128" i="18"/>
  <c r="H128" i="18"/>
  <c r="I128" i="18"/>
  <c r="J128" i="18"/>
  <c r="E129" i="18"/>
  <c r="F129" i="18"/>
  <c r="G129" i="18"/>
  <c r="H129" i="18"/>
  <c r="I129" i="18"/>
  <c r="J129" i="18"/>
  <c r="E130" i="18"/>
  <c r="F130" i="18"/>
  <c r="G130" i="18"/>
  <c r="H130" i="18"/>
  <c r="I130" i="18"/>
  <c r="J130" i="18"/>
  <c r="E131" i="18"/>
  <c r="F131" i="18"/>
  <c r="G131" i="18"/>
  <c r="H131" i="18"/>
  <c r="I131" i="18"/>
  <c r="J131" i="18"/>
  <c r="E132" i="18"/>
  <c r="F132" i="18"/>
  <c r="G132" i="18"/>
  <c r="H132" i="18"/>
  <c r="I132" i="18"/>
  <c r="J132" i="18"/>
  <c r="E133" i="18"/>
  <c r="F133" i="18"/>
  <c r="G133" i="18"/>
  <c r="H133" i="18"/>
  <c r="I133" i="18"/>
  <c r="J133" i="18"/>
  <c r="E134" i="18"/>
  <c r="F134" i="18"/>
  <c r="G134" i="18"/>
  <c r="H134" i="18"/>
  <c r="I134" i="18"/>
  <c r="J134" i="18"/>
  <c r="E135" i="18"/>
  <c r="F135" i="18"/>
  <c r="G135" i="18"/>
  <c r="H135" i="18"/>
  <c r="I135" i="18"/>
  <c r="J135" i="18"/>
  <c r="E136" i="18"/>
  <c r="F136" i="18"/>
  <c r="G136" i="18"/>
  <c r="H136" i="18"/>
  <c r="I136" i="18"/>
  <c r="J136" i="18"/>
  <c r="E137" i="18"/>
  <c r="F137" i="18"/>
  <c r="G137" i="18"/>
  <c r="H137" i="18"/>
  <c r="I137" i="18"/>
  <c r="J137" i="18"/>
  <c r="E138" i="18"/>
  <c r="F138" i="18"/>
  <c r="G138" i="18"/>
  <c r="H138" i="18"/>
  <c r="I138" i="18"/>
  <c r="J138" i="18"/>
  <c r="E139" i="18"/>
  <c r="F139" i="18"/>
  <c r="G139" i="18"/>
  <c r="H139" i="18"/>
  <c r="I139" i="18"/>
  <c r="J139" i="18"/>
  <c r="E140" i="18"/>
  <c r="F140" i="18"/>
  <c r="G140" i="18"/>
  <c r="H140" i="18"/>
  <c r="I140" i="18"/>
  <c r="J140" i="18"/>
  <c r="E141" i="18"/>
  <c r="F141" i="18"/>
  <c r="G141" i="18"/>
  <c r="H141" i="18"/>
  <c r="I141" i="18"/>
  <c r="J141" i="18"/>
  <c r="E142" i="18"/>
  <c r="F142" i="18"/>
  <c r="G142" i="18"/>
  <c r="H142" i="18"/>
  <c r="I142" i="18"/>
  <c r="J142" i="18"/>
  <c r="E143" i="18"/>
  <c r="F143" i="18"/>
  <c r="G143" i="18"/>
  <c r="H143" i="18"/>
  <c r="I143" i="18"/>
  <c r="J143" i="18"/>
  <c r="E144" i="18"/>
  <c r="F144" i="18"/>
  <c r="G144" i="18"/>
  <c r="H144" i="18"/>
  <c r="I144" i="18"/>
  <c r="J144" i="18"/>
  <c r="E145" i="18"/>
  <c r="F145" i="18"/>
  <c r="G145" i="18"/>
  <c r="H145" i="18"/>
  <c r="I145" i="18"/>
  <c r="J145" i="18"/>
  <c r="E146" i="18"/>
  <c r="F146" i="18"/>
  <c r="G146" i="18"/>
  <c r="H146" i="18"/>
  <c r="I146" i="18"/>
  <c r="J146" i="18"/>
  <c r="E147" i="18"/>
  <c r="F147" i="18"/>
  <c r="G147" i="18"/>
  <c r="H147" i="18"/>
  <c r="I147" i="18"/>
  <c r="J147" i="18"/>
  <c r="E148" i="18"/>
  <c r="F148" i="18"/>
  <c r="G148" i="18"/>
  <c r="H148" i="18"/>
  <c r="I148" i="18"/>
  <c r="J148" i="18"/>
  <c r="E149" i="18"/>
  <c r="F149" i="18"/>
  <c r="G149" i="18"/>
  <c r="H149" i="18"/>
  <c r="I149" i="18"/>
  <c r="J149" i="18"/>
  <c r="E150" i="18"/>
  <c r="F150" i="18"/>
  <c r="G150" i="18"/>
  <c r="H150" i="18"/>
  <c r="I150" i="18"/>
  <c r="J150" i="18"/>
  <c r="E151" i="18"/>
  <c r="F151" i="18"/>
  <c r="G151" i="18"/>
  <c r="H151" i="18"/>
  <c r="I151" i="18"/>
  <c r="J151" i="18"/>
  <c r="E152" i="18"/>
  <c r="F152" i="18"/>
  <c r="G152" i="18"/>
  <c r="H152" i="18"/>
  <c r="I152" i="18"/>
  <c r="J152" i="18"/>
  <c r="E153" i="18"/>
  <c r="F153" i="18"/>
  <c r="G153" i="18"/>
  <c r="H153" i="18"/>
  <c r="I153" i="18"/>
  <c r="J153" i="18"/>
  <c r="E154" i="18"/>
  <c r="F154" i="18"/>
  <c r="G154" i="18"/>
  <c r="H154" i="18"/>
  <c r="I154" i="18"/>
  <c r="J154" i="18"/>
  <c r="E155" i="18"/>
  <c r="F155" i="18"/>
  <c r="G155" i="18"/>
  <c r="H155" i="18"/>
  <c r="I155" i="18"/>
  <c r="J155" i="18"/>
  <c r="E156" i="18"/>
  <c r="F156" i="18"/>
  <c r="G156" i="18"/>
  <c r="H156" i="18"/>
  <c r="I156" i="18"/>
  <c r="J156" i="18"/>
  <c r="E157" i="18"/>
  <c r="F157" i="18"/>
  <c r="G157" i="18"/>
  <c r="H157" i="18"/>
  <c r="I157" i="18"/>
  <c r="J157" i="18"/>
  <c r="E158" i="18"/>
  <c r="F158" i="18"/>
  <c r="G158" i="18"/>
  <c r="H158" i="18"/>
  <c r="I158" i="18"/>
  <c r="J158" i="18"/>
  <c r="E159" i="18"/>
  <c r="F159" i="18"/>
  <c r="G159" i="18"/>
  <c r="H159" i="18"/>
  <c r="I159" i="18"/>
  <c r="J159" i="18"/>
  <c r="E160" i="18"/>
  <c r="F160" i="18"/>
  <c r="G160" i="18"/>
  <c r="H160" i="18"/>
  <c r="I160" i="18"/>
  <c r="J160" i="18"/>
  <c r="E161" i="18"/>
  <c r="F161" i="18"/>
  <c r="G161" i="18"/>
  <c r="H161" i="18"/>
  <c r="I161" i="18"/>
  <c r="J161" i="18"/>
  <c r="E162" i="18"/>
  <c r="F162" i="18"/>
  <c r="G162" i="18"/>
  <c r="H162" i="18"/>
  <c r="I162" i="18"/>
  <c r="J162" i="18"/>
  <c r="E163" i="18"/>
  <c r="F163" i="18"/>
  <c r="G163" i="18"/>
  <c r="H163" i="18"/>
  <c r="I163" i="18"/>
  <c r="J163" i="18"/>
  <c r="E164" i="18"/>
  <c r="F164" i="18"/>
  <c r="G164" i="18"/>
  <c r="H164" i="18"/>
  <c r="I164" i="18"/>
  <c r="J164" i="18"/>
  <c r="E165" i="18"/>
  <c r="F165" i="18"/>
  <c r="G165" i="18"/>
  <c r="H165" i="18"/>
  <c r="I165" i="18"/>
  <c r="J165" i="18"/>
  <c r="E166" i="18"/>
  <c r="F166" i="18"/>
  <c r="G166" i="18"/>
  <c r="H166" i="18"/>
  <c r="I166" i="18"/>
  <c r="J166" i="18"/>
  <c r="E167" i="18"/>
  <c r="F167" i="18"/>
  <c r="G167" i="18"/>
  <c r="H167" i="18"/>
  <c r="I167" i="18"/>
  <c r="J167" i="18"/>
  <c r="E168" i="18"/>
  <c r="F168" i="18"/>
  <c r="G168" i="18"/>
  <c r="H168" i="18"/>
  <c r="I168" i="18"/>
  <c r="J168" i="18"/>
  <c r="E169" i="18"/>
  <c r="F169" i="18"/>
  <c r="G169" i="18"/>
  <c r="H169" i="18"/>
  <c r="I169" i="18"/>
  <c r="J169" i="18"/>
  <c r="E170" i="18"/>
  <c r="F170" i="18"/>
  <c r="G170" i="18"/>
  <c r="H170" i="18"/>
  <c r="I170" i="18"/>
  <c r="J170" i="18"/>
  <c r="E171" i="18"/>
  <c r="F171" i="18"/>
  <c r="G171" i="18"/>
  <c r="H171" i="18"/>
  <c r="I171" i="18"/>
  <c r="J171" i="18"/>
  <c r="E172" i="18"/>
  <c r="F172" i="18"/>
  <c r="G172" i="18"/>
  <c r="H172" i="18"/>
  <c r="I172" i="18"/>
  <c r="J172" i="18"/>
  <c r="E173" i="18"/>
  <c r="F173" i="18"/>
  <c r="G173" i="18"/>
  <c r="H173" i="18"/>
  <c r="I173" i="18"/>
  <c r="J173" i="18"/>
  <c r="E174" i="18"/>
  <c r="F174" i="18"/>
  <c r="G174" i="18"/>
  <c r="H174" i="18"/>
  <c r="I174" i="18"/>
  <c r="J174" i="18"/>
  <c r="E175" i="18"/>
  <c r="F175" i="18"/>
  <c r="G175" i="18"/>
  <c r="H175" i="18"/>
  <c r="I175" i="18"/>
  <c r="J175" i="18"/>
  <c r="E176" i="18"/>
  <c r="F176" i="18"/>
  <c r="G176" i="18"/>
  <c r="H176" i="18"/>
  <c r="I176" i="18"/>
  <c r="J176" i="18"/>
  <c r="E177" i="18"/>
  <c r="F177" i="18"/>
  <c r="G177" i="18"/>
  <c r="H177" i="18"/>
  <c r="I177" i="18"/>
  <c r="J177" i="18"/>
  <c r="E178" i="18"/>
  <c r="F178" i="18"/>
  <c r="G178" i="18"/>
  <c r="H178" i="18"/>
  <c r="I178" i="18"/>
  <c r="J178" i="18"/>
  <c r="E179" i="18"/>
  <c r="F179" i="18"/>
  <c r="G179" i="18"/>
  <c r="H179" i="18"/>
  <c r="I179" i="18"/>
  <c r="J179" i="18"/>
  <c r="E180" i="18"/>
  <c r="F180" i="18"/>
  <c r="G180" i="18"/>
  <c r="H180" i="18"/>
  <c r="I180" i="18"/>
  <c r="J180" i="18"/>
  <c r="E181" i="18"/>
  <c r="F181" i="18"/>
  <c r="G181" i="18"/>
  <c r="H181" i="18"/>
  <c r="I181" i="18"/>
  <c r="J181" i="18"/>
  <c r="E182" i="18"/>
  <c r="F182" i="18"/>
  <c r="G182" i="18"/>
  <c r="H182" i="18"/>
  <c r="I182" i="18"/>
  <c r="J182" i="18"/>
  <c r="E183" i="18"/>
  <c r="F183" i="18"/>
  <c r="G183" i="18"/>
  <c r="H183" i="18"/>
  <c r="I183" i="18"/>
  <c r="J183" i="18"/>
  <c r="E184" i="18"/>
  <c r="F184" i="18"/>
  <c r="G184" i="18"/>
  <c r="H184" i="18"/>
  <c r="I184" i="18"/>
  <c r="J184" i="18"/>
  <c r="E185" i="18"/>
  <c r="F185" i="18"/>
  <c r="G185" i="18"/>
  <c r="H185" i="18"/>
  <c r="I185" i="18"/>
  <c r="J185" i="18"/>
  <c r="E186" i="18"/>
  <c r="F186" i="18"/>
  <c r="G186" i="18"/>
  <c r="H186" i="18"/>
  <c r="I186" i="18"/>
  <c r="J186" i="18"/>
  <c r="E187" i="18"/>
  <c r="F187" i="18"/>
  <c r="G187" i="18"/>
  <c r="H187" i="18"/>
  <c r="I187" i="18"/>
  <c r="J187" i="18"/>
  <c r="E188" i="18"/>
  <c r="F188" i="18"/>
  <c r="G188" i="18"/>
  <c r="H188" i="18"/>
  <c r="I188" i="18"/>
  <c r="J188" i="18"/>
  <c r="E189" i="18"/>
  <c r="F189" i="18"/>
  <c r="G189" i="18"/>
  <c r="H189" i="18"/>
  <c r="I189" i="18"/>
  <c r="J189" i="18"/>
  <c r="E190" i="18"/>
  <c r="F190" i="18"/>
  <c r="G190" i="18"/>
  <c r="H190" i="18"/>
  <c r="I190" i="18"/>
  <c r="J190" i="18"/>
  <c r="E191" i="18"/>
  <c r="F191" i="18"/>
  <c r="G191" i="18"/>
  <c r="H191" i="18"/>
  <c r="I191" i="18"/>
  <c r="J191" i="18"/>
  <c r="E192" i="18"/>
  <c r="F192" i="18"/>
  <c r="G192" i="18"/>
  <c r="H192" i="18"/>
  <c r="I192" i="18"/>
  <c r="J192" i="18"/>
  <c r="E193" i="18"/>
  <c r="F193" i="18"/>
  <c r="G193" i="18"/>
  <c r="H193" i="18"/>
  <c r="I193" i="18"/>
  <c r="J193" i="18"/>
  <c r="E194" i="18"/>
  <c r="F194" i="18"/>
  <c r="G194" i="18"/>
  <c r="H194" i="18"/>
  <c r="I194" i="18"/>
  <c r="J194" i="18"/>
  <c r="E195" i="18"/>
  <c r="F195" i="18"/>
  <c r="G195" i="18"/>
  <c r="H195" i="18"/>
  <c r="I195" i="18"/>
  <c r="J195" i="18"/>
  <c r="E196" i="18"/>
  <c r="F196" i="18"/>
  <c r="G196" i="18"/>
  <c r="H196" i="18"/>
  <c r="I196" i="18"/>
  <c r="J196" i="18"/>
  <c r="E197" i="18"/>
  <c r="F197" i="18"/>
  <c r="G197" i="18"/>
  <c r="H197" i="18"/>
  <c r="I197" i="18"/>
  <c r="J197" i="18"/>
  <c r="E198" i="18"/>
  <c r="F198" i="18"/>
  <c r="G198" i="18"/>
  <c r="H198" i="18"/>
  <c r="I198" i="18"/>
  <c r="J198" i="18"/>
  <c r="E199" i="18"/>
  <c r="F199" i="18"/>
  <c r="G199" i="18"/>
  <c r="H199" i="18"/>
  <c r="I199" i="18"/>
  <c r="J199" i="18"/>
  <c r="E200" i="18"/>
  <c r="F200" i="18"/>
  <c r="G200" i="18"/>
  <c r="H200" i="18"/>
  <c r="I200" i="18"/>
  <c r="J200" i="18"/>
  <c r="E201" i="18"/>
  <c r="F201" i="18"/>
  <c r="G201" i="18"/>
  <c r="H201" i="18"/>
  <c r="I201" i="18"/>
  <c r="J201" i="18"/>
  <c r="E202" i="18"/>
  <c r="F202" i="18"/>
  <c r="G202" i="18"/>
  <c r="H202" i="18"/>
  <c r="I202" i="18"/>
  <c r="J202" i="18"/>
  <c r="E203" i="18"/>
  <c r="F203" i="18"/>
  <c r="G203" i="18"/>
  <c r="H203" i="18"/>
  <c r="I203" i="18"/>
  <c r="J203" i="18"/>
  <c r="E204" i="18"/>
  <c r="F204" i="18"/>
  <c r="G204" i="18"/>
  <c r="H204" i="18"/>
  <c r="I204" i="18"/>
  <c r="J204" i="18"/>
  <c r="E205" i="18"/>
  <c r="F205" i="18"/>
  <c r="G205" i="18"/>
  <c r="H205" i="18"/>
  <c r="I205" i="18"/>
  <c r="J205" i="18"/>
  <c r="E206" i="18"/>
  <c r="F206" i="18"/>
  <c r="G206" i="18"/>
  <c r="H206" i="18"/>
  <c r="I206" i="18"/>
  <c r="J206" i="18"/>
  <c r="E207" i="18"/>
  <c r="F207" i="18"/>
  <c r="G207" i="18"/>
  <c r="H207" i="18"/>
  <c r="I207" i="18"/>
  <c r="J207" i="18"/>
  <c r="E208" i="18"/>
  <c r="F208" i="18"/>
  <c r="G208" i="18"/>
  <c r="H208" i="18"/>
  <c r="I208" i="18"/>
  <c r="J208" i="18"/>
  <c r="E209" i="18"/>
  <c r="F209" i="18"/>
  <c r="G209" i="18"/>
  <c r="H209" i="18"/>
  <c r="I209" i="18"/>
  <c r="J209" i="18"/>
  <c r="E210" i="18"/>
  <c r="F210" i="18"/>
  <c r="G210" i="18"/>
  <c r="H210" i="18"/>
  <c r="I210" i="18"/>
  <c r="J210" i="18"/>
  <c r="E211" i="18"/>
  <c r="F211" i="18"/>
  <c r="G211" i="18"/>
  <c r="H211" i="18"/>
  <c r="I211" i="18"/>
  <c r="J211" i="18"/>
  <c r="E212" i="18"/>
  <c r="F212" i="18"/>
  <c r="G212" i="18"/>
  <c r="H212" i="18"/>
  <c r="I212" i="18"/>
  <c r="J212" i="18"/>
  <c r="E213" i="18"/>
  <c r="F213" i="18"/>
  <c r="G213" i="18"/>
  <c r="H213" i="18"/>
  <c r="I213" i="18"/>
  <c r="J213" i="18"/>
  <c r="E214" i="18"/>
  <c r="F214" i="18"/>
  <c r="G214" i="18"/>
  <c r="H214" i="18"/>
  <c r="I214" i="18"/>
  <c r="J214" i="18"/>
  <c r="E215" i="18"/>
  <c r="F215" i="18"/>
  <c r="G215" i="18"/>
  <c r="H215" i="18"/>
  <c r="I215" i="18"/>
  <c r="J215" i="18"/>
  <c r="E216" i="18"/>
  <c r="F216" i="18"/>
  <c r="G216" i="18"/>
  <c r="H216" i="18"/>
  <c r="I216" i="18"/>
  <c r="J216" i="18"/>
  <c r="E217" i="18"/>
  <c r="F217" i="18"/>
  <c r="G217" i="18"/>
  <c r="H217" i="18"/>
  <c r="I217" i="18"/>
  <c r="J217" i="18"/>
  <c r="E218" i="18"/>
  <c r="F218" i="18"/>
  <c r="G218" i="18"/>
  <c r="H218" i="18"/>
  <c r="I218" i="18"/>
  <c r="J218" i="18"/>
  <c r="E219" i="18"/>
  <c r="F219" i="18"/>
  <c r="G219" i="18"/>
  <c r="H219" i="18"/>
  <c r="I219" i="18"/>
  <c r="J219" i="18"/>
  <c r="E220" i="18"/>
  <c r="F220" i="18"/>
  <c r="G220" i="18"/>
  <c r="H220" i="18"/>
  <c r="I220" i="18"/>
  <c r="J220" i="18"/>
  <c r="E221" i="18"/>
  <c r="F221" i="18"/>
  <c r="G221" i="18"/>
  <c r="H221" i="18"/>
  <c r="I221" i="18"/>
  <c r="J221" i="18"/>
  <c r="E222" i="18"/>
  <c r="F222" i="18"/>
  <c r="G222" i="18"/>
  <c r="H222" i="18"/>
  <c r="I222" i="18"/>
  <c r="J222" i="18"/>
  <c r="E223" i="18"/>
  <c r="F223" i="18"/>
  <c r="G223" i="18"/>
  <c r="H223" i="18"/>
  <c r="I223" i="18"/>
  <c r="J223" i="18"/>
  <c r="E224" i="18"/>
  <c r="F224" i="18"/>
  <c r="G224" i="18"/>
  <c r="H224" i="18"/>
  <c r="I224" i="18"/>
  <c r="J224" i="18"/>
  <c r="E225" i="18"/>
  <c r="F225" i="18"/>
  <c r="G225" i="18"/>
  <c r="H225" i="18"/>
  <c r="I225" i="18"/>
  <c r="J225" i="18"/>
  <c r="E226" i="18"/>
  <c r="F226" i="18"/>
  <c r="G226" i="18"/>
  <c r="H226" i="18"/>
  <c r="I226" i="18"/>
  <c r="J226" i="18"/>
  <c r="E227" i="18"/>
  <c r="F227" i="18"/>
  <c r="G227" i="18"/>
  <c r="H227" i="18"/>
  <c r="I227" i="18"/>
  <c r="J227" i="18"/>
  <c r="E228" i="18"/>
  <c r="F228" i="18"/>
  <c r="G228" i="18"/>
  <c r="H228" i="18"/>
  <c r="I228" i="18"/>
  <c r="J228" i="18"/>
  <c r="E229" i="18"/>
  <c r="F229" i="18"/>
  <c r="G229" i="18"/>
  <c r="H229" i="18"/>
  <c r="I229" i="18"/>
  <c r="J229" i="18"/>
  <c r="E230" i="18"/>
  <c r="F230" i="18"/>
  <c r="G230" i="18"/>
  <c r="H230" i="18"/>
  <c r="I230" i="18"/>
  <c r="J230" i="18"/>
  <c r="E231" i="18"/>
  <c r="F231" i="18"/>
  <c r="G231" i="18"/>
  <c r="H231" i="18"/>
  <c r="I231" i="18"/>
  <c r="J231" i="18"/>
  <c r="E232" i="18"/>
  <c r="F232" i="18"/>
  <c r="G232" i="18"/>
  <c r="H232" i="18"/>
  <c r="I232" i="18"/>
  <c r="J232" i="18"/>
  <c r="E233" i="18"/>
  <c r="F233" i="18"/>
  <c r="G233" i="18"/>
  <c r="H233" i="18"/>
  <c r="I233" i="18"/>
  <c r="J233" i="18"/>
  <c r="E234" i="18"/>
  <c r="F234" i="18"/>
  <c r="G234" i="18"/>
  <c r="H234" i="18"/>
  <c r="I234" i="18"/>
  <c r="J234" i="18"/>
  <c r="E235" i="18"/>
  <c r="F235" i="18"/>
  <c r="G235" i="18"/>
  <c r="H235" i="18"/>
  <c r="I235" i="18"/>
  <c r="J235" i="18"/>
  <c r="E236" i="18"/>
  <c r="F236" i="18"/>
  <c r="G236" i="18"/>
  <c r="H236" i="18"/>
  <c r="I236" i="18"/>
  <c r="J236" i="18"/>
  <c r="E237" i="18"/>
  <c r="F237" i="18"/>
  <c r="G237" i="18"/>
  <c r="H237" i="18"/>
  <c r="I237" i="18"/>
  <c r="J237" i="18"/>
  <c r="E238" i="18"/>
  <c r="F238" i="18"/>
  <c r="G238" i="18"/>
  <c r="H238" i="18"/>
  <c r="I238" i="18"/>
  <c r="J238" i="18"/>
  <c r="E239" i="18"/>
  <c r="F239" i="18"/>
  <c r="G239" i="18"/>
  <c r="H239" i="18"/>
  <c r="I239" i="18"/>
  <c r="J239" i="18"/>
  <c r="E240" i="18"/>
  <c r="F240" i="18"/>
  <c r="G240" i="18"/>
  <c r="H240" i="18"/>
  <c r="I240" i="18"/>
  <c r="J240" i="18"/>
  <c r="E241" i="18"/>
  <c r="F241" i="18"/>
  <c r="G241" i="18"/>
  <c r="H241" i="18"/>
  <c r="I241" i="18"/>
  <c r="J241" i="18"/>
  <c r="E242" i="18"/>
  <c r="F242" i="18"/>
  <c r="G242" i="18"/>
  <c r="H242" i="18"/>
  <c r="I242" i="18"/>
  <c r="J242" i="18"/>
  <c r="E243" i="18"/>
  <c r="F243" i="18"/>
  <c r="G243" i="18"/>
  <c r="H243" i="18"/>
  <c r="I243" i="18"/>
  <c r="J243" i="18"/>
  <c r="E244" i="18"/>
  <c r="F244" i="18"/>
  <c r="G244" i="18"/>
  <c r="H244" i="18"/>
  <c r="I244" i="18"/>
  <c r="J244" i="18"/>
  <c r="E245" i="18"/>
  <c r="F245" i="18"/>
  <c r="G245" i="18"/>
  <c r="H245" i="18"/>
  <c r="I245" i="18"/>
  <c r="J245" i="18"/>
  <c r="E246" i="18"/>
  <c r="F246" i="18"/>
  <c r="G246" i="18"/>
  <c r="H246" i="18"/>
  <c r="I246" i="18"/>
  <c r="J246" i="18"/>
  <c r="E247" i="18"/>
  <c r="F247" i="18"/>
  <c r="G247" i="18"/>
  <c r="H247" i="18"/>
  <c r="I247" i="18"/>
  <c r="J247" i="18"/>
  <c r="E248" i="18"/>
  <c r="F248" i="18"/>
  <c r="G248" i="18"/>
  <c r="H248" i="18"/>
  <c r="I248" i="18"/>
  <c r="J248" i="18"/>
  <c r="E249" i="18"/>
  <c r="F249" i="18"/>
  <c r="G249" i="18"/>
  <c r="H249" i="18"/>
  <c r="I249" i="18"/>
  <c r="J249" i="18"/>
  <c r="E250" i="18"/>
  <c r="F250" i="18"/>
  <c r="G250" i="18"/>
  <c r="H250" i="18"/>
  <c r="I250" i="18"/>
  <c r="J250" i="18"/>
  <c r="E251" i="18"/>
  <c r="F251" i="18"/>
  <c r="G251" i="18"/>
  <c r="H251" i="18"/>
  <c r="I251" i="18"/>
  <c r="J251" i="18"/>
  <c r="E252" i="18"/>
  <c r="F252" i="18"/>
  <c r="G252" i="18"/>
  <c r="H252" i="18"/>
  <c r="I252" i="18"/>
  <c r="J252" i="18"/>
  <c r="E253" i="18"/>
  <c r="F253" i="18"/>
  <c r="G253" i="18"/>
  <c r="H253" i="18"/>
  <c r="I253" i="18"/>
  <c r="J253" i="18"/>
  <c r="E254" i="18"/>
  <c r="F254" i="18"/>
  <c r="G254" i="18"/>
  <c r="H254" i="18"/>
  <c r="I254" i="18"/>
  <c r="J254" i="18"/>
  <c r="E255" i="18"/>
  <c r="F255" i="18"/>
  <c r="G255" i="18"/>
  <c r="H255" i="18"/>
  <c r="I255" i="18"/>
  <c r="J255" i="18"/>
  <c r="E256" i="18"/>
  <c r="F256" i="18"/>
  <c r="G256" i="18"/>
  <c r="H256" i="18"/>
  <c r="I256" i="18"/>
  <c r="J256" i="18"/>
  <c r="E257" i="18"/>
  <c r="F257" i="18"/>
  <c r="G257" i="18"/>
  <c r="H257" i="18"/>
  <c r="I257" i="18"/>
  <c r="J257" i="18"/>
  <c r="E258" i="18"/>
  <c r="F258" i="18"/>
  <c r="G258" i="18"/>
  <c r="H258" i="18"/>
  <c r="I258" i="18"/>
  <c r="J258" i="18"/>
  <c r="E259" i="18"/>
  <c r="F259" i="18"/>
  <c r="G259" i="18"/>
  <c r="H259" i="18"/>
  <c r="I259" i="18"/>
  <c r="J259" i="18"/>
  <c r="E260" i="18"/>
  <c r="F260" i="18"/>
  <c r="G260" i="18"/>
  <c r="H260" i="18"/>
  <c r="I260" i="18"/>
  <c r="J260" i="18"/>
  <c r="E261" i="18"/>
  <c r="F261" i="18"/>
  <c r="G261" i="18"/>
  <c r="H261" i="18"/>
  <c r="I261" i="18"/>
  <c r="J261" i="18"/>
  <c r="E262" i="18"/>
  <c r="F262" i="18"/>
  <c r="G262" i="18"/>
  <c r="H262" i="18"/>
  <c r="I262" i="18"/>
  <c r="J262" i="18"/>
  <c r="E263" i="18"/>
  <c r="F263" i="18"/>
  <c r="G263" i="18"/>
  <c r="H263" i="18"/>
  <c r="I263" i="18"/>
  <c r="J263" i="18"/>
  <c r="E264" i="18"/>
  <c r="F264" i="18"/>
  <c r="G264" i="18"/>
  <c r="H264" i="18"/>
  <c r="I264" i="18"/>
  <c r="J264" i="18"/>
  <c r="E265" i="18"/>
  <c r="F265" i="18"/>
  <c r="G265" i="18"/>
  <c r="H265" i="18"/>
  <c r="I265" i="18"/>
  <c r="J265" i="18"/>
  <c r="E266" i="18"/>
  <c r="F266" i="18"/>
  <c r="G266" i="18"/>
  <c r="H266" i="18"/>
  <c r="I266" i="18"/>
  <c r="J266" i="18"/>
  <c r="E267" i="18"/>
  <c r="F267" i="18"/>
  <c r="G267" i="18"/>
  <c r="H267" i="18"/>
  <c r="I267" i="18"/>
  <c r="J267" i="18"/>
  <c r="E268" i="18"/>
  <c r="F268" i="18"/>
  <c r="G268" i="18"/>
  <c r="H268" i="18"/>
  <c r="I268" i="18"/>
  <c r="J268" i="18"/>
  <c r="E269" i="18"/>
  <c r="F269" i="18"/>
  <c r="G269" i="18"/>
  <c r="H269" i="18"/>
  <c r="I269" i="18"/>
  <c r="J269" i="18"/>
  <c r="E270" i="18"/>
  <c r="F270" i="18"/>
  <c r="G270" i="18"/>
  <c r="H270" i="18"/>
  <c r="I270" i="18"/>
  <c r="J270" i="18"/>
  <c r="E271" i="18"/>
  <c r="F271" i="18"/>
  <c r="G271" i="18"/>
  <c r="H271" i="18"/>
  <c r="I271" i="18"/>
  <c r="J271" i="18"/>
  <c r="E272" i="18"/>
  <c r="F272" i="18"/>
  <c r="G272" i="18"/>
  <c r="H272" i="18"/>
  <c r="I272" i="18"/>
  <c r="J272" i="18"/>
  <c r="E273" i="18"/>
  <c r="F273" i="18"/>
  <c r="G273" i="18"/>
  <c r="H273" i="18"/>
  <c r="I273" i="18"/>
  <c r="J273" i="18"/>
  <c r="I3" i="18"/>
  <c r="H3" i="18"/>
  <c r="G3" i="18"/>
  <c r="F3" i="18"/>
  <c r="E3" i="18"/>
  <c r="J3" i="18"/>
  <c r="C273" i="18"/>
  <c r="B273" i="18"/>
  <c r="C272" i="18"/>
  <c r="B272" i="18"/>
  <c r="C271" i="18"/>
  <c r="B271" i="18"/>
  <c r="C270" i="18"/>
  <c r="B270" i="18"/>
  <c r="C269" i="18"/>
  <c r="B269" i="18"/>
  <c r="C268" i="18"/>
  <c r="B268" i="18"/>
  <c r="C267" i="18"/>
  <c r="B267" i="18"/>
  <c r="C266" i="18"/>
  <c r="B266" i="18"/>
  <c r="C265" i="18"/>
  <c r="B265" i="18"/>
  <c r="C264" i="18"/>
  <c r="B264" i="18"/>
  <c r="C263" i="18"/>
  <c r="B263" i="18"/>
  <c r="C262" i="18"/>
  <c r="B262" i="18"/>
  <c r="C261" i="18"/>
  <c r="B261" i="18"/>
  <c r="C260" i="18"/>
  <c r="B260" i="18"/>
  <c r="C259" i="18"/>
  <c r="B259" i="18"/>
  <c r="C258" i="18"/>
  <c r="B258" i="18"/>
  <c r="C257" i="18"/>
  <c r="B257" i="18"/>
  <c r="C256" i="18"/>
  <c r="B256" i="18"/>
  <c r="C255" i="18"/>
  <c r="B255" i="18"/>
  <c r="C254" i="18"/>
  <c r="B254" i="18"/>
  <c r="C253" i="18"/>
  <c r="B253" i="18"/>
  <c r="C252" i="18"/>
  <c r="B252" i="18"/>
  <c r="C251" i="18"/>
  <c r="B251" i="18"/>
  <c r="C250" i="18"/>
  <c r="B250" i="18"/>
  <c r="C249" i="18"/>
  <c r="B249" i="18"/>
  <c r="C248" i="18"/>
  <c r="B248" i="18"/>
  <c r="C247" i="18"/>
  <c r="B247" i="18"/>
  <c r="C246" i="18"/>
  <c r="B246" i="18"/>
  <c r="C245" i="18"/>
  <c r="B245" i="18"/>
  <c r="C244" i="18"/>
  <c r="B244" i="18"/>
  <c r="C243" i="18"/>
  <c r="B243" i="18"/>
  <c r="C242" i="18"/>
  <c r="B242" i="18"/>
  <c r="C241" i="18"/>
  <c r="B241" i="18"/>
  <c r="C240" i="18"/>
  <c r="B240" i="18"/>
  <c r="C239" i="18"/>
  <c r="B239" i="18"/>
  <c r="C238" i="18"/>
  <c r="B238" i="18"/>
  <c r="C237" i="18"/>
  <c r="B237" i="18"/>
  <c r="C236" i="18"/>
  <c r="B236" i="18"/>
  <c r="C235" i="18"/>
  <c r="B235" i="18"/>
  <c r="C234" i="18"/>
  <c r="B234" i="18"/>
  <c r="C233" i="18"/>
  <c r="B233" i="18"/>
  <c r="C232" i="18"/>
  <c r="B232" i="18"/>
  <c r="C231" i="18"/>
  <c r="B231" i="18"/>
  <c r="C230" i="18"/>
  <c r="B230" i="18"/>
  <c r="C229" i="18"/>
  <c r="B229" i="18"/>
  <c r="C228" i="18"/>
  <c r="B228" i="18"/>
  <c r="C227" i="18"/>
  <c r="B227" i="18"/>
  <c r="C226" i="18"/>
  <c r="B226" i="18"/>
  <c r="C225" i="18"/>
  <c r="B225" i="18"/>
  <c r="C224" i="18"/>
  <c r="B224" i="18"/>
  <c r="C223" i="18"/>
  <c r="B223" i="18"/>
  <c r="C222" i="18"/>
  <c r="B222" i="18"/>
  <c r="C221" i="18"/>
  <c r="B221" i="18"/>
  <c r="C220" i="18"/>
  <c r="B220" i="18"/>
  <c r="C219" i="18"/>
  <c r="B219" i="18"/>
  <c r="C218" i="18"/>
  <c r="B218" i="18"/>
  <c r="C217" i="18"/>
  <c r="B217" i="18"/>
  <c r="C216" i="18"/>
  <c r="B216" i="18"/>
  <c r="C215" i="18"/>
  <c r="B215" i="18"/>
  <c r="C214" i="18"/>
  <c r="B214" i="18"/>
  <c r="C213" i="18"/>
  <c r="B213" i="18"/>
  <c r="C212" i="18"/>
  <c r="B212" i="18"/>
  <c r="C211" i="18"/>
  <c r="B211" i="18"/>
  <c r="C210" i="18"/>
  <c r="B210" i="18"/>
  <c r="C209" i="18"/>
  <c r="B209" i="18"/>
  <c r="C208" i="18"/>
  <c r="B208" i="18"/>
  <c r="C207" i="18"/>
  <c r="B207" i="18"/>
  <c r="C206" i="18"/>
  <c r="B206" i="18"/>
  <c r="C205" i="18"/>
  <c r="B205" i="18"/>
  <c r="C204" i="18"/>
  <c r="B204" i="18"/>
  <c r="C203" i="18"/>
  <c r="B203" i="18"/>
  <c r="C202" i="18"/>
  <c r="B202" i="18"/>
  <c r="C201" i="18"/>
  <c r="B201" i="18"/>
  <c r="C200" i="18"/>
  <c r="B200" i="18"/>
  <c r="C199" i="18"/>
  <c r="B199" i="18"/>
  <c r="C198" i="18"/>
  <c r="B198" i="18"/>
  <c r="C197" i="18"/>
  <c r="B197" i="18"/>
  <c r="C196" i="18"/>
  <c r="B196" i="18"/>
  <c r="C195" i="18"/>
  <c r="B195" i="18"/>
  <c r="C194" i="18"/>
  <c r="B194" i="18"/>
  <c r="C193" i="18"/>
  <c r="B193" i="18"/>
  <c r="C192" i="18"/>
  <c r="B192" i="18"/>
  <c r="C191" i="18"/>
  <c r="B191" i="18"/>
  <c r="C190" i="18"/>
  <c r="B190" i="18"/>
  <c r="C189" i="18"/>
  <c r="B189" i="18"/>
  <c r="C188" i="18"/>
  <c r="B188" i="18"/>
  <c r="C187" i="18"/>
  <c r="B187" i="18"/>
  <c r="C186" i="18"/>
  <c r="B186" i="18"/>
  <c r="C185" i="18"/>
  <c r="B185" i="18"/>
  <c r="C184" i="18"/>
  <c r="B184" i="18"/>
  <c r="C183" i="18"/>
  <c r="B183" i="18"/>
  <c r="C182" i="18"/>
  <c r="B182" i="18"/>
  <c r="C181" i="18"/>
  <c r="B181" i="18"/>
  <c r="C180" i="18"/>
  <c r="B180" i="18"/>
  <c r="C179" i="18"/>
  <c r="B179" i="18"/>
  <c r="C178" i="18"/>
  <c r="B178" i="18"/>
  <c r="C177" i="18"/>
  <c r="B177" i="18"/>
  <c r="C176" i="18"/>
  <c r="B176" i="18"/>
  <c r="C175" i="18"/>
  <c r="B175" i="18"/>
  <c r="C174" i="18"/>
  <c r="B174" i="18"/>
  <c r="C173" i="18"/>
  <c r="B173" i="18"/>
  <c r="C172" i="18"/>
  <c r="B172" i="18"/>
  <c r="C171" i="18"/>
  <c r="B171" i="18"/>
  <c r="C170" i="18"/>
  <c r="B170" i="18"/>
  <c r="C169" i="18"/>
  <c r="B169" i="18"/>
  <c r="C168" i="18"/>
  <c r="B168" i="18"/>
  <c r="C167" i="18"/>
  <c r="B167" i="18"/>
  <c r="C166" i="18"/>
  <c r="B166" i="18"/>
  <c r="C165" i="18"/>
  <c r="B165" i="18"/>
  <c r="C164" i="18"/>
  <c r="B164" i="18"/>
  <c r="C163" i="18"/>
  <c r="B163" i="18"/>
  <c r="C162" i="18"/>
  <c r="B162" i="18"/>
  <c r="C161" i="18"/>
  <c r="B161" i="18"/>
  <c r="C160" i="18"/>
  <c r="B160" i="18"/>
  <c r="AG159" i="18"/>
  <c r="AF159" i="18"/>
  <c r="C159" i="18"/>
  <c r="B159" i="18"/>
  <c r="AG158" i="18"/>
  <c r="AF158" i="18"/>
  <c r="C158" i="18"/>
  <c r="B158" i="18"/>
  <c r="AG157" i="18"/>
  <c r="AF157" i="18"/>
  <c r="C157" i="18"/>
  <c r="B157" i="18"/>
  <c r="AG156" i="18"/>
  <c r="AF156" i="18"/>
  <c r="C156" i="18"/>
  <c r="B156" i="18"/>
  <c r="AG155" i="18"/>
  <c r="AF155" i="18"/>
  <c r="C155" i="18"/>
  <c r="B155" i="18"/>
  <c r="AG154" i="18"/>
  <c r="AF154" i="18"/>
  <c r="C154" i="18"/>
  <c r="B154" i="18"/>
  <c r="AG153" i="18"/>
  <c r="AF153" i="18"/>
  <c r="C153" i="18"/>
  <c r="B153" i="18"/>
  <c r="AG152" i="18"/>
  <c r="AF152" i="18"/>
  <c r="C152" i="18"/>
  <c r="B152" i="18"/>
  <c r="AG151" i="18"/>
  <c r="AF151" i="18"/>
  <c r="C151" i="18"/>
  <c r="B151" i="18"/>
  <c r="AG150" i="18"/>
  <c r="AF150" i="18"/>
  <c r="C150" i="18"/>
  <c r="B150" i="18"/>
  <c r="AG149" i="18"/>
  <c r="AF149" i="18"/>
  <c r="C149" i="18"/>
  <c r="B149" i="18"/>
  <c r="AG148" i="18"/>
  <c r="AF148" i="18"/>
  <c r="C148" i="18"/>
  <c r="B148" i="18"/>
  <c r="AG147" i="18"/>
  <c r="AF147" i="18"/>
  <c r="C147" i="18"/>
  <c r="B147" i="18"/>
  <c r="AG146" i="18"/>
  <c r="AF146" i="18"/>
  <c r="C146" i="18"/>
  <c r="B146" i="18"/>
  <c r="AG145" i="18"/>
  <c r="AF145" i="18"/>
  <c r="C145" i="18"/>
  <c r="B145" i="18"/>
  <c r="AG144" i="18"/>
  <c r="AF144" i="18"/>
  <c r="C144" i="18"/>
  <c r="B144" i="18"/>
  <c r="AG143" i="18"/>
  <c r="AF143" i="18"/>
  <c r="C143" i="18"/>
  <c r="B143" i="18"/>
  <c r="AG142" i="18"/>
  <c r="AF142" i="18"/>
  <c r="C142" i="18"/>
  <c r="B142" i="18"/>
  <c r="AG141" i="18"/>
  <c r="AF141" i="18"/>
  <c r="C141" i="18"/>
  <c r="B141" i="18"/>
  <c r="AG140" i="18"/>
  <c r="AF140" i="18"/>
  <c r="C140" i="18"/>
  <c r="B140" i="18"/>
  <c r="AG139" i="18"/>
  <c r="AF139" i="18"/>
  <c r="C139" i="18"/>
  <c r="B139" i="18"/>
  <c r="AG138" i="18"/>
  <c r="AF138" i="18"/>
  <c r="C138" i="18"/>
  <c r="B138" i="18"/>
  <c r="AG137" i="18"/>
  <c r="AF137" i="18"/>
  <c r="C137" i="18"/>
  <c r="B137" i="18"/>
  <c r="AG136" i="18"/>
  <c r="AF136" i="18"/>
  <c r="C136" i="18"/>
  <c r="B136" i="18"/>
  <c r="AG135" i="18"/>
  <c r="AF135" i="18"/>
  <c r="C135" i="18"/>
  <c r="B135" i="18"/>
  <c r="AG134" i="18"/>
  <c r="AF134" i="18"/>
  <c r="C134" i="18"/>
  <c r="B134" i="18"/>
  <c r="AG133" i="18"/>
  <c r="AF133" i="18"/>
  <c r="C133" i="18"/>
  <c r="B133" i="18"/>
  <c r="AG132" i="18"/>
  <c r="AF132" i="18"/>
  <c r="C132" i="18"/>
  <c r="B132" i="18"/>
  <c r="AG131" i="18"/>
  <c r="AF131" i="18"/>
  <c r="C131" i="18"/>
  <c r="B131" i="18"/>
  <c r="AG130" i="18"/>
  <c r="AF130" i="18"/>
  <c r="C130" i="18"/>
  <c r="B130" i="18"/>
  <c r="AG129" i="18"/>
  <c r="AF129" i="18"/>
  <c r="C129" i="18"/>
  <c r="B129" i="18"/>
  <c r="AG128" i="18"/>
  <c r="AF128" i="18"/>
  <c r="C128" i="18"/>
  <c r="B128" i="18"/>
  <c r="AG127" i="18"/>
  <c r="AF127" i="18"/>
  <c r="C127" i="18"/>
  <c r="B127" i="18"/>
  <c r="AG126" i="18"/>
  <c r="AF126" i="18"/>
  <c r="C126" i="18"/>
  <c r="B126" i="18"/>
  <c r="AG125" i="18"/>
  <c r="AF125" i="18"/>
  <c r="C125" i="18"/>
  <c r="B125" i="18"/>
  <c r="AG124" i="18"/>
  <c r="AF124" i="18"/>
  <c r="C124" i="18"/>
  <c r="B124" i="18"/>
  <c r="AG123" i="18"/>
  <c r="AF123" i="18"/>
  <c r="C123" i="18"/>
  <c r="B123" i="18"/>
  <c r="AG122" i="18"/>
  <c r="AF122" i="18"/>
  <c r="C122" i="18"/>
  <c r="B122" i="18"/>
  <c r="AG121" i="18"/>
  <c r="AF121" i="18"/>
  <c r="C121" i="18"/>
  <c r="B121" i="18"/>
  <c r="AG120" i="18"/>
  <c r="AF120" i="18"/>
  <c r="C120" i="18"/>
  <c r="B120" i="18"/>
  <c r="AG119" i="18"/>
  <c r="AF119" i="18"/>
  <c r="C119" i="18"/>
  <c r="B119" i="18"/>
  <c r="AG118" i="18"/>
  <c r="AF118" i="18"/>
  <c r="C118" i="18"/>
  <c r="B118" i="18"/>
  <c r="AG117" i="18"/>
  <c r="AF117" i="18"/>
  <c r="C117" i="18"/>
  <c r="B117" i="18"/>
  <c r="AG116" i="18"/>
  <c r="AF116" i="18"/>
  <c r="C116" i="18"/>
  <c r="B116" i="18"/>
  <c r="AG115" i="18"/>
  <c r="AF115" i="18"/>
  <c r="C115" i="18"/>
  <c r="B115" i="18"/>
  <c r="AG114" i="18"/>
  <c r="AF114" i="18"/>
  <c r="C114" i="18"/>
  <c r="B114" i="18"/>
  <c r="AG113" i="18"/>
  <c r="AF113" i="18"/>
  <c r="C113" i="18"/>
  <c r="B113" i="18"/>
  <c r="AG112" i="18"/>
  <c r="AF112" i="18"/>
  <c r="C112" i="18"/>
  <c r="B112" i="18"/>
  <c r="AG111" i="18"/>
  <c r="AF111" i="18"/>
  <c r="C111" i="18"/>
  <c r="B111" i="18"/>
  <c r="AG110" i="18"/>
  <c r="AF110" i="18"/>
  <c r="C110" i="18"/>
  <c r="B110" i="18"/>
  <c r="AG109" i="18"/>
  <c r="AF109" i="18"/>
  <c r="C109" i="18"/>
  <c r="B109" i="18"/>
  <c r="AG108" i="18"/>
  <c r="AF108" i="18"/>
  <c r="C108" i="18"/>
  <c r="B108" i="18"/>
  <c r="AG107" i="18"/>
  <c r="AF107" i="18"/>
  <c r="C107" i="18"/>
  <c r="B107" i="18"/>
  <c r="AG106" i="18"/>
  <c r="AF106" i="18"/>
  <c r="C106" i="18"/>
  <c r="B106" i="18"/>
  <c r="AG105" i="18"/>
  <c r="AF105" i="18"/>
  <c r="C105" i="18"/>
  <c r="B105" i="18"/>
  <c r="AG104" i="18"/>
  <c r="AF104" i="18"/>
  <c r="C104" i="18"/>
  <c r="B104" i="18"/>
  <c r="AG103" i="18"/>
  <c r="AF103" i="18"/>
  <c r="C103" i="18"/>
  <c r="B103" i="18"/>
  <c r="AG102" i="18"/>
  <c r="AF102" i="18"/>
  <c r="C102" i="18"/>
  <c r="B102" i="18"/>
  <c r="AG101" i="18"/>
  <c r="AF101" i="18"/>
  <c r="C101" i="18"/>
  <c r="B101" i="18"/>
  <c r="AG100" i="18"/>
  <c r="AF100" i="18"/>
  <c r="C100" i="18"/>
  <c r="B100" i="18"/>
  <c r="AG99" i="18"/>
  <c r="AF99" i="18"/>
  <c r="C99" i="18"/>
  <c r="B99" i="18"/>
  <c r="AG98" i="18"/>
  <c r="AF98" i="18"/>
  <c r="C98" i="18"/>
  <c r="B98" i="18"/>
  <c r="AG97" i="18"/>
  <c r="AF97" i="18"/>
  <c r="C97" i="18"/>
  <c r="B97" i="18"/>
  <c r="AG96" i="18"/>
  <c r="AF96" i="18"/>
  <c r="C96" i="18"/>
  <c r="B96" i="18"/>
  <c r="AG95" i="18"/>
  <c r="AF95" i="18"/>
  <c r="C95" i="18"/>
  <c r="B95" i="18"/>
  <c r="AG94" i="18"/>
  <c r="AF94" i="18"/>
  <c r="C94" i="18"/>
  <c r="B94" i="18"/>
  <c r="AG93" i="18"/>
  <c r="AF93" i="18"/>
  <c r="C93" i="18"/>
  <c r="B93" i="18"/>
  <c r="AG92" i="18"/>
  <c r="AF92" i="18"/>
  <c r="C92" i="18"/>
  <c r="B92" i="18"/>
  <c r="AG91" i="18"/>
  <c r="AF91" i="18"/>
  <c r="C91" i="18"/>
  <c r="B91" i="18"/>
  <c r="AG90" i="18"/>
  <c r="AF90" i="18"/>
  <c r="C90" i="18"/>
  <c r="B90" i="18"/>
  <c r="AG89" i="18"/>
  <c r="AF89" i="18"/>
  <c r="C89" i="18"/>
  <c r="B89" i="18"/>
  <c r="AG88" i="18"/>
  <c r="AF88" i="18"/>
  <c r="C88" i="18"/>
  <c r="B88" i="18"/>
  <c r="AG87" i="18"/>
  <c r="AF87" i="18"/>
  <c r="C87" i="18"/>
  <c r="B87" i="18"/>
  <c r="AG86" i="18"/>
  <c r="AF86" i="18"/>
  <c r="C86" i="18"/>
  <c r="B86" i="18"/>
  <c r="AG85" i="18"/>
  <c r="AF85" i="18"/>
  <c r="C85" i="18"/>
  <c r="B85" i="18"/>
  <c r="AG84" i="18"/>
  <c r="AF84" i="18"/>
  <c r="C84" i="18"/>
  <c r="B84" i="18"/>
  <c r="AG83" i="18"/>
  <c r="AF83" i="18"/>
  <c r="C83" i="18"/>
  <c r="B83" i="18"/>
  <c r="AG82" i="18"/>
  <c r="AF82" i="18"/>
  <c r="C82" i="18"/>
  <c r="B82" i="18"/>
  <c r="AG81" i="18"/>
  <c r="AF81" i="18"/>
  <c r="C81" i="18"/>
  <c r="B81" i="18"/>
  <c r="AG80" i="18"/>
  <c r="AF80" i="18"/>
  <c r="C80" i="18"/>
  <c r="B80" i="18"/>
  <c r="AG79" i="18"/>
  <c r="AF79" i="18"/>
  <c r="C79" i="18"/>
  <c r="B79" i="18"/>
  <c r="AG78" i="18"/>
  <c r="AF78" i="18"/>
  <c r="C78" i="18"/>
  <c r="B78" i="18"/>
  <c r="AG77" i="18"/>
  <c r="AF77" i="18"/>
  <c r="C77" i="18"/>
  <c r="B77" i="18"/>
  <c r="AG76" i="18"/>
  <c r="AF76" i="18"/>
  <c r="C76" i="18"/>
  <c r="B76" i="18"/>
  <c r="AG75" i="18"/>
  <c r="AF75" i="18"/>
  <c r="C75" i="18"/>
  <c r="B75" i="18"/>
  <c r="AG74" i="18"/>
  <c r="AF74" i="18"/>
  <c r="C74" i="18"/>
  <c r="B74" i="18"/>
  <c r="AG73" i="18"/>
  <c r="AF73" i="18"/>
  <c r="C73" i="18"/>
  <c r="B73" i="18"/>
  <c r="AG72" i="18"/>
  <c r="AF72" i="18"/>
  <c r="C72" i="18"/>
  <c r="B72" i="18"/>
  <c r="AG71" i="18"/>
  <c r="AF71" i="18"/>
  <c r="C71" i="18"/>
  <c r="B71" i="18"/>
  <c r="AG70" i="18"/>
  <c r="AF70" i="18"/>
  <c r="C70" i="18"/>
  <c r="B70" i="18"/>
  <c r="AG69" i="18"/>
  <c r="AF69" i="18"/>
  <c r="C69" i="18"/>
  <c r="B69" i="18"/>
  <c r="AG68" i="18"/>
  <c r="AF68" i="18"/>
  <c r="C68" i="18"/>
  <c r="B68" i="18"/>
  <c r="AG67" i="18"/>
  <c r="AF67" i="18"/>
  <c r="C67" i="18"/>
  <c r="B67" i="18"/>
  <c r="AG66" i="18"/>
  <c r="AF66" i="18"/>
  <c r="C66" i="18"/>
  <c r="B66" i="18"/>
  <c r="AG65" i="18"/>
  <c r="AF65" i="18"/>
  <c r="C65" i="18"/>
  <c r="B65" i="18"/>
  <c r="AG64" i="18"/>
  <c r="AF64" i="18"/>
  <c r="C64" i="18"/>
  <c r="B64" i="18"/>
  <c r="AG63" i="18"/>
  <c r="AF63" i="18"/>
  <c r="C63" i="18"/>
  <c r="B63" i="18"/>
  <c r="AG62" i="18"/>
  <c r="AF62" i="18"/>
  <c r="C62" i="18"/>
  <c r="B62" i="18"/>
  <c r="AG61" i="18"/>
  <c r="AF61" i="18"/>
  <c r="C61" i="18"/>
  <c r="B61" i="18"/>
  <c r="AG60" i="18"/>
  <c r="AF60" i="18"/>
  <c r="C60" i="18"/>
  <c r="B60" i="18"/>
  <c r="AG59" i="18"/>
  <c r="AF59" i="18"/>
  <c r="C59" i="18"/>
  <c r="B59" i="18"/>
  <c r="AG58" i="18"/>
  <c r="AF58" i="18"/>
  <c r="C58" i="18"/>
  <c r="B58" i="18"/>
  <c r="AG57" i="18"/>
  <c r="AF57" i="18"/>
  <c r="C57" i="18"/>
  <c r="B57" i="18"/>
  <c r="AG56" i="18"/>
  <c r="AF56" i="18"/>
  <c r="C56" i="18"/>
  <c r="B56" i="18"/>
  <c r="AG55" i="18"/>
  <c r="AF55" i="18"/>
  <c r="C55" i="18"/>
  <c r="B55" i="18"/>
  <c r="AG54" i="18"/>
  <c r="AF54" i="18"/>
  <c r="C54" i="18"/>
  <c r="B54" i="18"/>
  <c r="AG53" i="18"/>
  <c r="AF53" i="18"/>
  <c r="C53" i="18"/>
  <c r="B53" i="18"/>
  <c r="AG52" i="18"/>
  <c r="AF52" i="18"/>
  <c r="C52" i="18"/>
  <c r="B52" i="18"/>
  <c r="AG51" i="18"/>
  <c r="AF51" i="18"/>
  <c r="C51" i="18"/>
  <c r="B51" i="18"/>
  <c r="AG50" i="18"/>
  <c r="AF50" i="18"/>
  <c r="C50" i="18"/>
  <c r="B50" i="18"/>
  <c r="AG49" i="18"/>
  <c r="AF49" i="18"/>
  <c r="C49" i="18"/>
  <c r="B49" i="18"/>
  <c r="AG48" i="18"/>
  <c r="AF48" i="18"/>
  <c r="C48" i="18"/>
  <c r="B48" i="18"/>
  <c r="AG47" i="18"/>
  <c r="AF47" i="18"/>
  <c r="C47" i="18"/>
  <c r="B47" i="18"/>
  <c r="AG46" i="18"/>
  <c r="AF46" i="18"/>
  <c r="C46" i="18"/>
  <c r="B46" i="18"/>
  <c r="AG45" i="18"/>
  <c r="AF45" i="18"/>
  <c r="C45" i="18"/>
  <c r="B45" i="18"/>
  <c r="AG44" i="18"/>
  <c r="AF44" i="18"/>
  <c r="C44" i="18"/>
  <c r="B44" i="18"/>
  <c r="AG43" i="18"/>
  <c r="AF43" i="18"/>
  <c r="C43" i="18"/>
  <c r="B43" i="18"/>
  <c r="AG42" i="18"/>
  <c r="AF42" i="18"/>
  <c r="C42" i="18"/>
  <c r="B42" i="18"/>
  <c r="AG41" i="18"/>
  <c r="AF41" i="18"/>
  <c r="C41" i="18"/>
  <c r="B41" i="18"/>
  <c r="AG40" i="18"/>
  <c r="AF40" i="18"/>
  <c r="C40" i="18"/>
  <c r="B40" i="18"/>
  <c r="AG39" i="18"/>
  <c r="AF39" i="18"/>
  <c r="C39" i="18"/>
  <c r="B39" i="18"/>
  <c r="AG38" i="18"/>
  <c r="AF38" i="18"/>
  <c r="C38" i="18"/>
  <c r="B38" i="18"/>
  <c r="AG37" i="18"/>
  <c r="AF37" i="18"/>
  <c r="C37" i="18"/>
  <c r="B37" i="18"/>
  <c r="AG36" i="18"/>
  <c r="AF36" i="18"/>
  <c r="C36" i="18"/>
  <c r="B36" i="18"/>
  <c r="AG35" i="18"/>
  <c r="AF35" i="18"/>
  <c r="C35" i="18"/>
  <c r="B35" i="18"/>
  <c r="AG34" i="18"/>
  <c r="AF34" i="18"/>
  <c r="C34" i="18"/>
  <c r="B34" i="18"/>
  <c r="AG33" i="18"/>
  <c r="AF33" i="18"/>
  <c r="C33" i="18"/>
  <c r="B33" i="18"/>
  <c r="AG32" i="18"/>
  <c r="AF32" i="18"/>
  <c r="C32" i="18"/>
  <c r="B32" i="18"/>
  <c r="AG31" i="18"/>
  <c r="AF31" i="18"/>
  <c r="C31" i="18"/>
  <c r="B31" i="18"/>
  <c r="AG30" i="18"/>
  <c r="AF30" i="18"/>
  <c r="C30" i="18"/>
  <c r="B30" i="18"/>
  <c r="AG29" i="18"/>
  <c r="AF29" i="18"/>
  <c r="C29" i="18"/>
  <c r="B29" i="18"/>
  <c r="AG28" i="18"/>
  <c r="AF28" i="18"/>
  <c r="C28" i="18"/>
  <c r="B28" i="18"/>
  <c r="AG27" i="18"/>
  <c r="AF27" i="18"/>
  <c r="C27" i="18"/>
  <c r="B27" i="18"/>
  <c r="AG26" i="18"/>
  <c r="AF26" i="18"/>
  <c r="C26" i="18"/>
  <c r="B26" i="18"/>
  <c r="AG25" i="18"/>
  <c r="AF25" i="18"/>
  <c r="C25" i="18"/>
  <c r="B25" i="18"/>
  <c r="AG24" i="18"/>
  <c r="AF24" i="18"/>
  <c r="C24" i="18"/>
  <c r="B24" i="18"/>
  <c r="AG23" i="18"/>
  <c r="AF23" i="18"/>
  <c r="C23" i="18"/>
  <c r="B23" i="18"/>
  <c r="AG22" i="18"/>
  <c r="AF22" i="18"/>
  <c r="C22" i="18"/>
  <c r="B22" i="18"/>
  <c r="AG21" i="18"/>
  <c r="AF21" i="18"/>
  <c r="C21" i="18"/>
  <c r="B21" i="18"/>
  <c r="AG20" i="18"/>
  <c r="AF20" i="18"/>
  <c r="C20" i="18"/>
  <c r="B20" i="18"/>
  <c r="AG19" i="18"/>
  <c r="AF19" i="18"/>
  <c r="C19" i="18"/>
  <c r="B19" i="18"/>
  <c r="AG18" i="18"/>
  <c r="AF18" i="18"/>
  <c r="C18" i="18"/>
  <c r="B18" i="18"/>
  <c r="AG17" i="18"/>
  <c r="AF17" i="18"/>
  <c r="C17" i="18"/>
  <c r="B17" i="18"/>
  <c r="AG16" i="18"/>
  <c r="AF16" i="18"/>
  <c r="C16" i="18"/>
  <c r="B16" i="18"/>
  <c r="AG15" i="18"/>
  <c r="AF15" i="18"/>
  <c r="C15" i="18"/>
  <c r="B15" i="18"/>
  <c r="AG14" i="18"/>
  <c r="AF14" i="18"/>
  <c r="C14" i="18"/>
  <c r="B14" i="18"/>
  <c r="AG13" i="18"/>
  <c r="AF13" i="18"/>
  <c r="C13" i="18"/>
  <c r="B13" i="18"/>
  <c r="AG12" i="18"/>
  <c r="AF12" i="18"/>
  <c r="C12" i="18"/>
  <c r="B12" i="18"/>
  <c r="AG11" i="18"/>
  <c r="AF11" i="18"/>
  <c r="C11" i="18"/>
  <c r="B11" i="18"/>
  <c r="AG10" i="18"/>
  <c r="AF10" i="18"/>
  <c r="C10" i="18"/>
  <c r="B10" i="18"/>
  <c r="AG9" i="18"/>
  <c r="AF9" i="18"/>
  <c r="C9" i="18"/>
  <c r="B9" i="18"/>
  <c r="AG8" i="18"/>
  <c r="AF8" i="18"/>
  <c r="C8" i="18"/>
  <c r="B8" i="18"/>
  <c r="AG7" i="18"/>
  <c r="AF7" i="18"/>
  <c r="C7" i="18"/>
  <c r="B7" i="18"/>
  <c r="AG6" i="18"/>
  <c r="AF6" i="18"/>
  <c r="C6" i="18"/>
  <c r="B6" i="18"/>
  <c r="AG5" i="18"/>
  <c r="AF5" i="18"/>
  <c r="C5" i="18"/>
  <c r="B5" i="18"/>
  <c r="AG4" i="18"/>
  <c r="AF4" i="18"/>
  <c r="C4" i="18"/>
  <c r="B4" i="18"/>
  <c r="AG3" i="18"/>
  <c r="AF3" i="18"/>
  <c r="C3" i="18"/>
  <c r="B3" i="18"/>
  <c r="AD2" i="18" a="1"/>
  <c r="AD2" i="18" s="1"/>
  <c r="C19" i="6"/>
  <c r="B19" i="6"/>
  <c r="C20" i="6"/>
  <c r="B20" i="6"/>
  <c r="C21" i="6"/>
  <c r="B21" i="6"/>
  <c r="C25" i="6"/>
  <c r="B25" i="6"/>
  <c r="C31" i="6"/>
  <c r="B31" i="6"/>
  <c r="C32" i="6"/>
  <c r="B32" i="6"/>
  <c r="C33" i="6"/>
  <c r="B33" i="6"/>
  <c r="C37" i="6"/>
  <c r="B37" i="6"/>
  <c r="C43" i="6"/>
  <c r="B43" i="6"/>
  <c r="C44" i="6"/>
  <c r="B44" i="6"/>
  <c r="C45" i="6"/>
  <c r="B45" i="6"/>
  <c r="C49" i="6"/>
  <c r="B49" i="6"/>
  <c r="C55" i="6"/>
  <c r="B55" i="6"/>
  <c r="C56" i="6"/>
  <c r="B56" i="6"/>
  <c r="C57" i="6"/>
  <c r="B57" i="6"/>
  <c r="C61" i="6"/>
  <c r="B61" i="6"/>
  <c r="C67" i="6"/>
  <c r="B67" i="6"/>
  <c r="C68" i="6"/>
  <c r="B68" i="6"/>
  <c r="C69" i="6"/>
  <c r="B69" i="6"/>
  <c r="C73" i="6"/>
  <c r="B73" i="6"/>
  <c r="C79" i="6"/>
  <c r="B79" i="6"/>
  <c r="C80" i="6"/>
  <c r="B80" i="6"/>
  <c r="C81" i="6"/>
  <c r="B81" i="6"/>
  <c r="C85" i="6"/>
  <c r="B85" i="6"/>
  <c r="C91" i="6"/>
  <c r="B91" i="6"/>
  <c r="C92" i="6"/>
  <c r="B92" i="6"/>
  <c r="C93" i="6"/>
  <c r="B93" i="6"/>
  <c r="C97" i="6"/>
  <c r="B97" i="6"/>
  <c r="C103" i="6"/>
  <c r="B103" i="6"/>
  <c r="C104" i="6"/>
  <c r="B104" i="6"/>
  <c r="C105" i="6"/>
  <c r="B105" i="6"/>
  <c r="C109" i="6"/>
  <c r="B109" i="6"/>
  <c r="C115" i="6"/>
  <c r="B115" i="6"/>
  <c r="C116" i="6"/>
  <c r="B116" i="6"/>
  <c r="C117" i="6"/>
  <c r="B117" i="6"/>
  <c r="C121" i="6"/>
  <c r="B121" i="6"/>
  <c r="C127" i="6"/>
  <c r="B127" i="6"/>
  <c r="C128" i="6"/>
  <c r="B128" i="6"/>
  <c r="C129" i="6"/>
  <c r="B129" i="6"/>
  <c r="C133" i="6"/>
  <c r="B133" i="6"/>
  <c r="C139" i="6"/>
  <c r="B139" i="6"/>
  <c r="C140" i="6"/>
  <c r="B140" i="6"/>
  <c r="C141" i="6"/>
  <c r="B141" i="6"/>
  <c r="C145" i="6"/>
  <c r="B145" i="6"/>
  <c r="C151" i="6"/>
  <c r="B151" i="6"/>
  <c r="C152" i="6"/>
  <c r="B152" i="6"/>
  <c r="C153" i="6"/>
  <c r="B153" i="6"/>
  <c r="C157" i="6"/>
  <c r="B157" i="6"/>
  <c r="C163" i="6"/>
  <c r="B163" i="6"/>
  <c r="C164" i="6"/>
  <c r="B164" i="6"/>
  <c r="C165" i="6"/>
  <c r="B165" i="6"/>
  <c r="C169" i="6"/>
  <c r="B169" i="6"/>
  <c r="C175" i="6"/>
  <c r="B175" i="6"/>
  <c r="C176" i="6"/>
  <c r="B176" i="6"/>
  <c r="C177" i="6"/>
  <c r="B177" i="6"/>
  <c r="C181" i="6"/>
  <c r="B181" i="6"/>
  <c r="C187" i="6"/>
  <c r="B187" i="6"/>
  <c r="C188" i="6"/>
  <c r="B188" i="6"/>
  <c r="C189" i="6"/>
  <c r="B189" i="6"/>
  <c r="C193" i="6"/>
  <c r="B193" i="6"/>
  <c r="C199" i="6"/>
  <c r="B199" i="6"/>
  <c r="C200" i="6"/>
  <c r="B200" i="6"/>
  <c r="C201" i="6"/>
  <c r="B201" i="6"/>
  <c r="C205" i="6"/>
  <c r="B205" i="6"/>
  <c r="C211" i="6"/>
  <c r="B211" i="6"/>
  <c r="C212" i="6"/>
  <c r="B212" i="6"/>
  <c r="C213" i="6"/>
  <c r="B213" i="6"/>
  <c r="C217" i="6"/>
  <c r="B217" i="6"/>
  <c r="C229" i="6"/>
  <c r="B229" i="6"/>
  <c r="C230" i="6"/>
  <c r="B230" i="6"/>
  <c r="C231" i="6"/>
  <c r="B231" i="6"/>
  <c r="C241" i="6"/>
  <c r="B241" i="6"/>
  <c r="C242" i="6"/>
  <c r="B242" i="6"/>
  <c r="C243" i="6"/>
  <c r="B243" i="6"/>
  <c r="C253" i="6"/>
  <c r="B253" i="6"/>
  <c r="C254" i="6"/>
  <c r="B254" i="6"/>
  <c r="C255" i="6"/>
  <c r="B255" i="6"/>
  <c r="C265" i="6"/>
  <c r="B265" i="6"/>
  <c r="C266" i="6"/>
  <c r="B266" i="6"/>
  <c r="C267" i="6"/>
  <c r="B267" i="6"/>
  <c r="B14" i="6"/>
  <c r="C14" i="6"/>
  <c r="B15" i="6"/>
  <c r="C15" i="6"/>
  <c r="B16" i="6"/>
  <c r="C16" i="6"/>
  <c r="B17" i="6"/>
  <c r="C17" i="6"/>
  <c r="B18" i="6"/>
  <c r="C18" i="6"/>
  <c r="B22" i="6"/>
  <c r="C22" i="6"/>
  <c r="B23" i="6"/>
  <c r="C23" i="6"/>
  <c r="B24" i="6"/>
  <c r="C24" i="6"/>
  <c r="B26" i="6"/>
  <c r="C26" i="6"/>
  <c r="B27" i="6"/>
  <c r="C27" i="6"/>
  <c r="B28" i="6"/>
  <c r="C28" i="6"/>
  <c r="B29" i="6"/>
  <c r="C29" i="6"/>
  <c r="B30" i="6"/>
  <c r="C30" i="6"/>
  <c r="B34" i="6"/>
  <c r="C34" i="6"/>
  <c r="B35" i="6"/>
  <c r="C35" i="6"/>
  <c r="B36" i="6"/>
  <c r="C36" i="6"/>
  <c r="B38" i="6"/>
  <c r="C38" i="6"/>
  <c r="B39" i="6"/>
  <c r="C39" i="6"/>
  <c r="B40" i="6"/>
  <c r="C40" i="6"/>
  <c r="B41" i="6"/>
  <c r="C41" i="6"/>
  <c r="B42" i="6"/>
  <c r="C42" i="6"/>
  <c r="B46" i="6"/>
  <c r="C46" i="6"/>
  <c r="B47" i="6"/>
  <c r="C47" i="6"/>
  <c r="B48" i="6"/>
  <c r="C48" i="6"/>
  <c r="B50" i="6"/>
  <c r="C50" i="6"/>
  <c r="B51" i="6"/>
  <c r="C51" i="6"/>
  <c r="B52" i="6"/>
  <c r="C52" i="6"/>
  <c r="B53" i="6"/>
  <c r="C53" i="6"/>
  <c r="B54" i="6"/>
  <c r="C54" i="6"/>
  <c r="B58" i="6"/>
  <c r="C58" i="6"/>
  <c r="B59" i="6"/>
  <c r="C59" i="6"/>
  <c r="B60" i="6"/>
  <c r="C60" i="6"/>
  <c r="B62" i="6"/>
  <c r="C62" i="6"/>
  <c r="B63" i="6"/>
  <c r="C63" i="6"/>
  <c r="B64" i="6"/>
  <c r="C64" i="6"/>
  <c r="B65" i="6"/>
  <c r="C65" i="6"/>
  <c r="B66" i="6"/>
  <c r="C66" i="6"/>
  <c r="B70" i="6"/>
  <c r="C70" i="6"/>
  <c r="B71" i="6"/>
  <c r="C71" i="6"/>
  <c r="B72" i="6"/>
  <c r="C72" i="6"/>
  <c r="B74" i="6"/>
  <c r="C74" i="6"/>
  <c r="B75" i="6"/>
  <c r="C75" i="6"/>
  <c r="B76" i="6"/>
  <c r="C76" i="6"/>
  <c r="B77" i="6"/>
  <c r="C77" i="6"/>
  <c r="B78" i="6"/>
  <c r="C78" i="6"/>
  <c r="B82" i="6"/>
  <c r="C82" i="6"/>
  <c r="B83" i="6"/>
  <c r="C83" i="6"/>
  <c r="B84" i="6"/>
  <c r="C84" i="6"/>
  <c r="B86" i="6"/>
  <c r="C86" i="6"/>
  <c r="B87" i="6"/>
  <c r="C87" i="6"/>
  <c r="B88" i="6"/>
  <c r="C88" i="6"/>
  <c r="B89" i="6"/>
  <c r="C89" i="6"/>
  <c r="B90" i="6"/>
  <c r="C90" i="6"/>
  <c r="B94" i="6"/>
  <c r="C94" i="6"/>
  <c r="B95" i="6"/>
  <c r="C95" i="6"/>
  <c r="B96" i="6"/>
  <c r="C96" i="6"/>
  <c r="B98" i="6"/>
  <c r="C98" i="6"/>
  <c r="B99" i="6"/>
  <c r="C99" i="6"/>
  <c r="B100" i="6"/>
  <c r="C100" i="6"/>
  <c r="B101" i="6"/>
  <c r="C101" i="6"/>
  <c r="B102" i="6"/>
  <c r="C102" i="6"/>
  <c r="B106" i="6"/>
  <c r="C106" i="6"/>
  <c r="B107" i="6"/>
  <c r="C107" i="6"/>
  <c r="B108" i="6"/>
  <c r="C108" i="6"/>
  <c r="B110" i="6"/>
  <c r="C110" i="6"/>
  <c r="B111" i="6"/>
  <c r="C111" i="6"/>
  <c r="B112" i="6"/>
  <c r="C112" i="6"/>
  <c r="B113" i="6"/>
  <c r="C113" i="6"/>
  <c r="B114" i="6"/>
  <c r="C114" i="6"/>
  <c r="B118" i="6"/>
  <c r="C118" i="6"/>
  <c r="B119" i="6"/>
  <c r="C119" i="6"/>
  <c r="B120" i="6"/>
  <c r="C120" i="6"/>
  <c r="B122" i="6"/>
  <c r="C122" i="6"/>
  <c r="B123" i="6"/>
  <c r="C123" i="6"/>
  <c r="B124" i="6"/>
  <c r="C124" i="6"/>
  <c r="B125" i="6"/>
  <c r="C125" i="6"/>
  <c r="B126" i="6"/>
  <c r="C126" i="6"/>
  <c r="B130" i="6"/>
  <c r="C130" i="6"/>
  <c r="B131" i="6"/>
  <c r="C131" i="6"/>
  <c r="B132" i="6"/>
  <c r="C132" i="6"/>
  <c r="B134" i="6"/>
  <c r="C134" i="6"/>
  <c r="B135" i="6"/>
  <c r="C135" i="6"/>
  <c r="B136" i="6"/>
  <c r="C136" i="6"/>
  <c r="B137" i="6"/>
  <c r="C137" i="6"/>
  <c r="B138" i="6"/>
  <c r="C138" i="6"/>
  <c r="B142" i="6"/>
  <c r="C142" i="6"/>
  <c r="B143" i="6"/>
  <c r="C143" i="6"/>
  <c r="B144" i="6"/>
  <c r="C144" i="6"/>
  <c r="B146" i="6"/>
  <c r="C146" i="6"/>
  <c r="B147" i="6"/>
  <c r="C147" i="6"/>
  <c r="B148" i="6"/>
  <c r="C148" i="6"/>
  <c r="B149" i="6"/>
  <c r="C149" i="6"/>
  <c r="B150" i="6"/>
  <c r="C150" i="6"/>
  <c r="B154" i="6"/>
  <c r="C154" i="6"/>
  <c r="B155" i="6"/>
  <c r="C155" i="6"/>
  <c r="B156" i="6"/>
  <c r="C156" i="6"/>
  <c r="B158" i="6"/>
  <c r="C158" i="6"/>
  <c r="B159" i="6"/>
  <c r="C159" i="6"/>
  <c r="B160" i="6"/>
  <c r="C160" i="6"/>
  <c r="B161" i="6"/>
  <c r="C161" i="6"/>
  <c r="B162" i="6"/>
  <c r="C162" i="6"/>
  <c r="B166" i="6"/>
  <c r="C166" i="6"/>
  <c r="B167" i="6"/>
  <c r="C167" i="6"/>
  <c r="B168" i="6"/>
  <c r="C168" i="6"/>
  <c r="B170" i="6"/>
  <c r="C170" i="6"/>
  <c r="B171" i="6"/>
  <c r="C171" i="6"/>
  <c r="B172" i="6"/>
  <c r="C172" i="6"/>
  <c r="B173" i="6"/>
  <c r="C173" i="6"/>
  <c r="B174" i="6"/>
  <c r="C174" i="6"/>
  <c r="B178" i="6"/>
  <c r="C178" i="6"/>
  <c r="B179" i="6"/>
  <c r="C179" i="6"/>
  <c r="B180" i="6"/>
  <c r="C180" i="6"/>
  <c r="B182" i="6"/>
  <c r="C182" i="6"/>
  <c r="B183" i="6"/>
  <c r="C183" i="6"/>
  <c r="B184" i="6"/>
  <c r="C184" i="6"/>
  <c r="B185" i="6"/>
  <c r="C185" i="6"/>
  <c r="B186" i="6"/>
  <c r="C186" i="6"/>
  <c r="B190" i="6"/>
  <c r="C190" i="6"/>
  <c r="B191" i="6"/>
  <c r="C191" i="6"/>
  <c r="B192" i="6"/>
  <c r="C192" i="6"/>
  <c r="B194" i="6"/>
  <c r="C194" i="6"/>
  <c r="B195" i="6"/>
  <c r="C195" i="6"/>
  <c r="B196" i="6"/>
  <c r="C196" i="6"/>
  <c r="B197" i="6"/>
  <c r="C197" i="6"/>
  <c r="B198" i="6"/>
  <c r="C198" i="6"/>
  <c r="B202" i="6"/>
  <c r="C202" i="6"/>
  <c r="B203" i="6"/>
  <c r="C203" i="6"/>
  <c r="B204" i="6"/>
  <c r="C204" i="6"/>
  <c r="B206" i="6"/>
  <c r="C206" i="6"/>
  <c r="B207" i="6"/>
  <c r="C207" i="6"/>
  <c r="B208" i="6"/>
  <c r="C208" i="6"/>
  <c r="B209" i="6"/>
  <c r="C209" i="6"/>
  <c r="B210" i="6"/>
  <c r="C210" i="6"/>
  <c r="B214" i="6"/>
  <c r="C214" i="6"/>
  <c r="B215" i="6"/>
  <c r="C215" i="6"/>
  <c r="B216" i="6"/>
  <c r="C216" i="6"/>
  <c r="B218" i="6"/>
  <c r="C218" i="6"/>
  <c r="B219" i="6"/>
  <c r="C219" i="6"/>
  <c r="B220" i="6"/>
  <c r="C220" i="6"/>
  <c r="B221" i="6"/>
  <c r="C221" i="6"/>
  <c r="B222" i="6"/>
  <c r="C222" i="6"/>
  <c r="B223" i="6"/>
  <c r="C223" i="6"/>
  <c r="B224" i="6"/>
  <c r="C224" i="6"/>
  <c r="B225" i="6"/>
  <c r="C225" i="6"/>
  <c r="B226" i="6"/>
  <c r="C226" i="6"/>
  <c r="B227" i="6"/>
  <c r="C227" i="6"/>
  <c r="B228" i="6"/>
  <c r="C228" i="6"/>
  <c r="B232" i="6"/>
  <c r="C232" i="6"/>
  <c r="B233" i="6"/>
  <c r="C233" i="6"/>
  <c r="B234" i="6"/>
  <c r="C234" i="6"/>
  <c r="B235" i="6"/>
  <c r="C235" i="6"/>
  <c r="B236" i="6"/>
  <c r="C236" i="6"/>
  <c r="B237" i="6"/>
  <c r="C237" i="6"/>
  <c r="B238" i="6"/>
  <c r="C238" i="6"/>
  <c r="B239" i="6"/>
  <c r="C239" i="6"/>
  <c r="B240" i="6"/>
  <c r="C240" i="6"/>
  <c r="B244" i="6"/>
  <c r="C244" i="6"/>
  <c r="B245" i="6"/>
  <c r="C245" i="6"/>
  <c r="B246" i="6"/>
  <c r="C246" i="6"/>
  <c r="B247" i="6"/>
  <c r="C247" i="6"/>
  <c r="B248" i="6"/>
  <c r="C248" i="6"/>
  <c r="B249" i="6"/>
  <c r="C249" i="6"/>
  <c r="B250" i="6"/>
  <c r="C250" i="6"/>
  <c r="B251" i="6"/>
  <c r="C251" i="6"/>
  <c r="B252" i="6"/>
  <c r="C252" i="6"/>
  <c r="B256" i="6"/>
  <c r="C256" i="6"/>
  <c r="B257" i="6"/>
  <c r="C257" i="6"/>
  <c r="B258" i="6"/>
  <c r="C258" i="6"/>
  <c r="B259" i="6"/>
  <c r="C259" i="6"/>
  <c r="B260" i="6"/>
  <c r="C260" i="6"/>
  <c r="B261" i="6"/>
  <c r="C261" i="6"/>
  <c r="B262" i="6"/>
  <c r="C262" i="6"/>
  <c r="B263" i="6"/>
  <c r="C263" i="6"/>
  <c r="B264" i="6"/>
  <c r="C264" i="6"/>
  <c r="B268" i="6"/>
  <c r="C268" i="6"/>
  <c r="B269" i="6"/>
  <c r="C269" i="6"/>
  <c r="B270" i="6"/>
  <c r="C270" i="6"/>
  <c r="B271" i="6"/>
  <c r="C271" i="6"/>
  <c r="B272" i="6"/>
  <c r="C272" i="6"/>
  <c r="B273" i="6"/>
  <c r="C273" i="6"/>
  <c r="B274" i="6"/>
  <c r="C274" i="6"/>
  <c r="B275" i="6"/>
  <c r="C275" i="6"/>
  <c r="B276" i="6"/>
  <c r="C276" i="6"/>
  <c r="B277" i="6"/>
  <c r="C277" i="6"/>
  <c r="B278" i="6"/>
  <c r="C278" i="6"/>
  <c r="B279" i="6"/>
  <c r="C279" i="6"/>
  <c r="B280" i="6"/>
  <c r="C280" i="6"/>
  <c r="B281" i="6"/>
  <c r="C281" i="6"/>
  <c r="B282" i="6"/>
  <c r="C282" i="6"/>
  <c r="B283" i="6"/>
  <c r="C283" i="6"/>
  <c r="C3" i="6"/>
  <c r="C4" i="6"/>
  <c r="E78" i="6" s="1"/>
  <c r="B5" i="6"/>
  <c r="C5" i="6" s="1"/>
  <c r="C13" i="6"/>
  <c r="B13" i="6"/>
  <c r="E281" i="6"/>
  <c r="E50" i="6"/>
  <c r="E139" i="6"/>
  <c r="E254" i="6"/>
  <c r="E58" i="6"/>
  <c r="E271" i="6"/>
  <c r="E249" i="6"/>
  <c r="E175" i="6"/>
  <c r="E153" i="6"/>
  <c r="E24" i="6"/>
  <c r="E36" i="6"/>
  <c r="E96" i="6"/>
  <c r="E216" i="6"/>
  <c r="E252" i="6"/>
  <c r="E25" i="6"/>
  <c r="E37" i="6"/>
  <c r="E61" i="6"/>
  <c r="E82" i="6"/>
  <c r="E100" i="6"/>
  <c r="E115" i="6"/>
  <c r="E130" i="6"/>
  <c r="E69" i="6"/>
  <c r="E183" i="6"/>
  <c r="E213" i="6"/>
  <c r="E261" i="6"/>
  <c r="E20" i="6"/>
  <c r="E54" i="6"/>
  <c r="E87" i="6"/>
  <c r="E117" i="6"/>
  <c r="E150" i="6"/>
  <c r="E214" i="6"/>
  <c r="E247" i="6"/>
  <c r="E243" i="6"/>
  <c r="E221" i="6"/>
  <c r="E98" i="6"/>
  <c r="E76" i="6"/>
  <c r="E28" i="6"/>
  <c r="E267" i="6"/>
  <c r="E155" i="6" l="1"/>
  <c r="E143" i="6"/>
  <c r="E77" i="6"/>
  <c r="E134" i="6"/>
  <c r="E276" i="6"/>
  <c r="E131" i="6"/>
  <c r="E99" i="6"/>
  <c r="E116" i="6"/>
  <c r="E192" i="6"/>
  <c r="E107" i="6"/>
  <c r="E125" i="6"/>
  <c r="E53" i="6"/>
  <c r="E265" i="6"/>
  <c r="E104" i="6"/>
  <c r="P266" i="6"/>
  <c r="Q266" i="6"/>
  <c r="R266" i="6"/>
  <c r="S266" i="6"/>
  <c r="T266" i="6"/>
  <c r="P177" i="6"/>
  <c r="Q177" i="6"/>
  <c r="R177" i="6"/>
  <c r="S177" i="6"/>
  <c r="T177" i="6"/>
  <c r="R141" i="6"/>
  <c r="S141" i="6"/>
  <c r="T141" i="6"/>
  <c r="P141" i="6"/>
  <c r="Q141" i="6"/>
  <c r="T69" i="6"/>
  <c r="Q69" i="6"/>
  <c r="R69" i="6"/>
  <c r="S69" i="6"/>
  <c r="P69" i="6"/>
  <c r="S283" i="6"/>
  <c r="T283" i="6"/>
  <c r="Q283" i="6"/>
  <c r="R283" i="6"/>
  <c r="P283" i="6"/>
  <c r="T247" i="6"/>
  <c r="R247" i="6"/>
  <c r="S247" i="6"/>
  <c r="P247" i="6"/>
  <c r="Q247" i="6"/>
  <c r="R216" i="6"/>
  <c r="T216" i="6"/>
  <c r="P216" i="6"/>
  <c r="Q216" i="6"/>
  <c r="S216" i="6"/>
  <c r="P171" i="6"/>
  <c r="Q171" i="6"/>
  <c r="R171" i="6"/>
  <c r="S171" i="6"/>
  <c r="T171" i="6"/>
  <c r="P135" i="6"/>
  <c r="Q135" i="6"/>
  <c r="R135" i="6"/>
  <c r="S135" i="6"/>
  <c r="T135" i="6"/>
  <c r="P99" i="6"/>
  <c r="Q99" i="6"/>
  <c r="R99" i="6"/>
  <c r="S99" i="6"/>
  <c r="T99" i="6"/>
  <c r="P63" i="6"/>
  <c r="Q63" i="6"/>
  <c r="R63" i="6"/>
  <c r="S63" i="6"/>
  <c r="T63" i="6"/>
  <c r="P17" i="6"/>
  <c r="Q17" i="6"/>
  <c r="R17" i="6"/>
  <c r="S17" i="6"/>
  <c r="T17" i="6"/>
  <c r="P212" i="6"/>
  <c r="Q212" i="6"/>
  <c r="R212" i="6"/>
  <c r="S212" i="6"/>
  <c r="T212" i="6"/>
  <c r="P157" i="6"/>
  <c r="Q157" i="6"/>
  <c r="R157" i="6"/>
  <c r="S157" i="6"/>
  <c r="T157" i="6"/>
  <c r="P104" i="6"/>
  <c r="Q104" i="6"/>
  <c r="T104" i="6"/>
  <c r="R104" i="6"/>
  <c r="S104" i="6"/>
  <c r="Q282" i="6"/>
  <c r="R282" i="6"/>
  <c r="S282" i="6"/>
  <c r="P282" i="6"/>
  <c r="T282" i="6"/>
  <c r="P252" i="6"/>
  <c r="Q252" i="6"/>
  <c r="R252" i="6"/>
  <c r="T252" i="6"/>
  <c r="S252" i="6"/>
  <c r="T206" i="6"/>
  <c r="P206" i="6"/>
  <c r="Q206" i="6"/>
  <c r="R206" i="6"/>
  <c r="S206" i="6"/>
  <c r="P160" i="6"/>
  <c r="Q160" i="6"/>
  <c r="R160" i="6"/>
  <c r="S160" i="6"/>
  <c r="T160" i="6"/>
  <c r="P114" i="6"/>
  <c r="Q114" i="6"/>
  <c r="R114" i="6"/>
  <c r="S114" i="6"/>
  <c r="T114" i="6"/>
  <c r="P71" i="6"/>
  <c r="Q71" i="6"/>
  <c r="R71" i="6"/>
  <c r="S71" i="6"/>
  <c r="T71" i="6"/>
  <c r="P35" i="6"/>
  <c r="Q35" i="6"/>
  <c r="R35" i="6"/>
  <c r="T35" i="6"/>
  <c r="S35" i="6"/>
  <c r="T255" i="6"/>
  <c r="P255" i="6"/>
  <c r="Q255" i="6"/>
  <c r="R255" i="6"/>
  <c r="S255" i="6"/>
  <c r="R31" i="6"/>
  <c r="S31" i="6"/>
  <c r="T31" i="6"/>
  <c r="Q31" i="6"/>
  <c r="P31" i="6"/>
  <c r="P242" i="6"/>
  <c r="R242" i="6"/>
  <c r="Q242" i="6"/>
  <c r="S242" i="6"/>
  <c r="T242" i="6"/>
  <c r="S163" i="6"/>
  <c r="T163" i="6"/>
  <c r="P163" i="6"/>
  <c r="Q163" i="6"/>
  <c r="R163" i="6"/>
  <c r="R55" i="6"/>
  <c r="S55" i="6"/>
  <c r="T55" i="6"/>
  <c r="P55" i="6"/>
  <c r="Q55" i="6"/>
  <c r="R277" i="6"/>
  <c r="S277" i="6"/>
  <c r="T277" i="6"/>
  <c r="P277" i="6"/>
  <c r="Q277" i="6"/>
  <c r="R238" i="6"/>
  <c r="P238" i="6"/>
  <c r="Q238" i="6"/>
  <c r="S238" i="6"/>
  <c r="T238" i="6"/>
  <c r="Q197" i="6"/>
  <c r="R197" i="6"/>
  <c r="S197" i="6"/>
  <c r="P197" i="6"/>
  <c r="T197" i="6"/>
  <c r="Q161" i="6"/>
  <c r="R161" i="6"/>
  <c r="S161" i="6"/>
  <c r="T161" i="6"/>
  <c r="P161" i="6"/>
  <c r="P118" i="6"/>
  <c r="Q118" i="6"/>
  <c r="R118" i="6"/>
  <c r="S118" i="6"/>
  <c r="T118" i="6"/>
  <c r="P82" i="6"/>
  <c r="Q82" i="6"/>
  <c r="R82" i="6"/>
  <c r="S82" i="6"/>
  <c r="T82" i="6"/>
  <c r="P27" i="6"/>
  <c r="Q27" i="6"/>
  <c r="R27" i="6"/>
  <c r="S27" i="6"/>
  <c r="T27" i="6"/>
  <c r="P193" i="6"/>
  <c r="Q193" i="6"/>
  <c r="R193" i="6"/>
  <c r="T193" i="6"/>
  <c r="S193" i="6"/>
  <c r="P121" i="6"/>
  <c r="Q121" i="6"/>
  <c r="S121" i="6"/>
  <c r="R121" i="6"/>
  <c r="T121" i="6"/>
  <c r="P49" i="6"/>
  <c r="Q49" i="6"/>
  <c r="R49" i="6"/>
  <c r="S49" i="6"/>
  <c r="T49" i="6"/>
  <c r="S276" i="6"/>
  <c r="T276" i="6"/>
  <c r="Q276" i="6"/>
  <c r="R276" i="6"/>
  <c r="P276" i="6"/>
  <c r="Q246" i="6"/>
  <c r="R246" i="6"/>
  <c r="S246" i="6"/>
  <c r="T246" i="6"/>
  <c r="P246" i="6"/>
  <c r="P215" i="6"/>
  <c r="Q215" i="6"/>
  <c r="R215" i="6"/>
  <c r="S215" i="6"/>
  <c r="T215" i="6"/>
  <c r="Q186" i="6"/>
  <c r="R186" i="6"/>
  <c r="S186" i="6"/>
  <c r="T186" i="6"/>
  <c r="P186" i="6"/>
  <c r="P150" i="6"/>
  <c r="Q150" i="6"/>
  <c r="R150" i="6"/>
  <c r="S150" i="6"/>
  <c r="T150" i="6"/>
  <c r="P124" i="6"/>
  <c r="Q124" i="6"/>
  <c r="R124" i="6"/>
  <c r="S124" i="6"/>
  <c r="T124" i="6"/>
  <c r="P88" i="6"/>
  <c r="Q88" i="6"/>
  <c r="R88" i="6"/>
  <c r="S88" i="6"/>
  <c r="T88" i="6"/>
  <c r="P52" i="6"/>
  <c r="Q52" i="6"/>
  <c r="T52" i="6"/>
  <c r="R52" i="6"/>
  <c r="S52" i="6"/>
  <c r="P16" i="6"/>
  <c r="Q16" i="6"/>
  <c r="R16" i="6"/>
  <c r="S16" i="6"/>
  <c r="T16" i="6"/>
  <c r="S211" i="6"/>
  <c r="T211" i="6"/>
  <c r="R211" i="6"/>
  <c r="P211" i="6"/>
  <c r="Q211" i="6"/>
  <c r="P153" i="6"/>
  <c r="Q153" i="6"/>
  <c r="R153" i="6"/>
  <c r="S153" i="6"/>
  <c r="T153" i="6"/>
  <c r="P117" i="6"/>
  <c r="Q117" i="6"/>
  <c r="T117" i="6"/>
  <c r="R117" i="6"/>
  <c r="S117" i="6"/>
  <c r="R67" i="6"/>
  <c r="S67" i="6"/>
  <c r="T67" i="6"/>
  <c r="P67" i="6"/>
  <c r="Q67" i="6"/>
  <c r="P275" i="6"/>
  <c r="Q275" i="6"/>
  <c r="R275" i="6"/>
  <c r="S275" i="6"/>
  <c r="T275" i="6"/>
  <c r="P251" i="6"/>
  <c r="Q251" i="6"/>
  <c r="R251" i="6"/>
  <c r="S251" i="6"/>
  <c r="T251" i="6"/>
  <c r="P227" i="6"/>
  <c r="Q227" i="6"/>
  <c r="R227" i="6"/>
  <c r="S227" i="6"/>
  <c r="T227" i="6"/>
  <c r="P214" i="6"/>
  <c r="R214" i="6"/>
  <c r="T214" i="6"/>
  <c r="S214" i="6"/>
  <c r="Q214" i="6"/>
  <c r="P178" i="6"/>
  <c r="Q178" i="6"/>
  <c r="R178" i="6"/>
  <c r="S178" i="6"/>
  <c r="T178" i="6"/>
  <c r="P159" i="6"/>
  <c r="Q159" i="6"/>
  <c r="R159" i="6"/>
  <c r="T159" i="6"/>
  <c r="S159" i="6"/>
  <c r="R132" i="6"/>
  <c r="S132" i="6"/>
  <c r="T132" i="6"/>
  <c r="P132" i="6"/>
  <c r="Q132" i="6"/>
  <c r="P106" i="6"/>
  <c r="Q106" i="6"/>
  <c r="R106" i="6"/>
  <c r="S106" i="6"/>
  <c r="T106" i="6"/>
  <c r="P87" i="6"/>
  <c r="Q87" i="6"/>
  <c r="R87" i="6"/>
  <c r="T87" i="6"/>
  <c r="S87" i="6"/>
  <c r="Q60" i="6"/>
  <c r="R60" i="6"/>
  <c r="S60" i="6"/>
  <c r="T60" i="6"/>
  <c r="P60" i="6"/>
  <c r="P41" i="6"/>
  <c r="Q41" i="6"/>
  <c r="R41" i="6"/>
  <c r="S41" i="6"/>
  <c r="T41" i="6"/>
  <c r="P254" i="6"/>
  <c r="Q254" i="6"/>
  <c r="T254" i="6"/>
  <c r="R254" i="6"/>
  <c r="S254" i="6"/>
  <c r="R205" i="6"/>
  <c r="S205" i="6"/>
  <c r="T205" i="6"/>
  <c r="P205" i="6"/>
  <c r="Q205" i="6"/>
  <c r="R169" i="6"/>
  <c r="P169" i="6"/>
  <c r="Q169" i="6"/>
  <c r="S169" i="6"/>
  <c r="T169" i="6"/>
  <c r="P133" i="6"/>
  <c r="R133" i="6"/>
  <c r="T133" i="6"/>
  <c r="Q133" i="6"/>
  <c r="S133" i="6"/>
  <c r="P80" i="6"/>
  <c r="R80" i="6"/>
  <c r="S80" i="6"/>
  <c r="T80" i="6"/>
  <c r="Q80" i="6"/>
  <c r="P44" i="6"/>
  <c r="R44" i="6"/>
  <c r="S44" i="6"/>
  <c r="T44" i="6"/>
  <c r="Q44" i="6"/>
  <c r="P268" i="6"/>
  <c r="Q268" i="6"/>
  <c r="R268" i="6"/>
  <c r="S268" i="6"/>
  <c r="T268" i="6"/>
  <c r="S250" i="6"/>
  <c r="T250" i="6"/>
  <c r="Q250" i="6"/>
  <c r="P250" i="6"/>
  <c r="R250" i="6"/>
  <c r="P235" i="6"/>
  <c r="Q235" i="6"/>
  <c r="S235" i="6"/>
  <c r="T235" i="6"/>
  <c r="R235" i="6"/>
  <c r="P220" i="6"/>
  <c r="Q220" i="6"/>
  <c r="R220" i="6"/>
  <c r="T220" i="6"/>
  <c r="S220" i="6"/>
  <c r="P203" i="6"/>
  <c r="R203" i="6"/>
  <c r="Q203" i="6"/>
  <c r="S203" i="6"/>
  <c r="T203" i="6"/>
  <c r="P184" i="6"/>
  <c r="Q184" i="6"/>
  <c r="T184" i="6"/>
  <c r="S184" i="6"/>
  <c r="R184" i="6"/>
  <c r="T158" i="6"/>
  <c r="R158" i="6"/>
  <c r="P158" i="6"/>
  <c r="Q158" i="6"/>
  <c r="S158" i="6"/>
  <c r="Q138" i="6"/>
  <c r="R138" i="6"/>
  <c r="S138" i="6"/>
  <c r="T138" i="6"/>
  <c r="P138" i="6"/>
  <c r="T122" i="6"/>
  <c r="R122" i="6"/>
  <c r="P122" i="6"/>
  <c r="Q122" i="6"/>
  <c r="S122" i="6"/>
  <c r="Q102" i="6"/>
  <c r="R102" i="6"/>
  <c r="S102" i="6"/>
  <c r="T102" i="6"/>
  <c r="P102" i="6"/>
  <c r="R76" i="6"/>
  <c r="S76" i="6"/>
  <c r="T76" i="6"/>
  <c r="P76" i="6"/>
  <c r="Q76" i="6"/>
  <c r="P59" i="6"/>
  <c r="Q59" i="6"/>
  <c r="R59" i="6"/>
  <c r="S59" i="6"/>
  <c r="T59" i="6"/>
  <c r="R40" i="6"/>
  <c r="S40" i="6"/>
  <c r="T40" i="6"/>
  <c r="P40" i="6"/>
  <c r="Q40" i="6"/>
  <c r="P30" i="6"/>
  <c r="Q30" i="6"/>
  <c r="R30" i="6"/>
  <c r="S30" i="6"/>
  <c r="T30" i="6"/>
  <c r="E119" i="6"/>
  <c r="R253" i="6"/>
  <c r="S253" i="6"/>
  <c r="T253" i="6"/>
  <c r="P253" i="6"/>
  <c r="Q253" i="6"/>
  <c r="R229" i="6"/>
  <c r="S229" i="6"/>
  <c r="T229" i="6"/>
  <c r="P229" i="6"/>
  <c r="Q229" i="6"/>
  <c r="T201" i="6"/>
  <c r="P201" i="6"/>
  <c r="Q201" i="6"/>
  <c r="R201" i="6"/>
  <c r="S201" i="6"/>
  <c r="S187" i="6"/>
  <c r="T187" i="6"/>
  <c r="P187" i="6"/>
  <c r="Q187" i="6"/>
  <c r="R187" i="6"/>
  <c r="P165" i="6"/>
  <c r="Q165" i="6"/>
  <c r="R165" i="6"/>
  <c r="T165" i="6"/>
  <c r="S165" i="6"/>
  <c r="S151" i="6"/>
  <c r="T151" i="6"/>
  <c r="P151" i="6"/>
  <c r="Q151" i="6"/>
  <c r="R151" i="6"/>
  <c r="R129" i="6"/>
  <c r="S129" i="6"/>
  <c r="T129" i="6"/>
  <c r="Q129" i="6"/>
  <c r="P129" i="6"/>
  <c r="S115" i="6"/>
  <c r="T115" i="6"/>
  <c r="P115" i="6"/>
  <c r="Q115" i="6"/>
  <c r="R115" i="6"/>
  <c r="S93" i="6"/>
  <c r="P93" i="6"/>
  <c r="Q93" i="6"/>
  <c r="R93" i="6"/>
  <c r="T93" i="6"/>
  <c r="R79" i="6"/>
  <c r="S79" i="6"/>
  <c r="T79" i="6"/>
  <c r="Q79" i="6"/>
  <c r="P79" i="6"/>
  <c r="T57" i="6"/>
  <c r="R57" i="6"/>
  <c r="Q57" i="6"/>
  <c r="S57" i="6"/>
  <c r="P57" i="6"/>
  <c r="R43" i="6"/>
  <c r="S43" i="6"/>
  <c r="T43" i="6"/>
  <c r="P43" i="6"/>
  <c r="Q43" i="6"/>
  <c r="T21" i="6"/>
  <c r="Q21" i="6"/>
  <c r="R21" i="6"/>
  <c r="S21" i="6"/>
  <c r="P21" i="6"/>
  <c r="S199" i="6"/>
  <c r="T199" i="6"/>
  <c r="P199" i="6"/>
  <c r="Q199" i="6"/>
  <c r="R199" i="6"/>
  <c r="R105" i="6"/>
  <c r="S105" i="6"/>
  <c r="T105" i="6"/>
  <c r="P105" i="6"/>
  <c r="Q105" i="6"/>
  <c r="T33" i="6"/>
  <c r="Q33" i="6"/>
  <c r="R33" i="6"/>
  <c r="S33" i="6"/>
  <c r="P33" i="6"/>
  <c r="Q262" i="6"/>
  <c r="R262" i="6"/>
  <c r="S262" i="6"/>
  <c r="T262" i="6"/>
  <c r="P262" i="6"/>
  <c r="P232" i="6"/>
  <c r="Q232" i="6"/>
  <c r="R232" i="6"/>
  <c r="S232" i="6"/>
  <c r="T232" i="6"/>
  <c r="P190" i="6"/>
  <c r="Q190" i="6"/>
  <c r="R190" i="6"/>
  <c r="S190" i="6"/>
  <c r="T190" i="6"/>
  <c r="P154" i="6"/>
  <c r="Q154" i="6"/>
  <c r="R154" i="6"/>
  <c r="S154" i="6"/>
  <c r="T154" i="6"/>
  <c r="R108" i="6"/>
  <c r="S108" i="6"/>
  <c r="T108" i="6"/>
  <c r="P108" i="6"/>
  <c r="Q108" i="6"/>
  <c r="Q72" i="6"/>
  <c r="R72" i="6"/>
  <c r="S72" i="6"/>
  <c r="T72" i="6"/>
  <c r="P72" i="6"/>
  <c r="P46" i="6"/>
  <c r="Q46" i="6"/>
  <c r="R46" i="6"/>
  <c r="S46" i="6"/>
  <c r="T46" i="6"/>
  <c r="R265" i="6"/>
  <c r="S265" i="6"/>
  <c r="T265" i="6"/>
  <c r="Q265" i="6"/>
  <c r="P265" i="6"/>
  <c r="P176" i="6"/>
  <c r="S176" i="6"/>
  <c r="T176" i="6"/>
  <c r="Q176" i="6"/>
  <c r="R176" i="6"/>
  <c r="P85" i="6"/>
  <c r="T85" i="6"/>
  <c r="Q85" i="6"/>
  <c r="R85" i="6"/>
  <c r="S85" i="6"/>
  <c r="P261" i="6"/>
  <c r="Q261" i="6"/>
  <c r="T261" i="6"/>
  <c r="R261" i="6"/>
  <c r="S261" i="6"/>
  <c r="Q222" i="6"/>
  <c r="R222" i="6"/>
  <c r="S222" i="6"/>
  <c r="T222" i="6"/>
  <c r="P222" i="6"/>
  <c r="S179" i="6"/>
  <c r="T179" i="6"/>
  <c r="P179" i="6"/>
  <c r="Q179" i="6"/>
  <c r="R179" i="6"/>
  <c r="T134" i="6"/>
  <c r="Q134" i="6"/>
  <c r="R134" i="6"/>
  <c r="S134" i="6"/>
  <c r="P134" i="6"/>
  <c r="P78" i="6"/>
  <c r="Q78" i="6"/>
  <c r="S78" i="6"/>
  <c r="R78" i="6"/>
  <c r="T78" i="6"/>
  <c r="T42" i="6"/>
  <c r="P42" i="6"/>
  <c r="Q42" i="6"/>
  <c r="R42" i="6"/>
  <c r="S42" i="6"/>
  <c r="Q189" i="6"/>
  <c r="R189" i="6"/>
  <c r="S189" i="6"/>
  <c r="T189" i="6"/>
  <c r="P189" i="6"/>
  <c r="S103" i="6"/>
  <c r="T103" i="6"/>
  <c r="P103" i="6"/>
  <c r="Q103" i="6"/>
  <c r="R103" i="6"/>
  <c r="P245" i="6"/>
  <c r="S245" i="6"/>
  <c r="Q245" i="6"/>
  <c r="R245" i="6"/>
  <c r="T245" i="6"/>
  <c r="P195" i="6"/>
  <c r="Q195" i="6"/>
  <c r="T195" i="6"/>
  <c r="R195" i="6"/>
  <c r="S195" i="6"/>
  <c r="P142" i="6"/>
  <c r="Q142" i="6"/>
  <c r="R142" i="6"/>
  <c r="S142" i="6"/>
  <c r="T142" i="6"/>
  <c r="P77" i="6"/>
  <c r="Q77" i="6"/>
  <c r="R77" i="6"/>
  <c r="S77" i="6"/>
  <c r="T77" i="6"/>
  <c r="P15" i="6"/>
  <c r="Q15" i="6"/>
  <c r="R15" i="6"/>
  <c r="S15" i="6"/>
  <c r="T15" i="6"/>
  <c r="P97" i="6"/>
  <c r="R97" i="6"/>
  <c r="S97" i="6"/>
  <c r="T97" i="6"/>
  <c r="Q97" i="6"/>
  <c r="P167" i="6"/>
  <c r="Q167" i="6"/>
  <c r="R167" i="6"/>
  <c r="S167" i="6"/>
  <c r="T167" i="6"/>
  <c r="P23" i="6"/>
  <c r="Q23" i="6"/>
  <c r="R23" i="6"/>
  <c r="S23" i="6"/>
  <c r="T23" i="6"/>
  <c r="Q13" i="6"/>
  <c r="P13" i="6"/>
  <c r="T13" i="6"/>
  <c r="S13" i="6"/>
  <c r="R13" i="6"/>
  <c r="P273" i="6"/>
  <c r="Q273" i="6"/>
  <c r="R273" i="6"/>
  <c r="S273" i="6"/>
  <c r="T273" i="6"/>
  <c r="P264" i="6"/>
  <c r="S264" i="6"/>
  <c r="T264" i="6"/>
  <c r="R264" i="6"/>
  <c r="Q264" i="6"/>
  <c r="Q258" i="6"/>
  <c r="R258" i="6"/>
  <c r="S258" i="6"/>
  <c r="T258" i="6"/>
  <c r="P258" i="6"/>
  <c r="P249" i="6"/>
  <c r="Q249" i="6"/>
  <c r="R249" i="6"/>
  <c r="S249" i="6"/>
  <c r="T249" i="6"/>
  <c r="S240" i="6"/>
  <c r="T240" i="6"/>
  <c r="R240" i="6"/>
  <c r="P240" i="6"/>
  <c r="Q240" i="6"/>
  <c r="Q234" i="6"/>
  <c r="R234" i="6"/>
  <c r="S234" i="6"/>
  <c r="T234" i="6"/>
  <c r="P234" i="6"/>
  <c r="P225" i="6"/>
  <c r="Q225" i="6"/>
  <c r="R225" i="6"/>
  <c r="S225" i="6"/>
  <c r="T225" i="6"/>
  <c r="T219" i="6"/>
  <c r="P219" i="6"/>
  <c r="Q219" i="6"/>
  <c r="R219" i="6"/>
  <c r="S219" i="6"/>
  <c r="Q209" i="6"/>
  <c r="R209" i="6"/>
  <c r="S209" i="6"/>
  <c r="P209" i="6"/>
  <c r="T209" i="6"/>
  <c r="P202" i="6"/>
  <c r="Q202" i="6"/>
  <c r="R202" i="6"/>
  <c r="S202" i="6"/>
  <c r="T202" i="6"/>
  <c r="R192" i="6"/>
  <c r="S192" i="6"/>
  <c r="T192" i="6"/>
  <c r="Q192" i="6"/>
  <c r="P192" i="6"/>
  <c r="P183" i="6"/>
  <c r="Q183" i="6"/>
  <c r="R183" i="6"/>
  <c r="S183" i="6"/>
  <c r="T183" i="6"/>
  <c r="Q173" i="6"/>
  <c r="R173" i="6"/>
  <c r="S173" i="6"/>
  <c r="P173" i="6"/>
  <c r="T173" i="6"/>
  <c r="P166" i="6"/>
  <c r="Q166" i="6"/>
  <c r="R166" i="6"/>
  <c r="S166" i="6"/>
  <c r="T166" i="6"/>
  <c r="R156" i="6"/>
  <c r="S156" i="6"/>
  <c r="T156" i="6"/>
  <c r="P156" i="6"/>
  <c r="Q156" i="6"/>
  <c r="P147" i="6"/>
  <c r="Q147" i="6"/>
  <c r="R147" i="6"/>
  <c r="S147" i="6"/>
  <c r="T147" i="6"/>
  <c r="Q137" i="6"/>
  <c r="R137" i="6"/>
  <c r="S137" i="6"/>
  <c r="T137" i="6"/>
  <c r="P137" i="6"/>
  <c r="P130" i="6"/>
  <c r="Q130" i="6"/>
  <c r="R130" i="6"/>
  <c r="S130" i="6"/>
  <c r="T130" i="6"/>
  <c r="R120" i="6"/>
  <c r="S120" i="6"/>
  <c r="T120" i="6"/>
  <c r="P120" i="6"/>
  <c r="Q120" i="6"/>
  <c r="P111" i="6"/>
  <c r="Q111" i="6"/>
  <c r="R111" i="6"/>
  <c r="S111" i="6"/>
  <c r="T111" i="6"/>
  <c r="Q101" i="6"/>
  <c r="R101" i="6"/>
  <c r="S101" i="6"/>
  <c r="T101" i="6"/>
  <c r="P101" i="6"/>
  <c r="P94" i="6"/>
  <c r="Q94" i="6"/>
  <c r="R94" i="6"/>
  <c r="S94" i="6"/>
  <c r="T94" i="6"/>
  <c r="Q84" i="6"/>
  <c r="R84" i="6"/>
  <c r="S84" i="6"/>
  <c r="T84" i="6"/>
  <c r="P84" i="6"/>
  <c r="P75" i="6"/>
  <c r="Q75" i="6"/>
  <c r="S75" i="6"/>
  <c r="T75" i="6"/>
  <c r="R75" i="6"/>
  <c r="P65" i="6"/>
  <c r="Q65" i="6"/>
  <c r="R65" i="6"/>
  <c r="S65" i="6"/>
  <c r="T65" i="6"/>
  <c r="P58" i="6"/>
  <c r="Q58" i="6"/>
  <c r="R58" i="6"/>
  <c r="T58" i="6"/>
  <c r="S58" i="6"/>
  <c r="Q48" i="6"/>
  <c r="R48" i="6"/>
  <c r="S48" i="6"/>
  <c r="T48" i="6"/>
  <c r="P48" i="6"/>
  <c r="P39" i="6"/>
  <c r="Q39" i="6"/>
  <c r="R39" i="6"/>
  <c r="S39" i="6"/>
  <c r="T39" i="6"/>
  <c r="P29" i="6"/>
  <c r="Q29" i="6"/>
  <c r="R29" i="6"/>
  <c r="S29" i="6"/>
  <c r="T29" i="6"/>
  <c r="P22" i="6"/>
  <c r="Q22" i="6"/>
  <c r="R22" i="6"/>
  <c r="T22" i="6"/>
  <c r="S22" i="6"/>
  <c r="S91" i="6"/>
  <c r="T91" i="6"/>
  <c r="P91" i="6"/>
  <c r="Q91" i="6"/>
  <c r="R91" i="6"/>
  <c r="Q271" i="6"/>
  <c r="P271" i="6"/>
  <c r="R271" i="6"/>
  <c r="T271" i="6"/>
  <c r="S271" i="6"/>
  <c r="P207" i="6"/>
  <c r="Q207" i="6"/>
  <c r="R207" i="6"/>
  <c r="T207" i="6"/>
  <c r="S207" i="6"/>
  <c r="Q125" i="6"/>
  <c r="R125" i="6"/>
  <c r="S125" i="6"/>
  <c r="T125" i="6"/>
  <c r="P125" i="6"/>
  <c r="Q36" i="6"/>
  <c r="R36" i="6"/>
  <c r="S36" i="6"/>
  <c r="T36" i="6"/>
  <c r="P36" i="6"/>
  <c r="P32" i="6"/>
  <c r="R32" i="6"/>
  <c r="S32" i="6"/>
  <c r="T32" i="6"/>
  <c r="Q32" i="6"/>
  <c r="P228" i="6"/>
  <c r="S228" i="6"/>
  <c r="Q228" i="6"/>
  <c r="R228" i="6"/>
  <c r="T228" i="6"/>
  <c r="T98" i="6"/>
  <c r="Q98" i="6"/>
  <c r="R98" i="6"/>
  <c r="S98" i="6"/>
  <c r="P98" i="6"/>
  <c r="T81" i="6"/>
  <c r="P81" i="6"/>
  <c r="Q81" i="6"/>
  <c r="R81" i="6"/>
  <c r="S81" i="6"/>
  <c r="S260" i="6"/>
  <c r="T260" i="6"/>
  <c r="P260" i="6"/>
  <c r="Q260" i="6"/>
  <c r="R260" i="6"/>
  <c r="Q185" i="6"/>
  <c r="R185" i="6"/>
  <c r="S185" i="6"/>
  <c r="P185" i="6"/>
  <c r="T185" i="6"/>
  <c r="Q113" i="6"/>
  <c r="R113" i="6"/>
  <c r="S113" i="6"/>
  <c r="T113" i="6"/>
  <c r="P113" i="6"/>
  <c r="P34" i="6"/>
  <c r="Q34" i="6"/>
  <c r="R34" i="6"/>
  <c r="S34" i="6"/>
  <c r="T34" i="6"/>
  <c r="R274" i="6"/>
  <c r="P274" i="6"/>
  <c r="Q274" i="6"/>
  <c r="S274" i="6"/>
  <c r="T274" i="6"/>
  <c r="P95" i="6"/>
  <c r="Q95" i="6"/>
  <c r="R95" i="6"/>
  <c r="S95" i="6"/>
  <c r="T95" i="6"/>
  <c r="T267" i="6"/>
  <c r="Q267" i="6"/>
  <c r="P267" i="6"/>
  <c r="R267" i="6"/>
  <c r="S267" i="6"/>
  <c r="T243" i="6"/>
  <c r="Q243" i="6"/>
  <c r="P243" i="6"/>
  <c r="R243" i="6"/>
  <c r="S243" i="6"/>
  <c r="R217" i="6"/>
  <c r="S217" i="6"/>
  <c r="T217" i="6"/>
  <c r="P217" i="6"/>
  <c r="Q217" i="6"/>
  <c r="P200" i="6"/>
  <c r="S200" i="6"/>
  <c r="Q200" i="6"/>
  <c r="T200" i="6"/>
  <c r="R200" i="6"/>
  <c r="T181" i="6"/>
  <c r="R181" i="6"/>
  <c r="P181" i="6"/>
  <c r="Q181" i="6"/>
  <c r="S181" i="6"/>
  <c r="P164" i="6"/>
  <c r="Q164" i="6"/>
  <c r="R164" i="6"/>
  <c r="T164" i="6"/>
  <c r="S164" i="6"/>
  <c r="P145" i="6"/>
  <c r="R145" i="6"/>
  <c r="S145" i="6"/>
  <c r="T145" i="6"/>
  <c r="Q145" i="6"/>
  <c r="P128" i="6"/>
  <c r="Q128" i="6"/>
  <c r="R128" i="6"/>
  <c r="S128" i="6"/>
  <c r="T128" i="6"/>
  <c r="P109" i="6"/>
  <c r="R109" i="6"/>
  <c r="S109" i="6"/>
  <c r="T109" i="6"/>
  <c r="Q109" i="6"/>
  <c r="P92" i="6"/>
  <c r="Q92" i="6"/>
  <c r="R92" i="6"/>
  <c r="S92" i="6"/>
  <c r="T92" i="6"/>
  <c r="Q73" i="6"/>
  <c r="R73" i="6"/>
  <c r="S73" i="6"/>
  <c r="T73" i="6"/>
  <c r="P73" i="6"/>
  <c r="P56" i="6"/>
  <c r="Q56" i="6"/>
  <c r="R56" i="6"/>
  <c r="S56" i="6"/>
  <c r="T56" i="6"/>
  <c r="Q37" i="6"/>
  <c r="R37" i="6"/>
  <c r="S37" i="6"/>
  <c r="T37" i="6"/>
  <c r="P37" i="6"/>
  <c r="P20" i="6"/>
  <c r="Q20" i="6"/>
  <c r="R20" i="6"/>
  <c r="S20" i="6"/>
  <c r="T20" i="6"/>
  <c r="P213" i="6"/>
  <c r="S213" i="6"/>
  <c r="Q213" i="6"/>
  <c r="R213" i="6"/>
  <c r="T213" i="6"/>
  <c r="S127" i="6"/>
  <c r="T127" i="6"/>
  <c r="P127" i="6"/>
  <c r="Q127" i="6"/>
  <c r="R127" i="6"/>
  <c r="R19" i="6"/>
  <c r="S19" i="6"/>
  <c r="T19" i="6"/>
  <c r="P19" i="6"/>
  <c r="Q19" i="6"/>
  <c r="P256" i="6"/>
  <c r="Q256" i="6"/>
  <c r="R256" i="6"/>
  <c r="T256" i="6"/>
  <c r="S256" i="6"/>
  <c r="P223" i="6"/>
  <c r="Q223" i="6"/>
  <c r="R223" i="6"/>
  <c r="S223" i="6"/>
  <c r="T223" i="6"/>
  <c r="R180" i="6"/>
  <c r="S180" i="6"/>
  <c r="T180" i="6"/>
  <c r="P180" i="6"/>
  <c r="Q180" i="6"/>
  <c r="R144" i="6"/>
  <c r="S144" i="6"/>
  <c r="T144" i="6"/>
  <c r="P144" i="6"/>
  <c r="Q144" i="6"/>
  <c r="Q89" i="6"/>
  <c r="R89" i="6"/>
  <c r="S89" i="6"/>
  <c r="T89" i="6"/>
  <c r="P89" i="6"/>
  <c r="P53" i="6"/>
  <c r="Q53" i="6"/>
  <c r="R53" i="6"/>
  <c r="S53" i="6"/>
  <c r="T53" i="6"/>
  <c r="R241" i="6"/>
  <c r="S241" i="6"/>
  <c r="T241" i="6"/>
  <c r="P241" i="6"/>
  <c r="Q241" i="6"/>
  <c r="P140" i="6"/>
  <c r="Q140" i="6"/>
  <c r="S140" i="6"/>
  <c r="T140" i="6"/>
  <c r="R140" i="6"/>
  <c r="P68" i="6"/>
  <c r="Q68" i="6"/>
  <c r="S68" i="6"/>
  <c r="R68" i="6"/>
  <c r="T68" i="6"/>
  <c r="Q270" i="6"/>
  <c r="R270" i="6"/>
  <c r="S270" i="6"/>
  <c r="T270" i="6"/>
  <c r="P270" i="6"/>
  <c r="P237" i="6"/>
  <c r="Q237" i="6"/>
  <c r="R237" i="6"/>
  <c r="S237" i="6"/>
  <c r="T237" i="6"/>
  <c r="P196" i="6"/>
  <c r="Q196" i="6"/>
  <c r="R196" i="6"/>
  <c r="S196" i="6"/>
  <c r="T196" i="6"/>
  <c r="T170" i="6"/>
  <c r="P170" i="6"/>
  <c r="Q170" i="6"/>
  <c r="R170" i="6"/>
  <c r="S170" i="6"/>
  <c r="Q143" i="6"/>
  <c r="P143" i="6"/>
  <c r="S143" i="6"/>
  <c r="R143" i="6"/>
  <c r="T143" i="6"/>
  <c r="T107" i="6"/>
  <c r="P107" i="6"/>
  <c r="Q107" i="6"/>
  <c r="R107" i="6"/>
  <c r="S107" i="6"/>
  <c r="S62" i="6"/>
  <c r="T62" i="6"/>
  <c r="P62" i="6"/>
  <c r="Q62" i="6"/>
  <c r="R62" i="6"/>
  <c r="S26" i="6"/>
  <c r="T26" i="6"/>
  <c r="P26" i="6"/>
  <c r="Q26" i="6"/>
  <c r="R26" i="6"/>
  <c r="T231" i="6"/>
  <c r="Q231" i="6"/>
  <c r="P231" i="6"/>
  <c r="R231" i="6"/>
  <c r="S231" i="6"/>
  <c r="S175" i="6"/>
  <c r="T175" i="6"/>
  <c r="R175" i="6"/>
  <c r="P175" i="6"/>
  <c r="Q175" i="6"/>
  <c r="S139" i="6"/>
  <c r="T139" i="6"/>
  <c r="R139" i="6"/>
  <c r="P139" i="6"/>
  <c r="Q139" i="6"/>
  <c r="T45" i="6"/>
  <c r="P45" i="6"/>
  <c r="Q45" i="6"/>
  <c r="R45" i="6"/>
  <c r="S45" i="6"/>
  <c r="P281" i="6"/>
  <c r="Q281" i="6"/>
  <c r="R281" i="6"/>
  <c r="S281" i="6"/>
  <c r="T281" i="6"/>
  <c r="R269" i="6"/>
  <c r="S269" i="6"/>
  <c r="T269" i="6"/>
  <c r="Q269" i="6"/>
  <c r="P269" i="6"/>
  <c r="S236" i="6"/>
  <c r="T236" i="6"/>
  <c r="R236" i="6"/>
  <c r="P236" i="6"/>
  <c r="Q236" i="6"/>
  <c r="P221" i="6"/>
  <c r="Q221" i="6"/>
  <c r="S221" i="6"/>
  <c r="T221" i="6"/>
  <c r="R221" i="6"/>
  <c r="R204" i="6"/>
  <c r="S204" i="6"/>
  <c r="T204" i="6"/>
  <c r="Q204" i="6"/>
  <c r="P204" i="6"/>
  <c r="R168" i="6"/>
  <c r="S168" i="6"/>
  <c r="T168" i="6"/>
  <c r="P168" i="6"/>
  <c r="Q168" i="6"/>
  <c r="Q149" i="6"/>
  <c r="R149" i="6"/>
  <c r="S149" i="6"/>
  <c r="T149" i="6"/>
  <c r="P149" i="6"/>
  <c r="P123" i="6"/>
  <c r="Q123" i="6"/>
  <c r="R123" i="6"/>
  <c r="T123" i="6"/>
  <c r="S123" i="6"/>
  <c r="R96" i="6"/>
  <c r="S96" i="6"/>
  <c r="T96" i="6"/>
  <c r="Q96" i="6"/>
  <c r="P96" i="6"/>
  <c r="P70" i="6"/>
  <c r="Q70" i="6"/>
  <c r="R70" i="6"/>
  <c r="S70" i="6"/>
  <c r="T70" i="6"/>
  <c r="P51" i="6"/>
  <c r="Q51" i="6"/>
  <c r="S51" i="6"/>
  <c r="T51" i="6"/>
  <c r="R51" i="6"/>
  <c r="Q24" i="6"/>
  <c r="R24" i="6"/>
  <c r="S24" i="6"/>
  <c r="T24" i="6"/>
  <c r="P24" i="6"/>
  <c r="P230" i="6"/>
  <c r="Q230" i="6"/>
  <c r="R230" i="6"/>
  <c r="S230" i="6"/>
  <c r="T230" i="6"/>
  <c r="P188" i="6"/>
  <c r="S188" i="6"/>
  <c r="Q188" i="6"/>
  <c r="R188" i="6"/>
  <c r="T188" i="6"/>
  <c r="P152" i="6"/>
  <c r="Q152" i="6"/>
  <c r="S152" i="6"/>
  <c r="T152" i="6"/>
  <c r="R152" i="6"/>
  <c r="P116" i="6"/>
  <c r="Q116" i="6"/>
  <c r="S116" i="6"/>
  <c r="T116" i="6"/>
  <c r="R116" i="6"/>
  <c r="P61" i="6"/>
  <c r="Q61" i="6"/>
  <c r="R61" i="6"/>
  <c r="S61" i="6"/>
  <c r="T61" i="6"/>
  <c r="R25" i="6"/>
  <c r="T25" i="6"/>
  <c r="Q25" i="6"/>
  <c r="S25" i="6"/>
  <c r="P25" i="6"/>
  <c r="P280" i="6"/>
  <c r="Q280" i="6"/>
  <c r="R280" i="6"/>
  <c r="S280" i="6"/>
  <c r="T280" i="6"/>
  <c r="P259" i="6"/>
  <c r="Q259" i="6"/>
  <c r="R259" i="6"/>
  <c r="S259" i="6"/>
  <c r="T259" i="6"/>
  <c r="P244" i="6"/>
  <c r="Q244" i="6"/>
  <c r="R244" i="6"/>
  <c r="S244" i="6"/>
  <c r="T244" i="6"/>
  <c r="Q226" i="6"/>
  <c r="R226" i="6"/>
  <c r="S226" i="6"/>
  <c r="T226" i="6"/>
  <c r="P226" i="6"/>
  <c r="S210" i="6"/>
  <c r="T210" i="6"/>
  <c r="P210" i="6"/>
  <c r="Q210" i="6"/>
  <c r="R210" i="6"/>
  <c r="T194" i="6"/>
  <c r="P194" i="6"/>
  <c r="Q194" i="6"/>
  <c r="R194" i="6"/>
  <c r="S194" i="6"/>
  <c r="P174" i="6"/>
  <c r="Q174" i="6"/>
  <c r="R174" i="6"/>
  <c r="S174" i="6"/>
  <c r="T174" i="6"/>
  <c r="S148" i="6"/>
  <c r="T148" i="6"/>
  <c r="P148" i="6"/>
  <c r="Q148" i="6"/>
  <c r="R148" i="6"/>
  <c r="P131" i="6"/>
  <c r="Q131" i="6"/>
  <c r="R131" i="6"/>
  <c r="S131" i="6"/>
  <c r="T131" i="6"/>
  <c r="S112" i="6"/>
  <c r="T112" i="6"/>
  <c r="Q112" i="6"/>
  <c r="P112" i="6"/>
  <c r="R112" i="6"/>
  <c r="S86" i="6"/>
  <c r="P86" i="6"/>
  <c r="Q86" i="6"/>
  <c r="R86" i="6"/>
  <c r="T86" i="6"/>
  <c r="P66" i="6"/>
  <c r="Q66" i="6"/>
  <c r="R66" i="6"/>
  <c r="S66" i="6"/>
  <c r="T66" i="6"/>
  <c r="S50" i="6"/>
  <c r="T50" i="6"/>
  <c r="P50" i="6"/>
  <c r="Q50" i="6"/>
  <c r="R50" i="6"/>
  <c r="S14" i="6"/>
  <c r="T14" i="6"/>
  <c r="Q14" i="6"/>
  <c r="P14" i="6"/>
  <c r="R14" i="6"/>
  <c r="T279" i="6"/>
  <c r="R279" i="6"/>
  <c r="P279" i="6"/>
  <c r="Q279" i="6"/>
  <c r="S279" i="6"/>
  <c r="P278" i="6"/>
  <c r="R278" i="6"/>
  <c r="Q278" i="6"/>
  <c r="T278" i="6"/>
  <c r="S278" i="6"/>
  <c r="S272" i="6"/>
  <c r="T272" i="6"/>
  <c r="R272" i="6"/>
  <c r="P272" i="6"/>
  <c r="Q272" i="6"/>
  <c r="P263" i="6"/>
  <c r="Q263" i="6"/>
  <c r="R263" i="6"/>
  <c r="S263" i="6"/>
  <c r="T263" i="6"/>
  <c r="P257" i="6"/>
  <c r="Q257" i="6"/>
  <c r="T257" i="6"/>
  <c r="R257" i="6"/>
  <c r="S257" i="6"/>
  <c r="S248" i="6"/>
  <c r="T248" i="6"/>
  <c r="P248" i="6"/>
  <c r="Q248" i="6"/>
  <c r="R248" i="6"/>
  <c r="P239" i="6"/>
  <c r="Q239" i="6"/>
  <c r="R239" i="6"/>
  <c r="S239" i="6"/>
  <c r="T239" i="6"/>
  <c r="R233" i="6"/>
  <c r="S233" i="6"/>
  <c r="T233" i="6"/>
  <c r="P233" i="6"/>
  <c r="Q233" i="6"/>
  <c r="S224" i="6"/>
  <c r="T224" i="6"/>
  <c r="P224" i="6"/>
  <c r="Q224" i="6"/>
  <c r="R224" i="6"/>
  <c r="P218" i="6"/>
  <c r="S218" i="6"/>
  <c r="T218" i="6"/>
  <c r="Q218" i="6"/>
  <c r="R218" i="6"/>
  <c r="R208" i="6"/>
  <c r="S208" i="6"/>
  <c r="T208" i="6"/>
  <c r="P208" i="6"/>
  <c r="Q208" i="6"/>
  <c r="T198" i="6"/>
  <c r="P198" i="6"/>
  <c r="Q198" i="6"/>
  <c r="R198" i="6"/>
  <c r="S198" i="6"/>
  <c r="R191" i="6"/>
  <c r="S191" i="6"/>
  <c r="T191" i="6"/>
  <c r="Q191" i="6"/>
  <c r="P191" i="6"/>
  <c r="T182" i="6"/>
  <c r="S182" i="6"/>
  <c r="P182" i="6"/>
  <c r="Q182" i="6"/>
  <c r="R182" i="6"/>
  <c r="Q172" i="6"/>
  <c r="R172" i="6"/>
  <c r="S172" i="6"/>
  <c r="T172" i="6"/>
  <c r="P172" i="6"/>
  <c r="Q162" i="6"/>
  <c r="R162" i="6"/>
  <c r="S162" i="6"/>
  <c r="T162" i="6"/>
  <c r="P162" i="6"/>
  <c r="T155" i="6"/>
  <c r="Q155" i="6"/>
  <c r="P155" i="6"/>
  <c r="R155" i="6"/>
  <c r="S155" i="6"/>
  <c r="T146" i="6"/>
  <c r="P146" i="6"/>
  <c r="Q146" i="6"/>
  <c r="R146" i="6"/>
  <c r="S146" i="6"/>
  <c r="P136" i="6"/>
  <c r="Q136" i="6"/>
  <c r="R136" i="6"/>
  <c r="S136" i="6"/>
  <c r="T136" i="6"/>
  <c r="P126" i="6"/>
  <c r="Q126" i="6"/>
  <c r="R126" i="6"/>
  <c r="S126" i="6"/>
  <c r="T126" i="6"/>
  <c r="T119" i="6"/>
  <c r="P119" i="6"/>
  <c r="Q119" i="6"/>
  <c r="R119" i="6"/>
  <c r="S119" i="6"/>
  <c r="T110" i="6"/>
  <c r="P110" i="6"/>
  <c r="R110" i="6"/>
  <c r="Q110" i="6"/>
  <c r="S110" i="6"/>
  <c r="P100" i="6"/>
  <c r="R100" i="6"/>
  <c r="T100" i="6"/>
  <c r="Q100" i="6"/>
  <c r="S100" i="6"/>
  <c r="Q90" i="6"/>
  <c r="S90" i="6"/>
  <c r="R90" i="6"/>
  <c r="T90" i="6"/>
  <c r="P90" i="6"/>
  <c r="S83" i="6"/>
  <c r="T83" i="6"/>
  <c r="P83" i="6"/>
  <c r="Q83" i="6"/>
  <c r="R83" i="6"/>
  <c r="S74" i="6"/>
  <c r="T74" i="6"/>
  <c r="R74" i="6"/>
  <c r="P74" i="6"/>
  <c r="Q74" i="6"/>
  <c r="R64" i="6"/>
  <c r="S64" i="6"/>
  <c r="T64" i="6"/>
  <c r="Q64" i="6"/>
  <c r="P64" i="6"/>
  <c r="T54" i="6"/>
  <c r="P54" i="6"/>
  <c r="Q54" i="6"/>
  <c r="R54" i="6"/>
  <c r="S54" i="6"/>
  <c r="S47" i="6"/>
  <c r="T47" i="6"/>
  <c r="Q47" i="6"/>
  <c r="R47" i="6"/>
  <c r="P47" i="6"/>
  <c r="S38" i="6"/>
  <c r="T38" i="6"/>
  <c r="P38" i="6"/>
  <c r="Q38" i="6"/>
  <c r="R38" i="6"/>
  <c r="P28" i="6"/>
  <c r="Q28" i="6"/>
  <c r="R28" i="6"/>
  <c r="S28" i="6"/>
  <c r="T28" i="6"/>
  <c r="T18" i="6"/>
  <c r="P18" i="6"/>
  <c r="Q18" i="6"/>
  <c r="R18" i="6"/>
  <c r="S18" i="6"/>
  <c r="L266" i="6"/>
  <c r="K266" i="6"/>
  <c r="O266" i="6"/>
  <c r="F266" i="6"/>
  <c r="I266" i="6"/>
  <c r="G266" i="6"/>
  <c r="H266" i="6"/>
  <c r="J266" i="6"/>
  <c r="K177" i="6"/>
  <c r="L177" i="6"/>
  <c r="O177" i="6"/>
  <c r="G177" i="6"/>
  <c r="J177" i="6"/>
  <c r="H177" i="6"/>
  <c r="I177" i="6"/>
  <c r="F177" i="6"/>
  <c r="K141" i="6"/>
  <c r="L141" i="6"/>
  <c r="O141" i="6"/>
  <c r="G141" i="6"/>
  <c r="H141" i="6"/>
  <c r="I141" i="6"/>
  <c r="J141" i="6"/>
  <c r="F141" i="6"/>
  <c r="O91" i="6"/>
  <c r="K91" i="6"/>
  <c r="L91" i="6"/>
  <c r="F91" i="6"/>
  <c r="G91" i="6"/>
  <c r="H91" i="6"/>
  <c r="I91" i="6"/>
  <c r="J91" i="6"/>
  <c r="K33" i="6"/>
  <c r="L33" i="6"/>
  <c r="O33" i="6"/>
  <c r="G33" i="6"/>
  <c r="H33" i="6"/>
  <c r="I33" i="6"/>
  <c r="J33" i="6"/>
  <c r="F33" i="6"/>
  <c r="L283" i="6"/>
  <c r="K283" i="6"/>
  <c r="O283" i="6"/>
  <c r="F283" i="6"/>
  <c r="H283" i="6"/>
  <c r="I283" i="6"/>
  <c r="G283" i="6"/>
  <c r="J283" i="6"/>
  <c r="O256" i="6"/>
  <c r="K256" i="6"/>
  <c r="L256" i="6"/>
  <c r="H256" i="6"/>
  <c r="I256" i="6"/>
  <c r="J256" i="6"/>
  <c r="F256" i="6"/>
  <c r="G256" i="6"/>
  <c r="K223" i="6"/>
  <c r="L223" i="6"/>
  <c r="O223" i="6"/>
  <c r="H223" i="6"/>
  <c r="I223" i="6"/>
  <c r="F223" i="6"/>
  <c r="G223" i="6"/>
  <c r="J223" i="6"/>
  <c r="K197" i="6"/>
  <c r="L197" i="6"/>
  <c r="O197" i="6"/>
  <c r="I197" i="6"/>
  <c r="F197" i="6"/>
  <c r="G197" i="6"/>
  <c r="H197" i="6"/>
  <c r="J197" i="6"/>
  <c r="K161" i="6"/>
  <c r="L161" i="6"/>
  <c r="O161" i="6"/>
  <c r="H161" i="6"/>
  <c r="F161" i="6"/>
  <c r="G161" i="6"/>
  <c r="I161" i="6"/>
  <c r="J161" i="6"/>
  <c r="K108" i="6"/>
  <c r="L108" i="6"/>
  <c r="O108" i="6"/>
  <c r="G108" i="6"/>
  <c r="H108" i="6"/>
  <c r="I108" i="6"/>
  <c r="F108" i="6"/>
  <c r="J108" i="6"/>
  <c r="K46" i="6"/>
  <c r="L46" i="6"/>
  <c r="O46" i="6"/>
  <c r="F46" i="6"/>
  <c r="G46" i="6"/>
  <c r="I46" i="6"/>
  <c r="J46" i="6"/>
  <c r="H46" i="6"/>
  <c r="O265" i="6"/>
  <c r="K265" i="6"/>
  <c r="L265" i="6"/>
  <c r="F265" i="6"/>
  <c r="G265" i="6"/>
  <c r="I265" i="6"/>
  <c r="H265" i="6"/>
  <c r="J265" i="6"/>
  <c r="L193" i="6"/>
  <c r="K193" i="6"/>
  <c r="O193" i="6"/>
  <c r="F193" i="6"/>
  <c r="I193" i="6"/>
  <c r="H193" i="6"/>
  <c r="G193" i="6"/>
  <c r="J193" i="6"/>
  <c r="O157" i="6"/>
  <c r="K157" i="6"/>
  <c r="L157" i="6"/>
  <c r="F157" i="6"/>
  <c r="H157" i="6"/>
  <c r="J157" i="6"/>
  <c r="G157" i="6"/>
  <c r="I157" i="6"/>
  <c r="L121" i="6"/>
  <c r="O121" i="6"/>
  <c r="K121" i="6"/>
  <c r="F121" i="6"/>
  <c r="G121" i="6"/>
  <c r="H121" i="6"/>
  <c r="I121" i="6"/>
  <c r="J121" i="6"/>
  <c r="O49" i="6"/>
  <c r="K49" i="6"/>
  <c r="L49" i="6"/>
  <c r="F49" i="6"/>
  <c r="G49" i="6"/>
  <c r="H49" i="6"/>
  <c r="J49" i="6"/>
  <c r="I49" i="6"/>
  <c r="L282" i="6"/>
  <c r="K282" i="6"/>
  <c r="O282" i="6"/>
  <c r="J282" i="6"/>
  <c r="G282" i="6"/>
  <c r="F282" i="6"/>
  <c r="H282" i="6"/>
  <c r="I282" i="6"/>
  <c r="O237" i="6"/>
  <c r="K237" i="6"/>
  <c r="L237" i="6"/>
  <c r="G237" i="6"/>
  <c r="J237" i="6"/>
  <c r="H237" i="6"/>
  <c r="I237" i="6"/>
  <c r="F237" i="6"/>
  <c r="L196" i="6"/>
  <c r="O196" i="6"/>
  <c r="K196" i="6"/>
  <c r="H196" i="6"/>
  <c r="I196" i="6"/>
  <c r="J196" i="6"/>
  <c r="F196" i="6"/>
  <c r="G196" i="6"/>
  <c r="K150" i="6"/>
  <c r="O150" i="6"/>
  <c r="L150" i="6"/>
  <c r="J150" i="6"/>
  <c r="I150" i="6"/>
  <c r="F150" i="6"/>
  <c r="H150" i="6"/>
  <c r="G150" i="6"/>
  <c r="K98" i="6"/>
  <c r="O98" i="6"/>
  <c r="L98" i="6"/>
  <c r="F98" i="6"/>
  <c r="I98" i="6"/>
  <c r="J98" i="6"/>
  <c r="G98" i="6"/>
  <c r="H98" i="6"/>
  <c r="O26" i="6"/>
  <c r="K26" i="6"/>
  <c r="L26" i="6"/>
  <c r="F26" i="6"/>
  <c r="I26" i="6"/>
  <c r="G26" i="6"/>
  <c r="J26" i="6"/>
  <c r="H26" i="6"/>
  <c r="K231" i="6"/>
  <c r="L231" i="6"/>
  <c r="O231" i="6"/>
  <c r="F231" i="6"/>
  <c r="G231" i="6"/>
  <c r="H231" i="6"/>
  <c r="J231" i="6"/>
  <c r="I231" i="6"/>
  <c r="O153" i="6"/>
  <c r="K153" i="6"/>
  <c r="L153" i="6"/>
  <c r="G153" i="6"/>
  <c r="J153" i="6"/>
  <c r="H153" i="6"/>
  <c r="I153" i="6"/>
  <c r="F153" i="6"/>
  <c r="K103" i="6"/>
  <c r="L103" i="6"/>
  <c r="O103" i="6"/>
  <c r="H103" i="6"/>
  <c r="I103" i="6"/>
  <c r="F103" i="6"/>
  <c r="J103" i="6"/>
  <c r="G103" i="6"/>
  <c r="O45" i="6"/>
  <c r="K45" i="6"/>
  <c r="L45" i="6"/>
  <c r="G45" i="6"/>
  <c r="J45" i="6"/>
  <c r="H45" i="6"/>
  <c r="I45" i="6"/>
  <c r="F45" i="6"/>
  <c r="O275" i="6"/>
  <c r="K275" i="6"/>
  <c r="L275" i="6"/>
  <c r="I275" i="6"/>
  <c r="J275" i="6"/>
  <c r="F275" i="6"/>
  <c r="G275" i="6"/>
  <c r="H275" i="6"/>
  <c r="O251" i="6"/>
  <c r="K251" i="6"/>
  <c r="L251" i="6"/>
  <c r="I251" i="6"/>
  <c r="J251" i="6"/>
  <c r="G251" i="6"/>
  <c r="F251" i="6"/>
  <c r="H251" i="6"/>
  <c r="L236" i="6"/>
  <c r="O236" i="6"/>
  <c r="K236" i="6"/>
  <c r="F236" i="6"/>
  <c r="G236" i="6"/>
  <c r="J236" i="6"/>
  <c r="I236" i="6"/>
  <c r="H236" i="6"/>
  <c r="O214" i="6"/>
  <c r="K214" i="6"/>
  <c r="L214" i="6"/>
  <c r="F214" i="6"/>
  <c r="H214" i="6"/>
  <c r="G214" i="6"/>
  <c r="I214" i="6"/>
  <c r="J214" i="6"/>
  <c r="O195" i="6"/>
  <c r="K195" i="6"/>
  <c r="L195" i="6"/>
  <c r="F195" i="6"/>
  <c r="H195" i="6"/>
  <c r="G195" i="6"/>
  <c r="J195" i="6"/>
  <c r="I195" i="6"/>
  <c r="K168" i="6"/>
  <c r="L168" i="6"/>
  <c r="O168" i="6"/>
  <c r="G168" i="6"/>
  <c r="H168" i="6"/>
  <c r="J168" i="6"/>
  <c r="F168" i="6"/>
  <c r="I168" i="6"/>
  <c r="K149" i="6"/>
  <c r="L149" i="6"/>
  <c r="O149" i="6"/>
  <c r="F149" i="6"/>
  <c r="H149" i="6"/>
  <c r="J149" i="6"/>
  <c r="G149" i="6"/>
  <c r="I149" i="6"/>
  <c r="K123" i="6"/>
  <c r="L123" i="6"/>
  <c r="O123" i="6"/>
  <c r="G123" i="6"/>
  <c r="I123" i="6"/>
  <c r="F123" i="6"/>
  <c r="H123" i="6"/>
  <c r="J123" i="6"/>
  <c r="K96" i="6"/>
  <c r="L96" i="6"/>
  <c r="O96" i="6"/>
  <c r="J96" i="6"/>
  <c r="I96" i="6"/>
  <c r="F96" i="6"/>
  <c r="G96" i="6"/>
  <c r="H96" i="6"/>
  <c r="K70" i="6"/>
  <c r="L70" i="6"/>
  <c r="O70" i="6"/>
  <c r="F70" i="6"/>
  <c r="G70" i="6"/>
  <c r="I70" i="6"/>
  <c r="J70" i="6"/>
  <c r="H70" i="6"/>
  <c r="O51" i="6"/>
  <c r="L51" i="6"/>
  <c r="K51" i="6"/>
  <c r="F51" i="6"/>
  <c r="H51" i="6"/>
  <c r="I51" i="6"/>
  <c r="G51" i="6"/>
  <c r="J51" i="6"/>
  <c r="K24" i="6"/>
  <c r="L24" i="6"/>
  <c r="O24" i="6"/>
  <c r="H24" i="6"/>
  <c r="I24" i="6"/>
  <c r="J24" i="6"/>
  <c r="F24" i="6"/>
  <c r="G24" i="6"/>
  <c r="K254" i="6"/>
  <c r="O254" i="6"/>
  <c r="L254" i="6"/>
  <c r="F254" i="6"/>
  <c r="J254" i="6"/>
  <c r="G254" i="6"/>
  <c r="H254" i="6"/>
  <c r="I254" i="6"/>
  <c r="L230" i="6"/>
  <c r="K230" i="6"/>
  <c r="O230" i="6"/>
  <c r="F230" i="6"/>
  <c r="G230" i="6"/>
  <c r="H230" i="6"/>
  <c r="I230" i="6"/>
  <c r="J230" i="6"/>
  <c r="O205" i="6"/>
  <c r="L205" i="6"/>
  <c r="K205" i="6"/>
  <c r="F205" i="6"/>
  <c r="G205" i="6"/>
  <c r="H205" i="6"/>
  <c r="I205" i="6"/>
  <c r="J205" i="6"/>
  <c r="O188" i="6"/>
  <c r="K188" i="6"/>
  <c r="L188" i="6"/>
  <c r="F188" i="6"/>
  <c r="G188" i="6"/>
  <c r="I188" i="6"/>
  <c r="J188" i="6"/>
  <c r="H188" i="6"/>
  <c r="O169" i="6"/>
  <c r="K169" i="6"/>
  <c r="L169" i="6"/>
  <c r="F169" i="6"/>
  <c r="J169" i="6"/>
  <c r="G169" i="6"/>
  <c r="H169" i="6"/>
  <c r="I169" i="6"/>
  <c r="K152" i="6"/>
  <c r="L152" i="6"/>
  <c r="O152" i="6"/>
  <c r="F152" i="6"/>
  <c r="G152" i="6"/>
  <c r="I152" i="6"/>
  <c r="J152" i="6"/>
  <c r="H152" i="6"/>
  <c r="O133" i="6"/>
  <c r="L133" i="6"/>
  <c r="K133" i="6"/>
  <c r="F133" i="6"/>
  <c r="G133" i="6"/>
  <c r="H133" i="6"/>
  <c r="J133" i="6"/>
  <c r="I133" i="6"/>
  <c r="K116" i="6"/>
  <c r="L116" i="6"/>
  <c r="O116" i="6"/>
  <c r="F116" i="6"/>
  <c r="H116" i="6"/>
  <c r="G116" i="6"/>
  <c r="J116" i="6"/>
  <c r="I116" i="6"/>
  <c r="K97" i="6"/>
  <c r="O97" i="6"/>
  <c r="L97" i="6"/>
  <c r="F97" i="6"/>
  <c r="G97" i="6"/>
  <c r="J97" i="6"/>
  <c r="I97" i="6"/>
  <c r="H97" i="6"/>
  <c r="O80" i="6"/>
  <c r="K80" i="6"/>
  <c r="L80" i="6"/>
  <c r="F80" i="6"/>
  <c r="H80" i="6"/>
  <c r="G80" i="6"/>
  <c r="I80" i="6"/>
  <c r="J80" i="6"/>
  <c r="K61" i="6"/>
  <c r="O61" i="6"/>
  <c r="L61" i="6"/>
  <c r="F61" i="6"/>
  <c r="G61" i="6"/>
  <c r="H61" i="6"/>
  <c r="J61" i="6"/>
  <c r="I61" i="6"/>
  <c r="K44" i="6"/>
  <c r="L44" i="6"/>
  <c r="O44" i="6"/>
  <c r="F44" i="6"/>
  <c r="G44" i="6"/>
  <c r="H44" i="6"/>
  <c r="I44" i="6"/>
  <c r="J44" i="6"/>
  <c r="O25" i="6"/>
  <c r="K25" i="6"/>
  <c r="L25" i="6"/>
  <c r="F25" i="6"/>
  <c r="G25" i="6"/>
  <c r="H25" i="6"/>
  <c r="I25" i="6"/>
  <c r="J25" i="6"/>
  <c r="K199" i="6"/>
  <c r="L199" i="6"/>
  <c r="O199" i="6"/>
  <c r="H199" i="6"/>
  <c r="I199" i="6"/>
  <c r="J199" i="6"/>
  <c r="F199" i="6"/>
  <c r="G199" i="6"/>
  <c r="O69" i="6"/>
  <c r="L69" i="6"/>
  <c r="K69" i="6"/>
  <c r="G69" i="6"/>
  <c r="J69" i="6"/>
  <c r="H69" i="6"/>
  <c r="I69" i="6"/>
  <c r="F69" i="6"/>
  <c r="O271" i="6"/>
  <c r="L271" i="6"/>
  <c r="K271" i="6"/>
  <c r="H271" i="6"/>
  <c r="J271" i="6"/>
  <c r="F271" i="6"/>
  <c r="G271" i="6"/>
  <c r="I271" i="6"/>
  <c r="O238" i="6"/>
  <c r="L238" i="6"/>
  <c r="K238" i="6"/>
  <c r="G238" i="6"/>
  <c r="H238" i="6"/>
  <c r="I238" i="6"/>
  <c r="F238" i="6"/>
  <c r="J238" i="6"/>
  <c r="O207" i="6"/>
  <c r="K207" i="6"/>
  <c r="L207" i="6"/>
  <c r="H207" i="6"/>
  <c r="F207" i="6"/>
  <c r="G207" i="6"/>
  <c r="I207" i="6"/>
  <c r="J207" i="6"/>
  <c r="O171" i="6"/>
  <c r="K171" i="6"/>
  <c r="L171" i="6"/>
  <c r="F171" i="6"/>
  <c r="G171" i="6"/>
  <c r="H171" i="6"/>
  <c r="I171" i="6"/>
  <c r="J171" i="6"/>
  <c r="O135" i="6"/>
  <c r="K135" i="6"/>
  <c r="L135" i="6"/>
  <c r="F135" i="6"/>
  <c r="H135" i="6"/>
  <c r="I135" i="6"/>
  <c r="G135" i="6"/>
  <c r="J135" i="6"/>
  <c r="O118" i="6"/>
  <c r="K118" i="6"/>
  <c r="L118" i="6"/>
  <c r="I118" i="6"/>
  <c r="G118" i="6"/>
  <c r="H118" i="6"/>
  <c r="F118" i="6"/>
  <c r="J118" i="6"/>
  <c r="O82" i="6"/>
  <c r="K82" i="6"/>
  <c r="L82" i="6"/>
  <c r="F82" i="6"/>
  <c r="G82" i="6"/>
  <c r="I82" i="6"/>
  <c r="J82" i="6"/>
  <c r="H82" i="6"/>
  <c r="O63" i="6"/>
  <c r="K63" i="6"/>
  <c r="L63" i="6"/>
  <c r="F63" i="6"/>
  <c r="H63" i="6"/>
  <c r="I63" i="6"/>
  <c r="G63" i="6"/>
  <c r="J63" i="6"/>
  <c r="O27" i="6"/>
  <c r="K27" i="6"/>
  <c r="L27" i="6"/>
  <c r="F27" i="6"/>
  <c r="G27" i="6"/>
  <c r="H27" i="6"/>
  <c r="I27" i="6"/>
  <c r="J27" i="6"/>
  <c r="O241" i="6"/>
  <c r="K241" i="6"/>
  <c r="L241" i="6"/>
  <c r="F241" i="6"/>
  <c r="G241" i="6"/>
  <c r="I241" i="6"/>
  <c r="H241" i="6"/>
  <c r="J241" i="6"/>
  <c r="O68" i="6"/>
  <c r="K68" i="6"/>
  <c r="L68" i="6"/>
  <c r="G68" i="6"/>
  <c r="H68" i="6"/>
  <c r="F68" i="6"/>
  <c r="J68" i="6"/>
  <c r="I68" i="6"/>
  <c r="K261" i="6"/>
  <c r="L261" i="6"/>
  <c r="O261" i="6"/>
  <c r="G261" i="6"/>
  <c r="J261" i="6"/>
  <c r="H261" i="6"/>
  <c r="I261" i="6"/>
  <c r="F261" i="6"/>
  <c r="K246" i="6"/>
  <c r="L246" i="6"/>
  <c r="O246" i="6"/>
  <c r="J246" i="6"/>
  <c r="G246" i="6"/>
  <c r="H246" i="6"/>
  <c r="F246" i="6"/>
  <c r="I246" i="6"/>
  <c r="O215" i="6"/>
  <c r="L215" i="6"/>
  <c r="K215" i="6"/>
  <c r="I215" i="6"/>
  <c r="J215" i="6"/>
  <c r="H215" i="6"/>
  <c r="F215" i="6"/>
  <c r="G215" i="6"/>
  <c r="L179" i="6"/>
  <c r="O179" i="6"/>
  <c r="K179" i="6"/>
  <c r="I179" i="6"/>
  <c r="J179" i="6"/>
  <c r="G179" i="6"/>
  <c r="F179" i="6"/>
  <c r="H179" i="6"/>
  <c r="K160" i="6"/>
  <c r="L160" i="6"/>
  <c r="O160" i="6"/>
  <c r="H160" i="6"/>
  <c r="I160" i="6"/>
  <c r="J160" i="6"/>
  <c r="F160" i="6"/>
  <c r="G160" i="6"/>
  <c r="K124" i="6"/>
  <c r="L124" i="6"/>
  <c r="O124" i="6"/>
  <c r="H124" i="6"/>
  <c r="I124" i="6"/>
  <c r="J124" i="6"/>
  <c r="G124" i="6"/>
  <c r="F124" i="6"/>
  <c r="O107" i="6"/>
  <c r="K107" i="6"/>
  <c r="L107" i="6"/>
  <c r="I107" i="6"/>
  <c r="J107" i="6"/>
  <c r="G107" i="6"/>
  <c r="F107" i="6"/>
  <c r="H107" i="6"/>
  <c r="K71" i="6"/>
  <c r="O71" i="6"/>
  <c r="L71" i="6"/>
  <c r="I71" i="6"/>
  <c r="J71" i="6"/>
  <c r="G71" i="6"/>
  <c r="F71" i="6"/>
  <c r="H71" i="6"/>
  <c r="K52" i="6"/>
  <c r="L52" i="6"/>
  <c r="O52" i="6"/>
  <c r="H52" i="6"/>
  <c r="I52" i="6"/>
  <c r="J52" i="6"/>
  <c r="G52" i="6"/>
  <c r="F52" i="6"/>
  <c r="O35" i="6"/>
  <c r="K35" i="6"/>
  <c r="L35" i="6"/>
  <c r="I35" i="6"/>
  <c r="J35" i="6"/>
  <c r="F35" i="6"/>
  <c r="G35" i="6"/>
  <c r="H35" i="6"/>
  <c r="O189" i="6"/>
  <c r="K189" i="6"/>
  <c r="L189" i="6"/>
  <c r="G189" i="6"/>
  <c r="J189" i="6"/>
  <c r="H189" i="6"/>
  <c r="I189" i="6"/>
  <c r="F189" i="6"/>
  <c r="O117" i="6"/>
  <c r="L117" i="6"/>
  <c r="K117" i="6"/>
  <c r="G117" i="6"/>
  <c r="H117" i="6"/>
  <c r="I117" i="6"/>
  <c r="J117" i="6"/>
  <c r="F117" i="6"/>
  <c r="K67" i="6"/>
  <c r="L67" i="6"/>
  <c r="O67" i="6"/>
  <c r="F67" i="6"/>
  <c r="J67" i="6"/>
  <c r="G67" i="6"/>
  <c r="H67" i="6"/>
  <c r="I67" i="6"/>
  <c r="K269" i="6"/>
  <c r="L269" i="6"/>
  <c r="O269" i="6"/>
  <c r="G269" i="6"/>
  <c r="I269" i="6"/>
  <c r="J269" i="6"/>
  <c r="F269" i="6"/>
  <c r="H269" i="6"/>
  <c r="K221" i="6"/>
  <c r="L221" i="6"/>
  <c r="O221" i="6"/>
  <c r="H221" i="6"/>
  <c r="J221" i="6"/>
  <c r="F221" i="6"/>
  <c r="G221" i="6"/>
  <c r="I221" i="6"/>
  <c r="K178" i="6"/>
  <c r="L178" i="6"/>
  <c r="O178" i="6"/>
  <c r="F178" i="6"/>
  <c r="G178" i="6"/>
  <c r="H178" i="6"/>
  <c r="I178" i="6"/>
  <c r="J178" i="6"/>
  <c r="O142" i="6"/>
  <c r="K142" i="6"/>
  <c r="L142" i="6"/>
  <c r="F142" i="6"/>
  <c r="G142" i="6"/>
  <c r="H142" i="6"/>
  <c r="I142" i="6"/>
  <c r="J142" i="6"/>
  <c r="O106" i="6"/>
  <c r="K106" i="6"/>
  <c r="L106" i="6"/>
  <c r="G106" i="6"/>
  <c r="H106" i="6"/>
  <c r="J106" i="6"/>
  <c r="F106" i="6"/>
  <c r="I106" i="6"/>
  <c r="O77" i="6"/>
  <c r="K77" i="6"/>
  <c r="L77" i="6"/>
  <c r="G77" i="6"/>
  <c r="H77" i="6"/>
  <c r="J77" i="6"/>
  <c r="F77" i="6"/>
  <c r="I77" i="6"/>
  <c r="K34" i="6"/>
  <c r="L34" i="6"/>
  <c r="O34" i="6"/>
  <c r="H34" i="6"/>
  <c r="F34" i="6"/>
  <c r="G34" i="6"/>
  <c r="I34" i="6"/>
  <c r="J34" i="6"/>
  <c r="E56" i="6"/>
  <c r="L280" i="6"/>
  <c r="O280" i="6"/>
  <c r="K280" i="6"/>
  <c r="H280" i="6"/>
  <c r="I280" i="6"/>
  <c r="J280" i="6"/>
  <c r="F280" i="6"/>
  <c r="G280" i="6"/>
  <c r="O274" i="6"/>
  <c r="L274" i="6"/>
  <c r="K274" i="6"/>
  <c r="F274" i="6"/>
  <c r="H274" i="6"/>
  <c r="I274" i="6"/>
  <c r="G274" i="6"/>
  <c r="J274" i="6"/>
  <c r="O259" i="6"/>
  <c r="K259" i="6"/>
  <c r="L259" i="6"/>
  <c r="I259" i="6"/>
  <c r="J259" i="6"/>
  <c r="F259" i="6"/>
  <c r="G259" i="6"/>
  <c r="H259" i="6"/>
  <c r="O250" i="6"/>
  <c r="L250" i="6"/>
  <c r="K250" i="6"/>
  <c r="F250" i="6"/>
  <c r="G250" i="6"/>
  <c r="H250" i="6"/>
  <c r="I250" i="6"/>
  <c r="J250" i="6"/>
  <c r="L244" i="6"/>
  <c r="O244" i="6"/>
  <c r="K244" i="6"/>
  <c r="H244" i="6"/>
  <c r="I244" i="6"/>
  <c r="J244" i="6"/>
  <c r="G244" i="6"/>
  <c r="F244" i="6"/>
  <c r="K235" i="6"/>
  <c r="L235" i="6"/>
  <c r="O235" i="6"/>
  <c r="F235" i="6"/>
  <c r="I235" i="6"/>
  <c r="G235" i="6"/>
  <c r="H235" i="6"/>
  <c r="J235" i="6"/>
  <c r="O226" i="6"/>
  <c r="K226" i="6"/>
  <c r="L226" i="6"/>
  <c r="G226" i="6"/>
  <c r="I226" i="6"/>
  <c r="F226" i="6"/>
  <c r="H226" i="6"/>
  <c r="J226" i="6"/>
  <c r="L220" i="6"/>
  <c r="O220" i="6"/>
  <c r="K220" i="6"/>
  <c r="H220" i="6"/>
  <c r="I220" i="6"/>
  <c r="J220" i="6"/>
  <c r="G220" i="6"/>
  <c r="F220" i="6"/>
  <c r="K210" i="6"/>
  <c r="L210" i="6"/>
  <c r="O210" i="6"/>
  <c r="J210" i="6"/>
  <c r="G210" i="6"/>
  <c r="H210" i="6"/>
  <c r="F210" i="6"/>
  <c r="I210" i="6"/>
  <c r="K203" i="6"/>
  <c r="L203" i="6"/>
  <c r="O203" i="6"/>
  <c r="I203" i="6"/>
  <c r="J203" i="6"/>
  <c r="F203" i="6"/>
  <c r="G203" i="6"/>
  <c r="H203" i="6"/>
  <c r="O194" i="6"/>
  <c r="K194" i="6"/>
  <c r="L194" i="6"/>
  <c r="F194" i="6"/>
  <c r="I194" i="6"/>
  <c r="G194" i="6"/>
  <c r="J194" i="6"/>
  <c r="H194" i="6"/>
  <c r="K184" i="6"/>
  <c r="L184" i="6"/>
  <c r="O184" i="6"/>
  <c r="H184" i="6"/>
  <c r="I184" i="6"/>
  <c r="J184" i="6"/>
  <c r="G184" i="6"/>
  <c r="F184" i="6"/>
  <c r="O174" i="6"/>
  <c r="K174" i="6"/>
  <c r="L174" i="6"/>
  <c r="J174" i="6"/>
  <c r="G174" i="6"/>
  <c r="F174" i="6"/>
  <c r="H174" i="6"/>
  <c r="I174" i="6"/>
  <c r="O167" i="6"/>
  <c r="K167" i="6"/>
  <c r="L167" i="6"/>
  <c r="I167" i="6"/>
  <c r="J167" i="6"/>
  <c r="F167" i="6"/>
  <c r="G167" i="6"/>
  <c r="H167" i="6"/>
  <c r="O158" i="6"/>
  <c r="K158" i="6"/>
  <c r="L158" i="6"/>
  <c r="F158" i="6"/>
  <c r="I158" i="6"/>
  <c r="G158" i="6"/>
  <c r="J158" i="6"/>
  <c r="H158" i="6"/>
  <c r="K148" i="6"/>
  <c r="L148" i="6"/>
  <c r="O148" i="6"/>
  <c r="H148" i="6"/>
  <c r="I148" i="6"/>
  <c r="J148" i="6"/>
  <c r="F148" i="6"/>
  <c r="G148" i="6"/>
  <c r="L138" i="6"/>
  <c r="K138" i="6"/>
  <c r="O138" i="6"/>
  <c r="J138" i="6"/>
  <c r="G138" i="6"/>
  <c r="H138" i="6"/>
  <c r="I138" i="6"/>
  <c r="F138" i="6"/>
  <c r="O131" i="6"/>
  <c r="K131" i="6"/>
  <c r="L131" i="6"/>
  <c r="I131" i="6"/>
  <c r="J131" i="6"/>
  <c r="F131" i="6"/>
  <c r="G131" i="6"/>
  <c r="H131" i="6"/>
  <c r="O122" i="6"/>
  <c r="K122" i="6"/>
  <c r="L122" i="6"/>
  <c r="F122" i="6"/>
  <c r="G122" i="6"/>
  <c r="H122" i="6"/>
  <c r="I122" i="6"/>
  <c r="J122" i="6"/>
  <c r="K112" i="6"/>
  <c r="L112" i="6"/>
  <c r="O112" i="6"/>
  <c r="H112" i="6"/>
  <c r="I112" i="6"/>
  <c r="J112" i="6"/>
  <c r="F112" i="6"/>
  <c r="G112" i="6"/>
  <c r="K102" i="6"/>
  <c r="L102" i="6"/>
  <c r="O102" i="6"/>
  <c r="J102" i="6"/>
  <c r="F102" i="6"/>
  <c r="G102" i="6"/>
  <c r="H102" i="6"/>
  <c r="I102" i="6"/>
  <c r="O95" i="6"/>
  <c r="K95" i="6"/>
  <c r="L95" i="6"/>
  <c r="I95" i="6"/>
  <c r="J95" i="6"/>
  <c r="G95" i="6"/>
  <c r="H95" i="6"/>
  <c r="F95" i="6"/>
  <c r="K86" i="6"/>
  <c r="L86" i="6"/>
  <c r="O86" i="6"/>
  <c r="F86" i="6"/>
  <c r="J86" i="6"/>
  <c r="G86" i="6"/>
  <c r="H86" i="6"/>
  <c r="I86" i="6"/>
  <c r="K76" i="6"/>
  <c r="L76" i="6"/>
  <c r="O76" i="6"/>
  <c r="H76" i="6"/>
  <c r="I76" i="6"/>
  <c r="J76" i="6"/>
  <c r="F76" i="6"/>
  <c r="G76" i="6"/>
  <c r="O66" i="6"/>
  <c r="K66" i="6"/>
  <c r="L66" i="6"/>
  <c r="J66" i="6"/>
  <c r="F66" i="6"/>
  <c r="I66" i="6"/>
  <c r="G66" i="6"/>
  <c r="H66" i="6"/>
  <c r="K59" i="6"/>
  <c r="L59" i="6"/>
  <c r="O59" i="6"/>
  <c r="I59" i="6"/>
  <c r="J59" i="6"/>
  <c r="H59" i="6"/>
  <c r="G59" i="6"/>
  <c r="F59" i="6"/>
  <c r="O50" i="6"/>
  <c r="K50" i="6"/>
  <c r="L50" i="6"/>
  <c r="F50" i="6"/>
  <c r="I50" i="6"/>
  <c r="G50" i="6"/>
  <c r="J50" i="6"/>
  <c r="H50" i="6"/>
  <c r="K40" i="6"/>
  <c r="O40" i="6"/>
  <c r="L40" i="6"/>
  <c r="H40" i="6"/>
  <c r="I40" i="6"/>
  <c r="J40" i="6"/>
  <c r="F40" i="6"/>
  <c r="G40" i="6"/>
  <c r="O30" i="6"/>
  <c r="L30" i="6"/>
  <c r="K30" i="6"/>
  <c r="J30" i="6"/>
  <c r="F30" i="6"/>
  <c r="H30" i="6"/>
  <c r="I30" i="6"/>
  <c r="G30" i="6"/>
  <c r="K23" i="6"/>
  <c r="O23" i="6"/>
  <c r="L23" i="6"/>
  <c r="I23" i="6"/>
  <c r="J23" i="6"/>
  <c r="G23" i="6"/>
  <c r="H23" i="6"/>
  <c r="F23" i="6"/>
  <c r="O14" i="6"/>
  <c r="L14" i="6"/>
  <c r="K14" i="6"/>
  <c r="F14" i="6"/>
  <c r="J14" i="6"/>
  <c r="G14" i="6"/>
  <c r="H14" i="6"/>
  <c r="I14" i="6"/>
  <c r="O242" i="6"/>
  <c r="L242" i="6"/>
  <c r="K242" i="6"/>
  <c r="F242" i="6"/>
  <c r="I242" i="6"/>
  <c r="G242" i="6"/>
  <c r="H242" i="6"/>
  <c r="J242" i="6"/>
  <c r="K163" i="6"/>
  <c r="L163" i="6"/>
  <c r="O163" i="6"/>
  <c r="H163" i="6"/>
  <c r="I163" i="6"/>
  <c r="F163" i="6"/>
  <c r="G163" i="6"/>
  <c r="J163" i="6"/>
  <c r="L127" i="6"/>
  <c r="K127" i="6"/>
  <c r="O127" i="6"/>
  <c r="F127" i="6"/>
  <c r="J127" i="6"/>
  <c r="G127" i="6"/>
  <c r="H127" i="6"/>
  <c r="I127" i="6"/>
  <c r="O55" i="6"/>
  <c r="K55" i="6"/>
  <c r="L55" i="6"/>
  <c r="H55" i="6"/>
  <c r="F55" i="6"/>
  <c r="I55" i="6"/>
  <c r="J55" i="6"/>
  <c r="G55" i="6"/>
  <c r="K19" i="6"/>
  <c r="O19" i="6"/>
  <c r="L19" i="6"/>
  <c r="F19" i="6"/>
  <c r="H19" i="6"/>
  <c r="I19" i="6"/>
  <c r="J19" i="6"/>
  <c r="G19" i="6"/>
  <c r="K262" i="6"/>
  <c r="L262" i="6"/>
  <c r="O262" i="6"/>
  <c r="F262" i="6"/>
  <c r="G262" i="6"/>
  <c r="H262" i="6"/>
  <c r="I262" i="6"/>
  <c r="J262" i="6"/>
  <c r="L232" i="6"/>
  <c r="K232" i="6"/>
  <c r="O232" i="6"/>
  <c r="H232" i="6"/>
  <c r="I232" i="6"/>
  <c r="J232" i="6"/>
  <c r="F232" i="6"/>
  <c r="G232" i="6"/>
  <c r="K190" i="6"/>
  <c r="L190" i="6"/>
  <c r="O190" i="6"/>
  <c r="I190" i="6"/>
  <c r="F190" i="6"/>
  <c r="G190" i="6"/>
  <c r="H190" i="6"/>
  <c r="J190" i="6"/>
  <c r="K154" i="6"/>
  <c r="L154" i="6"/>
  <c r="O154" i="6"/>
  <c r="G154" i="6"/>
  <c r="H154" i="6"/>
  <c r="F154" i="6"/>
  <c r="I154" i="6"/>
  <c r="J154" i="6"/>
  <c r="K89" i="6"/>
  <c r="L89" i="6"/>
  <c r="O89" i="6"/>
  <c r="F89" i="6"/>
  <c r="I89" i="6"/>
  <c r="G89" i="6"/>
  <c r="H89" i="6"/>
  <c r="J89" i="6"/>
  <c r="K36" i="6"/>
  <c r="L36" i="6"/>
  <c r="O36" i="6"/>
  <c r="G36" i="6"/>
  <c r="H36" i="6"/>
  <c r="I36" i="6"/>
  <c r="J36" i="6"/>
  <c r="F36" i="6"/>
  <c r="L212" i="6"/>
  <c r="K212" i="6"/>
  <c r="O212" i="6"/>
  <c r="G212" i="6"/>
  <c r="F212" i="6"/>
  <c r="J212" i="6"/>
  <c r="H212" i="6"/>
  <c r="I212" i="6"/>
  <c r="K176" i="6"/>
  <c r="L176" i="6"/>
  <c r="O176" i="6"/>
  <c r="F176" i="6"/>
  <c r="G176" i="6"/>
  <c r="H176" i="6"/>
  <c r="J176" i="6"/>
  <c r="I176" i="6"/>
  <c r="K140" i="6"/>
  <c r="L140" i="6"/>
  <c r="O140" i="6"/>
  <c r="F140" i="6"/>
  <c r="G140" i="6"/>
  <c r="I140" i="6"/>
  <c r="J140" i="6"/>
  <c r="H140" i="6"/>
  <c r="K85" i="6"/>
  <c r="O85" i="6"/>
  <c r="L85" i="6"/>
  <c r="F85" i="6"/>
  <c r="G85" i="6"/>
  <c r="J85" i="6"/>
  <c r="H85" i="6"/>
  <c r="I85" i="6"/>
  <c r="K32" i="6"/>
  <c r="L32" i="6"/>
  <c r="O32" i="6"/>
  <c r="F32" i="6"/>
  <c r="G32" i="6"/>
  <c r="H32" i="6"/>
  <c r="I32" i="6"/>
  <c r="J32" i="6"/>
  <c r="O276" i="6"/>
  <c r="L276" i="6"/>
  <c r="K276" i="6"/>
  <c r="I276" i="6"/>
  <c r="F276" i="6"/>
  <c r="G276" i="6"/>
  <c r="H276" i="6"/>
  <c r="J276" i="6"/>
  <c r="O228" i="6"/>
  <c r="L228" i="6"/>
  <c r="K228" i="6"/>
  <c r="G228" i="6"/>
  <c r="H228" i="6"/>
  <c r="J228" i="6"/>
  <c r="F228" i="6"/>
  <c r="I228" i="6"/>
  <c r="O186" i="6"/>
  <c r="L186" i="6"/>
  <c r="K186" i="6"/>
  <c r="J186" i="6"/>
  <c r="F186" i="6"/>
  <c r="I186" i="6"/>
  <c r="H186" i="6"/>
  <c r="G186" i="6"/>
  <c r="O143" i="6"/>
  <c r="K143" i="6"/>
  <c r="L143" i="6"/>
  <c r="I143" i="6"/>
  <c r="J143" i="6"/>
  <c r="F143" i="6"/>
  <c r="G143" i="6"/>
  <c r="H143" i="6"/>
  <c r="K88" i="6"/>
  <c r="L88" i="6"/>
  <c r="O88" i="6"/>
  <c r="H88" i="6"/>
  <c r="I88" i="6"/>
  <c r="J88" i="6"/>
  <c r="F88" i="6"/>
  <c r="G88" i="6"/>
  <c r="O16" i="6"/>
  <c r="K16" i="6"/>
  <c r="L16" i="6"/>
  <c r="H16" i="6"/>
  <c r="I16" i="6"/>
  <c r="J16" i="6"/>
  <c r="F16" i="6"/>
  <c r="G16" i="6"/>
  <c r="O255" i="6"/>
  <c r="K255" i="6"/>
  <c r="L255" i="6"/>
  <c r="F255" i="6"/>
  <c r="G255" i="6"/>
  <c r="H255" i="6"/>
  <c r="J255" i="6"/>
  <c r="I255" i="6"/>
  <c r="K211" i="6"/>
  <c r="L211" i="6"/>
  <c r="O211" i="6"/>
  <c r="F211" i="6"/>
  <c r="G211" i="6"/>
  <c r="H211" i="6"/>
  <c r="I211" i="6"/>
  <c r="J211" i="6"/>
  <c r="K139" i="6"/>
  <c r="L139" i="6"/>
  <c r="O139" i="6"/>
  <c r="H139" i="6"/>
  <c r="F139" i="6"/>
  <c r="J139" i="6"/>
  <c r="G139" i="6"/>
  <c r="I139" i="6"/>
  <c r="O81" i="6"/>
  <c r="K81" i="6"/>
  <c r="L81" i="6"/>
  <c r="G81" i="6"/>
  <c r="H81" i="6"/>
  <c r="I81" i="6"/>
  <c r="J81" i="6"/>
  <c r="F81" i="6"/>
  <c r="O31" i="6"/>
  <c r="K31" i="6"/>
  <c r="L31" i="6"/>
  <c r="H31" i="6"/>
  <c r="F31" i="6"/>
  <c r="I31" i="6"/>
  <c r="J31" i="6"/>
  <c r="G31" i="6"/>
  <c r="K281" i="6"/>
  <c r="L281" i="6"/>
  <c r="O281" i="6"/>
  <c r="H281" i="6"/>
  <c r="G281" i="6"/>
  <c r="J281" i="6"/>
  <c r="F281" i="6"/>
  <c r="I281" i="6"/>
  <c r="O260" i="6"/>
  <c r="K260" i="6"/>
  <c r="L260" i="6"/>
  <c r="F260" i="6"/>
  <c r="G260" i="6"/>
  <c r="I260" i="6"/>
  <c r="J260" i="6"/>
  <c r="H260" i="6"/>
  <c r="K245" i="6"/>
  <c r="L245" i="6"/>
  <c r="O245" i="6"/>
  <c r="G245" i="6"/>
  <c r="H245" i="6"/>
  <c r="I245" i="6"/>
  <c r="F245" i="6"/>
  <c r="J245" i="6"/>
  <c r="O227" i="6"/>
  <c r="K227" i="6"/>
  <c r="L227" i="6"/>
  <c r="I227" i="6"/>
  <c r="J227" i="6"/>
  <c r="F227" i="6"/>
  <c r="G227" i="6"/>
  <c r="H227" i="6"/>
  <c r="L204" i="6"/>
  <c r="O204" i="6"/>
  <c r="K204" i="6"/>
  <c r="G204" i="6"/>
  <c r="H204" i="6"/>
  <c r="I204" i="6"/>
  <c r="J204" i="6"/>
  <c r="F204" i="6"/>
  <c r="O185" i="6"/>
  <c r="L185" i="6"/>
  <c r="K185" i="6"/>
  <c r="F185" i="6"/>
  <c r="J185" i="6"/>
  <c r="G185" i="6"/>
  <c r="H185" i="6"/>
  <c r="I185" i="6"/>
  <c r="O159" i="6"/>
  <c r="K159" i="6"/>
  <c r="L159" i="6"/>
  <c r="G159" i="6"/>
  <c r="H159" i="6"/>
  <c r="F159" i="6"/>
  <c r="J159" i="6"/>
  <c r="I159" i="6"/>
  <c r="O132" i="6"/>
  <c r="K132" i="6"/>
  <c r="L132" i="6"/>
  <c r="J132" i="6"/>
  <c r="H132" i="6"/>
  <c r="I132" i="6"/>
  <c r="F132" i="6"/>
  <c r="G132" i="6"/>
  <c r="K113" i="6"/>
  <c r="L113" i="6"/>
  <c r="O113" i="6"/>
  <c r="F113" i="6"/>
  <c r="H113" i="6"/>
  <c r="J113" i="6"/>
  <c r="G113" i="6"/>
  <c r="I113" i="6"/>
  <c r="K87" i="6"/>
  <c r="O87" i="6"/>
  <c r="L87" i="6"/>
  <c r="F87" i="6"/>
  <c r="I87" i="6"/>
  <c r="G87" i="6"/>
  <c r="H87" i="6"/>
  <c r="J87" i="6"/>
  <c r="K60" i="6"/>
  <c r="L60" i="6"/>
  <c r="O60" i="6"/>
  <c r="G60" i="6"/>
  <c r="I60" i="6"/>
  <c r="J60" i="6"/>
  <c r="H60" i="6"/>
  <c r="F60" i="6"/>
  <c r="O41" i="6"/>
  <c r="K41" i="6"/>
  <c r="L41" i="6"/>
  <c r="F41" i="6"/>
  <c r="I41" i="6"/>
  <c r="H41" i="6"/>
  <c r="J41" i="6"/>
  <c r="G41" i="6"/>
  <c r="O15" i="6"/>
  <c r="K15" i="6"/>
  <c r="L15" i="6"/>
  <c r="G15" i="6"/>
  <c r="I15" i="6"/>
  <c r="F15" i="6"/>
  <c r="H15" i="6"/>
  <c r="J15" i="6"/>
  <c r="E44" i="6"/>
  <c r="O268" i="6"/>
  <c r="K268" i="6"/>
  <c r="L268" i="6"/>
  <c r="H268" i="6"/>
  <c r="I268" i="6"/>
  <c r="J268" i="6"/>
  <c r="F268" i="6"/>
  <c r="G268" i="6"/>
  <c r="E238" i="6"/>
  <c r="E184" i="6"/>
  <c r="E102" i="6"/>
  <c r="E264" i="6"/>
  <c r="K253" i="6"/>
  <c r="L253" i="6"/>
  <c r="O253" i="6"/>
  <c r="F253" i="6"/>
  <c r="H253" i="6"/>
  <c r="I253" i="6"/>
  <c r="J253" i="6"/>
  <c r="G253" i="6"/>
  <c r="O229" i="6"/>
  <c r="K229" i="6"/>
  <c r="L229" i="6"/>
  <c r="F229" i="6"/>
  <c r="G229" i="6"/>
  <c r="J229" i="6"/>
  <c r="H229" i="6"/>
  <c r="I229" i="6"/>
  <c r="O201" i="6"/>
  <c r="L201" i="6"/>
  <c r="K201" i="6"/>
  <c r="G201" i="6"/>
  <c r="H201" i="6"/>
  <c r="I201" i="6"/>
  <c r="J201" i="6"/>
  <c r="F201" i="6"/>
  <c r="K187" i="6"/>
  <c r="L187" i="6"/>
  <c r="O187" i="6"/>
  <c r="I187" i="6"/>
  <c r="J187" i="6"/>
  <c r="F187" i="6"/>
  <c r="H187" i="6"/>
  <c r="G187" i="6"/>
  <c r="O165" i="6"/>
  <c r="K165" i="6"/>
  <c r="L165" i="6"/>
  <c r="G165" i="6"/>
  <c r="H165" i="6"/>
  <c r="I165" i="6"/>
  <c r="J165" i="6"/>
  <c r="F165" i="6"/>
  <c r="K151" i="6"/>
  <c r="L151" i="6"/>
  <c r="O151" i="6"/>
  <c r="I151" i="6"/>
  <c r="F151" i="6"/>
  <c r="G151" i="6"/>
  <c r="H151" i="6"/>
  <c r="J151" i="6"/>
  <c r="O129" i="6"/>
  <c r="K129" i="6"/>
  <c r="L129" i="6"/>
  <c r="G129" i="6"/>
  <c r="J129" i="6"/>
  <c r="H129" i="6"/>
  <c r="I129" i="6"/>
  <c r="F129" i="6"/>
  <c r="L115" i="6"/>
  <c r="K115" i="6"/>
  <c r="O115" i="6"/>
  <c r="H115" i="6"/>
  <c r="I115" i="6"/>
  <c r="J115" i="6"/>
  <c r="F115" i="6"/>
  <c r="G115" i="6"/>
  <c r="O93" i="6"/>
  <c r="K93" i="6"/>
  <c r="L93" i="6"/>
  <c r="G93" i="6"/>
  <c r="J93" i="6"/>
  <c r="H93" i="6"/>
  <c r="I93" i="6"/>
  <c r="F93" i="6"/>
  <c r="O79" i="6"/>
  <c r="K79" i="6"/>
  <c r="L79" i="6"/>
  <c r="H79" i="6"/>
  <c r="F79" i="6"/>
  <c r="J79" i="6"/>
  <c r="G79" i="6"/>
  <c r="I79" i="6"/>
  <c r="K57" i="6"/>
  <c r="L57" i="6"/>
  <c r="O57" i="6"/>
  <c r="G57" i="6"/>
  <c r="H57" i="6"/>
  <c r="I57" i="6"/>
  <c r="J57" i="6"/>
  <c r="F57" i="6"/>
  <c r="K43" i="6"/>
  <c r="L43" i="6"/>
  <c r="O43" i="6"/>
  <c r="F43" i="6"/>
  <c r="I43" i="6"/>
  <c r="J43" i="6"/>
  <c r="G43" i="6"/>
  <c r="H43" i="6"/>
  <c r="K21" i="6"/>
  <c r="O21" i="6"/>
  <c r="L21" i="6"/>
  <c r="G21" i="6"/>
  <c r="J21" i="6"/>
  <c r="H21" i="6"/>
  <c r="I21" i="6"/>
  <c r="F21" i="6"/>
  <c r="K20" i="6"/>
  <c r="L20" i="6"/>
  <c r="O20" i="6"/>
  <c r="F20" i="6"/>
  <c r="G20" i="6"/>
  <c r="H20" i="6"/>
  <c r="I20" i="6"/>
  <c r="J20" i="6"/>
  <c r="O213" i="6"/>
  <c r="K213" i="6"/>
  <c r="L213" i="6"/>
  <c r="G213" i="6"/>
  <c r="J213" i="6"/>
  <c r="H213" i="6"/>
  <c r="I213" i="6"/>
  <c r="F213" i="6"/>
  <c r="O105" i="6"/>
  <c r="L105" i="6"/>
  <c r="K105" i="6"/>
  <c r="G105" i="6"/>
  <c r="H105" i="6"/>
  <c r="I105" i="6"/>
  <c r="J105" i="6"/>
  <c r="F105" i="6"/>
  <c r="O277" i="6"/>
  <c r="K277" i="6"/>
  <c r="L277" i="6"/>
  <c r="F277" i="6"/>
  <c r="I277" i="6"/>
  <c r="G277" i="6"/>
  <c r="J277" i="6"/>
  <c r="H277" i="6"/>
  <c r="K247" i="6"/>
  <c r="L247" i="6"/>
  <c r="O247" i="6"/>
  <c r="H247" i="6"/>
  <c r="F247" i="6"/>
  <c r="G247" i="6"/>
  <c r="I247" i="6"/>
  <c r="J247" i="6"/>
  <c r="L216" i="6"/>
  <c r="K216" i="6"/>
  <c r="O216" i="6"/>
  <c r="I216" i="6"/>
  <c r="F216" i="6"/>
  <c r="G216" i="6"/>
  <c r="H216" i="6"/>
  <c r="J216" i="6"/>
  <c r="K180" i="6"/>
  <c r="L180" i="6"/>
  <c r="O180" i="6"/>
  <c r="F180" i="6"/>
  <c r="G180" i="6"/>
  <c r="H180" i="6"/>
  <c r="I180" i="6"/>
  <c r="J180" i="6"/>
  <c r="O144" i="6"/>
  <c r="K144" i="6"/>
  <c r="L144" i="6"/>
  <c r="G144" i="6"/>
  <c r="F144" i="6"/>
  <c r="H144" i="6"/>
  <c r="I144" i="6"/>
  <c r="J144" i="6"/>
  <c r="K125" i="6"/>
  <c r="O125" i="6"/>
  <c r="L125" i="6"/>
  <c r="F125" i="6"/>
  <c r="G125" i="6"/>
  <c r="H125" i="6"/>
  <c r="J125" i="6"/>
  <c r="I125" i="6"/>
  <c r="O99" i="6"/>
  <c r="L99" i="6"/>
  <c r="K99" i="6"/>
  <c r="F99" i="6"/>
  <c r="I99" i="6"/>
  <c r="G99" i="6"/>
  <c r="H99" i="6"/>
  <c r="J99" i="6"/>
  <c r="K72" i="6"/>
  <c r="L72" i="6"/>
  <c r="O72" i="6"/>
  <c r="I72" i="6"/>
  <c r="J72" i="6"/>
  <c r="H72" i="6"/>
  <c r="F72" i="6"/>
  <c r="G72" i="6"/>
  <c r="K53" i="6"/>
  <c r="L53" i="6"/>
  <c r="O53" i="6"/>
  <c r="I53" i="6"/>
  <c r="H53" i="6"/>
  <c r="J53" i="6"/>
  <c r="F53" i="6"/>
  <c r="G53" i="6"/>
  <c r="O17" i="6"/>
  <c r="K17" i="6"/>
  <c r="L17" i="6"/>
  <c r="F17" i="6"/>
  <c r="H17" i="6"/>
  <c r="J17" i="6"/>
  <c r="G17" i="6"/>
  <c r="I17" i="6"/>
  <c r="K104" i="6"/>
  <c r="L104" i="6"/>
  <c r="O104" i="6"/>
  <c r="H104" i="6"/>
  <c r="G104" i="6"/>
  <c r="F104" i="6"/>
  <c r="I104" i="6"/>
  <c r="J104" i="6"/>
  <c r="K270" i="6"/>
  <c r="O270" i="6"/>
  <c r="L270" i="6"/>
  <c r="J270" i="6"/>
  <c r="G270" i="6"/>
  <c r="F270" i="6"/>
  <c r="H270" i="6"/>
  <c r="I270" i="6"/>
  <c r="O252" i="6"/>
  <c r="K252" i="6"/>
  <c r="L252" i="6"/>
  <c r="G252" i="6"/>
  <c r="F252" i="6"/>
  <c r="H252" i="6"/>
  <c r="I252" i="6"/>
  <c r="J252" i="6"/>
  <c r="O222" i="6"/>
  <c r="K222" i="6"/>
  <c r="L222" i="6"/>
  <c r="J222" i="6"/>
  <c r="G222" i="6"/>
  <c r="F222" i="6"/>
  <c r="H222" i="6"/>
  <c r="I222" i="6"/>
  <c r="L206" i="6"/>
  <c r="O206" i="6"/>
  <c r="K206" i="6"/>
  <c r="F206" i="6"/>
  <c r="G206" i="6"/>
  <c r="H206" i="6"/>
  <c r="I206" i="6"/>
  <c r="J206" i="6"/>
  <c r="O170" i="6"/>
  <c r="K170" i="6"/>
  <c r="L170" i="6"/>
  <c r="F170" i="6"/>
  <c r="G170" i="6"/>
  <c r="H170" i="6"/>
  <c r="I170" i="6"/>
  <c r="J170" i="6"/>
  <c r="O134" i="6"/>
  <c r="K134" i="6"/>
  <c r="L134" i="6"/>
  <c r="F134" i="6"/>
  <c r="I134" i="6"/>
  <c r="G134" i="6"/>
  <c r="H134" i="6"/>
  <c r="J134" i="6"/>
  <c r="O114" i="6"/>
  <c r="K114" i="6"/>
  <c r="L114" i="6"/>
  <c r="J114" i="6"/>
  <c r="F114" i="6"/>
  <c r="H114" i="6"/>
  <c r="G114" i="6"/>
  <c r="I114" i="6"/>
  <c r="O78" i="6"/>
  <c r="K78" i="6"/>
  <c r="L78" i="6"/>
  <c r="J78" i="6"/>
  <c r="F78" i="6"/>
  <c r="I78" i="6"/>
  <c r="H78" i="6"/>
  <c r="G78" i="6"/>
  <c r="O62" i="6"/>
  <c r="K62" i="6"/>
  <c r="L62" i="6"/>
  <c r="F62" i="6"/>
  <c r="G62" i="6"/>
  <c r="H62" i="6"/>
  <c r="I62" i="6"/>
  <c r="J62" i="6"/>
  <c r="O42" i="6"/>
  <c r="K42" i="6"/>
  <c r="L42" i="6"/>
  <c r="J42" i="6"/>
  <c r="F42" i="6"/>
  <c r="I42" i="6"/>
  <c r="H42" i="6"/>
  <c r="G42" i="6"/>
  <c r="L175" i="6"/>
  <c r="K175" i="6"/>
  <c r="O175" i="6"/>
  <c r="F175" i="6"/>
  <c r="G175" i="6"/>
  <c r="H175" i="6"/>
  <c r="I175" i="6"/>
  <c r="J175" i="6"/>
  <c r="K13" i="6"/>
  <c r="N13" i="6"/>
  <c r="O13" i="6"/>
  <c r="L13" i="6"/>
  <c r="J13" i="6"/>
  <c r="I13" i="6"/>
  <c r="G13" i="6"/>
  <c r="H13" i="6"/>
  <c r="F13" i="6"/>
  <c r="K279" i="6"/>
  <c r="O279" i="6"/>
  <c r="L279" i="6"/>
  <c r="G279" i="6"/>
  <c r="H279" i="6"/>
  <c r="F279" i="6"/>
  <c r="I279" i="6"/>
  <c r="J279" i="6"/>
  <c r="K273" i="6"/>
  <c r="L273" i="6"/>
  <c r="O273" i="6"/>
  <c r="G273" i="6"/>
  <c r="H273" i="6"/>
  <c r="J273" i="6"/>
  <c r="I273" i="6"/>
  <c r="F273" i="6"/>
  <c r="O264" i="6"/>
  <c r="K264" i="6"/>
  <c r="L264" i="6"/>
  <c r="H264" i="6"/>
  <c r="I264" i="6"/>
  <c r="J264" i="6"/>
  <c r="F264" i="6"/>
  <c r="G264" i="6"/>
  <c r="L258" i="6"/>
  <c r="O258" i="6"/>
  <c r="K258" i="6"/>
  <c r="J258" i="6"/>
  <c r="H258" i="6"/>
  <c r="F258" i="6"/>
  <c r="G258" i="6"/>
  <c r="I258" i="6"/>
  <c r="K249" i="6"/>
  <c r="L249" i="6"/>
  <c r="O249" i="6"/>
  <c r="G249" i="6"/>
  <c r="H249" i="6"/>
  <c r="I249" i="6"/>
  <c r="J249" i="6"/>
  <c r="F249" i="6"/>
  <c r="O240" i="6"/>
  <c r="L240" i="6"/>
  <c r="K240" i="6"/>
  <c r="H240" i="6"/>
  <c r="I240" i="6"/>
  <c r="F240" i="6"/>
  <c r="G240" i="6"/>
  <c r="J240" i="6"/>
  <c r="K234" i="6"/>
  <c r="L234" i="6"/>
  <c r="O234" i="6"/>
  <c r="J234" i="6"/>
  <c r="F234" i="6"/>
  <c r="H234" i="6"/>
  <c r="I234" i="6"/>
  <c r="G234" i="6"/>
  <c r="O225" i="6"/>
  <c r="K225" i="6"/>
  <c r="L225" i="6"/>
  <c r="G225" i="6"/>
  <c r="H225" i="6"/>
  <c r="I225" i="6"/>
  <c r="J225" i="6"/>
  <c r="F225" i="6"/>
  <c r="K219" i="6"/>
  <c r="O219" i="6"/>
  <c r="L219" i="6"/>
  <c r="G219" i="6"/>
  <c r="F219" i="6"/>
  <c r="H219" i="6"/>
  <c r="I219" i="6"/>
  <c r="J219" i="6"/>
  <c r="L209" i="6"/>
  <c r="K209" i="6"/>
  <c r="O209" i="6"/>
  <c r="F209" i="6"/>
  <c r="G209" i="6"/>
  <c r="H209" i="6"/>
  <c r="I209" i="6"/>
  <c r="J209" i="6"/>
  <c r="O202" i="6"/>
  <c r="K202" i="6"/>
  <c r="L202" i="6"/>
  <c r="I202" i="6"/>
  <c r="F202" i="6"/>
  <c r="G202" i="6"/>
  <c r="H202" i="6"/>
  <c r="J202" i="6"/>
  <c r="L192" i="6"/>
  <c r="O192" i="6"/>
  <c r="K192" i="6"/>
  <c r="H192" i="6"/>
  <c r="J192" i="6"/>
  <c r="I192" i="6"/>
  <c r="F192" i="6"/>
  <c r="G192" i="6"/>
  <c r="K183" i="6"/>
  <c r="O183" i="6"/>
  <c r="L183" i="6"/>
  <c r="F183" i="6"/>
  <c r="G183" i="6"/>
  <c r="H183" i="6"/>
  <c r="I183" i="6"/>
  <c r="J183" i="6"/>
  <c r="K173" i="6"/>
  <c r="L173" i="6"/>
  <c r="O173" i="6"/>
  <c r="F173" i="6"/>
  <c r="G173" i="6"/>
  <c r="I173" i="6"/>
  <c r="J173" i="6"/>
  <c r="H173" i="6"/>
  <c r="K166" i="6"/>
  <c r="L166" i="6"/>
  <c r="O166" i="6"/>
  <c r="G166" i="6"/>
  <c r="F166" i="6"/>
  <c r="H166" i="6"/>
  <c r="I166" i="6"/>
  <c r="J166" i="6"/>
  <c r="K156" i="6"/>
  <c r="L156" i="6"/>
  <c r="O156" i="6"/>
  <c r="H156" i="6"/>
  <c r="F156" i="6"/>
  <c r="G156" i="6"/>
  <c r="I156" i="6"/>
  <c r="J156" i="6"/>
  <c r="O147" i="6"/>
  <c r="K147" i="6"/>
  <c r="L147" i="6"/>
  <c r="G147" i="6"/>
  <c r="H147" i="6"/>
  <c r="F147" i="6"/>
  <c r="I147" i="6"/>
  <c r="J147" i="6"/>
  <c r="O137" i="6"/>
  <c r="K137" i="6"/>
  <c r="L137" i="6"/>
  <c r="G137" i="6"/>
  <c r="I137" i="6"/>
  <c r="J137" i="6"/>
  <c r="F137" i="6"/>
  <c r="H137" i="6"/>
  <c r="O130" i="6"/>
  <c r="K130" i="6"/>
  <c r="L130" i="6"/>
  <c r="F130" i="6"/>
  <c r="I130" i="6"/>
  <c r="G130" i="6"/>
  <c r="H130" i="6"/>
  <c r="J130" i="6"/>
  <c r="O120" i="6"/>
  <c r="K120" i="6"/>
  <c r="L120" i="6"/>
  <c r="G120" i="6"/>
  <c r="H120" i="6"/>
  <c r="F120" i="6"/>
  <c r="I120" i="6"/>
  <c r="J120" i="6"/>
  <c r="L111" i="6"/>
  <c r="K111" i="6"/>
  <c r="O111" i="6"/>
  <c r="G111" i="6"/>
  <c r="H111" i="6"/>
  <c r="I111" i="6"/>
  <c r="F111" i="6"/>
  <c r="J111" i="6"/>
  <c r="K101" i="6"/>
  <c r="L101" i="6"/>
  <c r="O101" i="6"/>
  <c r="I101" i="6"/>
  <c r="J101" i="6"/>
  <c r="F101" i="6"/>
  <c r="G101" i="6"/>
  <c r="H101" i="6"/>
  <c r="K94" i="6"/>
  <c r="L94" i="6"/>
  <c r="O94" i="6"/>
  <c r="F94" i="6"/>
  <c r="G94" i="6"/>
  <c r="J94" i="6"/>
  <c r="H94" i="6"/>
  <c r="I94" i="6"/>
  <c r="K84" i="6"/>
  <c r="L84" i="6"/>
  <c r="O84" i="6"/>
  <c r="G84" i="6"/>
  <c r="J84" i="6"/>
  <c r="F84" i="6"/>
  <c r="H84" i="6"/>
  <c r="I84" i="6"/>
  <c r="K75" i="6"/>
  <c r="L75" i="6"/>
  <c r="O75" i="6"/>
  <c r="G75" i="6"/>
  <c r="H75" i="6"/>
  <c r="I75" i="6"/>
  <c r="F75" i="6"/>
  <c r="J75" i="6"/>
  <c r="O65" i="6"/>
  <c r="K65" i="6"/>
  <c r="L65" i="6"/>
  <c r="F65" i="6"/>
  <c r="G65" i="6"/>
  <c r="I65" i="6"/>
  <c r="J65" i="6"/>
  <c r="H65" i="6"/>
  <c r="O58" i="6"/>
  <c r="K58" i="6"/>
  <c r="L58" i="6"/>
  <c r="F58" i="6"/>
  <c r="G58" i="6"/>
  <c r="H58" i="6"/>
  <c r="J58" i="6"/>
  <c r="I58" i="6"/>
  <c r="K48" i="6"/>
  <c r="L48" i="6"/>
  <c r="O48" i="6"/>
  <c r="J48" i="6"/>
  <c r="H48" i="6"/>
  <c r="I48" i="6"/>
  <c r="F48" i="6"/>
  <c r="G48" i="6"/>
  <c r="K39" i="6"/>
  <c r="L39" i="6"/>
  <c r="O39" i="6"/>
  <c r="F39" i="6"/>
  <c r="H39" i="6"/>
  <c r="I39" i="6"/>
  <c r="G39" i="6"/>
  <c r="J39" i="6"/>
  <c r="O29" i="6"/>
  <c r="K29" i="6"/>
  <c r="L29" i="6"/>
  <c r="G29" i="6"/>
  <c r="H29" i="6"/>
  <c r="J29" i="6"/>
  <c r="F29" i="6"/>
  <c r="I29" i="6"/>
  <c r="K22" i="6"/>
  <c r="L22" i="6"/>
  <c r="O22" i="6"/>
  <c r="F22" i="6"/>
  <c r="G22" i="6"/>
  <c r="H22" i="6"/>
  <c r="I22" i="6"/>
  <c r="J22" i="6"/>
  <c r="L267" i="6"/>
  <c r="O267" i="6"/>
  <c r="K267" i="6"/>
  <c r="F267" i="6"/>
  <c r="G267" i="6"/>
  <c r="H267" i="6"/>
  <c r="J267" i="6"/>
  <c r="I267" i="6"/>
  <c r="O243" i="6"/>
  <c r="K243" i="6"/>
  <c r="L243" i="6"/>
  <c r="H243" i="6"/>
  <c r="G243" i="6"/>
  <c r="F243" i="6"/>
  <c r="I243" i="6"/>
  <c r="J243" i="6"/>
  <c r="L217" i="6"/>
  <c r="K217" i="6"/>
  <c r="O217" i="6"/>
  <c r="F217" i="6"/>
  <c r="H217" i="6"/>
  <c r="J217" i="6"/>
  <c r="I217" i="6"/>
  <c r="G217" i="6"/>
  <c r="O200" i="6"/>
  <c r="L200" i="6"/>
  <c r="K200" i="6"/>
  <c r="G200" i="6"/>
  <c r="F200" i="6"/>
  <c r="J200" i="6"/>
  <c r="H200" i="6"/>
  <c r="I200" i="6"/>
  <c r="O181" i="6"/>
  <c r="K181" i="6"/>
  <c r="L181" i="6"/>
  <c r="F181" i="6"/>
  <c r="H181" i="6"/>
  <c r="I181" i="6"/>
  <c r="J181" i="6"/>
  <c r="G181" i="6"/>
  <c r="K164" i="6"/>
  <c r="L164" i="6"/>
  <c r="O164" i="6"/>
  <c r="F164" i="6"/>
  <c r="G164" i="6"/>
  <c r="J164" i="6"/>
  <c r="I164" i="6"/>
  <c r="H164" i="6"/>
  <c r="O145" i="6"/>
  <c r="K145" i="6"/>
  <c r="L145" i="6"/>
  <c r="F145" i="6"/>
  <c r="H145" i="6"/>
  <c r="G145" i="6"/>
  <c r="I145" i="6"/>
  <c r="J145" i="6"/>
  <c r="K128" i="6"/>
  <c r="L128" i="6"/>
  <c r="O128" i="6"/>
  <c r="F128" i="6"/>
  <c r="H128" i="6"/>
  <c r="G128" i="6"/>
  <c r="J128" i="6"/>
  <c r="I128" i="6"/>
  <c r="K109" i="6"/>
  <c r="L109" i="6"/>
  <c r="O109" i="6"/>
  <c r="F109" i="6"/>
  <c r="G109" i="6"/>
  <c r="J109" i="6"/>
  <c r="I109" i="6"/>
  <c r="H109" i="6"/>
  <c r="O92" i="6"/>
  <c r="K92" i="6"/>
  <c r="L92" i="6"/>
  <c r="G92" i="6"/>
  <c r="H92" i="6"/>
  <c r="F92" i="6"/>
  <c r="I92" i="6"/>
  <c r="J92" i="6"/>
  <c r="O73" i="6"/>
  <c r="K73" i="6"/>
  <c r="L73" i="6"/>
  <c r="G73" i="6"/>
  <c r="F73" i="6"/>
  <c r="H73" i="6"/>
  <c r="I73" i="6"/>
  <c r="J73" i="6"/>
  <c r="O56" i="6"/>
  <c r="K56" i="6"/>
  <c r="L56" i="6"/>
  <c r="G56" i="6"/>
  <c r="H56" i="6"/>
  <c r="F56" i="6"/>
  <c r="J56" i="6"/>
  <c r="I56" i="6"/>
  <c r="K37" i="6"/>
  <c r="L37" i="6"/>
  <c r="O37" i="6"/>
  <c r="F37" i="6"/>
  <c r="G37" i="6"/>
  <c r="I37" i="6"/>
  <c r="J37" i="6"/>
  <c r="H37" i="6"/>
  <c r="E81" i="6"/>
  <c r="E13" i="6"/>
  <c r="K278" i="6"/>
  <c r="L278" i="6"/>
  <c r="O278" i="6"/>
  <c r="F278" i="6"/>
  <c r="G278" i="6"/>
  <c r="I278" i="6"/>
  <c r="J278" i="6"/>
  <c r="H278" i="6"/>
  <c r="O272" i="6"/>
  <c r="L272" i="6"/>
  <c r="K272" i="6"/>
  <c r="F272" i="6"/>
  <c r="G272" i="6"/>
  <c r="H272" i="6"/>
  <c r="J272" i="6"/>
  <c r="I272" i="6"/>
  <c r="O263" i="6"/>
  <c r="L263" i="6"/>
  <c r="K263" i="6"/>
  <c r="I263" i="6"/>
  <c r="J263" i="6"/>
  <c r="H263" i="6"/>
  <c r="G263" i="6"/>
  <c r="F263" i="6"/>
  <c r="K257" i="6"/>
  <c r="L257" i="6"/>
  <c r="O257" i="6"/>
  <c r="F257" i="6"/>
  <c r="G257" i="6"/>
  <c r="H257" i="6"/>
  <c r="I257" i="6"/>
  <c r="J257" i="6"/>
  <c r="O248" i="6"/>
  <c r="K248" i="6"/>
  <c r="L248" i="6"/>
  <c r="G248" i="6"/>
  <c r="F248" i="6"/>
  <c r="H248" i="6"/>
  <c r="I248" i="6"/>
  <c r="J248" i="6"/>
  <c r="O239" i="6"/>
  <c r="K239" i="6"/>
  <c r="L239" i="6"/>
  <c r="I239" i="6"/>
  <c r="J239" i="6"/>
  <c r="F239" i="6"/>
  <c r="G239" i="6"/>
  <c r="H239" i="6"/>
  <c r="K233" i="6"/>
  <c r="L233" i="6"/>
  <c r="O233" i="6"/>
  <c r="F233" i="6"/>
  <c r="G233" i="6"/>
  <c r="H233" i="6"/>
  <c r="I233" i="6"/>
  <c r="J233" i="6"/>
  <c r="L224" i="6"/>
  <c r="O224" i="6"/>
  <c r="K224" i="6"/>
  <c r="F224" i="6"/>
  <c r="G224" i="6"/>
  <c r="I224" i="6"/>
  <c r="J224" i="6"/>
  <c r="H224" i="6"/>
  <c r="O218" i="6"/>
  <c r="K218" i="6"/>
  <c r="L218" i="6"/>
  <c r="F218" i="6"/>
  <c r="I218" i="6"/>
  <c r="J218" i="6"/>
  <c r="G218" i="6"/>
  <c r="H218" i="6"/>
  <c r="L208" i="6"/>
  <c r="O208" i="6"/>
  <c r="K208" i="6"/>
  <c r="H208" i="6"/>
  <c r="I208" i="6"/>
  <c r="J208" i="6"/>
  <c r="F208" i="6"/>
  <c r="G208" i="6"/>
  <c r="K198" i="6"/>
  <c r="L198" i="6"/>
  <c r="O198" i="6"/>
  <c r="J198" i="6"/>
  <c r="H198" i="6"/>
  <c r="F198" i="6"/>
  <c r="I198" i="6"/>
  <c r="G198" i="6"/>
  <c r="O191" i="6"/>
  <c r="L191" i="6"/>
  <c r="K191" i="6"/>
  <c r="I191" i="6"/>
  <c r="J191" i="6"/>
  <c r="F191" i="6"/>
  <c r="G191" i="6"/>
  <c r="H191" i="6"/>
  <c r="K182" i="6"/>
  <c r="L182" i="6"/>
  <c r="O182" i="6"/>
  <c r="F182" i="6"/>
  <c r="J182" i="6"/>
  <c r="G182" i="6"/>
  <c r="H182" i="6"/>
  <c r="I182" i="6"/>
  <c r="O172" i="6"/>
  <c r="K172" i="6"/>
  <c r="L172" i="6"/>
  <c r="H172" i="6"/>
  <c r="I172" i="6"/>
  <c r="J172" i="6"/>
  <c r="G172" i="6"/>
  <c r="F172" i="6"/>
  <c r="K162" i="6"/>
  <c r="L162" i="6"/>
  <c r="O162" i="6"/>
  <c r="J162" i="6"/>
  <c r="G162" i="6"/>
  <c r="H162" i="6"/>
  <c r="F162" i="6"/>
  <c r="I162" i="6"/>
  <c r="K155" i="6"/>
  <c r="L155" i="6"/>
  <c r="O155" i="6"/>
  <c r="I155" i="6"/>
  <c r="J155" i="6"/>
  <c r="G155" i="6"/>
  <c r="F155" i="6"/>
  <c r="H155" i="6"/>
  <c r="K146" i="6"/>
  <c r="O146" i="6"/>
  <c r="L146" i="6"/>
  <c r="F146" i="6"/>
  <c r="J146" i="6"/>
  <c r="G146" i="6"/>
  <c r="H146" i="6"/>
  <c r="I146" i="6"/>
  <c r="K136" i="6"/>
  <c r="L136" i="6"/>
  <c r="O136" i="6"/>
  <c r="H136" i="6"/>
  <c r="I136" i="6"/>
  <c r="J136" i="6"/>
  <c r="F136" i="6"/>
  <c r="G136" i="6"/>
  <c r="K126" i="6"/>
  <c r="O126" i="6"/>
  <c r="L126" i="6"/>
  <c r="J126" i="6"/>
  <c r="F126" i="6"/>
  <c r="H126" i="6"/>
  <c r="G126" i="6"/>
  <c r="I126" i="6"/>
  <c r="O119" i="6"/>
  <c r="K119" i="6"/>
  <c r="L119" i="6"/>
  <c r="I119" i="6"/>
  <c r="J119" i="6"/>
  <c r="F119" i="6"/>
  <c r="H119" i="6"/>
  <c r="G119" i="6"/>
  <c r="K110" i="6"/>
  <c r="L110" i="6"/>
  <c r="O110" i="6"/>
  <c r="F110" i="6"/>
  <c r="G110" i="6"/>
  <c r="J110" i="6"/>
  <c r="H110" i="6"/>
  <c r="I110" i="6"/>
  <c r="K100" i="6"/>
  <c r="L100" i="6"/>
  <c r="O100" i="6"/>
  <c r="H100" i="6"/>
  <c r="I100" i="6"/>
  <c r="J100" i="6"/>
  <c r="G100" i="6"/>
  <c r="F100" i="6"/>
  <c r="L90" i="6"/>
  <c r="O90" i="6"/>
  <c r="K90" i="6"/>
  <c r="J90" i="6"/>
  <c r="F90" i="6"/>
  <c r="I90" i="6"/>
  <c r="H90" i="6"/>
  <c r="G90" i="6"/>
  <c r="O83" i="6"/>
  <c r="K83" i="6"/>
  <c r="L83" i="6"/>
  <c r="I83" i="6"/>
  <c r="J83" i="6"/>
  <c r="F83" i="6"/>
  <c r="G83" i="6"/>
  <c r="H83" i="6"/>
  <c r="K74" i="6"/>
  <c r="L74" i="6"/>
  <c r="O74" i="6"/>
  <c r="F74" i="6"/>
  <c r="I74" i="6"/>
  <c r="G74" i="6"/>
  <c r="H74" i="6"/>
  <c r="J74" i="6"/>
  <c r="K64" i="6"/>
  <c r="L64" i="6"/>
  <c r="O64" i="6"/>
  <c r="H64" i="6"/>
  <c r="I64" i="6"/>
  <c r="J64" i="6"/>
  <c r="F64" i="6"/>
  <c r="G64" i="6"/>
  <c r="O54" i="6"/>
  <c r="K54" i="6"/>
  <c r="L54" i="6"/>
  <c r="J54" i="6"/>
  <c r="F54" i="6"/>
  <c r="G54" i="6"/>
  <c r="H54" i="6"/>
  <c r="I54" i="6"/>
  <c r="O47" i="6"/>
  <c r="L47" i="6"/>
  <c r="K47" i="6"/>
  <c r="I47" i="6"/>
  <c r="J47" i="6"/>
  <c r="F47" i="6"/>
  <c r="G47" i="6"/>
  <c r="H47" i="6"/>
  <c r="K38" i="6"/>
  <c r="L38" i="6"/>
  <c r="O38" i="6"/>
  <c r="F38" i="6"/>
  <c r="G38" i="6"/>
  <c r="J38" i="6"/>
  <c r="H38" i="6"/>
  <c r="I38" i="6"/>
  <c r="O28" i="6"/>
  <c r="K28" i="6"/>
  <c r="L28" i="6"/>
  <c r="H28" i="6"/>
  <c r="I28" i="6"/>
  <c r="J28" i="6"/>
  <c r="F28" i="6"/>
  <c r="G28" i="6"/>
  <c r="K18" i="6"/>
  <c r="O18" i="6"/>
  <c r="L18" i="6"/>
  <c r="J18" i="6"/>
  <c r="F18" i="6"/>
  <c r="I18" i="6"/>
  <c r="H18" i="6"/>
  <c r="G18" i="6"/>
  <c r="E93" i="6"/>
  <c r="E209" i="6"/>
  <c r="E159" i="6"/>
  <c r="E122" i="6"/>
  <c r="E235" i="6"/>
  <c r="E188" i="6"/>
  <c r="E152" i="6"/>
  <c r="E48" i="6"/>
  <c r="E109" i="6"/>
  <c r="E68" i="6"/>
  <c r="E280" i="6"/>
  <c r="E41" i="6"/>
  <c r="E60" i="6"/>
  <c r="E67" i="6"/>
  <c r="E126" i="6"/>
  <c r="E86" i="6"/>
  <c r="E202" i="6"/>
  <c r="E39" i="6"/>
  <c r="E194" i="6"/>
  <c r="E217" i="6"/>
  <c r="E123" i="6"/>
  <c r="E220" i="6"/>
  <c r="E80" i="6"/>
  <c r="E103" i="6"/>
  <c r="E245" i="6"/>
  <c r="E199" i="6"/>
  <c r="E259" i="6"/>
  <c r="E18" i="6"/>
  <c r="E145" i="6"/>
  <c r="E168" i="6"/>
  <c r="E251" i="6"/>
  <c r="E35" i="6"/>
  <c r="E31" i="6"/>
  <c r="E27" i="6"/>
  <c r="E142" i="6"/>
  <c r="E242" i="6"/>
  <c r="E106" i="6"/>
  <c r="E70" i="6"/>
  <c r="E230" i="6"/>
  <c r="E166" i="6"/>
  <c r="E244" i="6"/>
  <c r="E277" i="6"/>
  <c r="E121" i="6"/>
  <c r="E156" i="6"/>
  <c r="E227" i="6"/>
  <c r="E23" i="6"/>
  <c r="E57" i="6"/>
  <c r="E257" i="6"/>
  <c r="E113" i="6"/>
  <c r="E218" i="6"/>
  <c r="E269" i="6"/>
  <c r="E38" i="6"/>
  <c r="E241" i="6"/>
  <c r="E275" i="6"/>
  <c r="E222" i="6"/>
  <c r="E137" i="6"/>
  <c r="E14" i="6"/>
  <c r="E274" i="6"/>
  <c r="E171" i="6"/>
  <c r="E268" i="6"/>
  <c r="E128" i="6"/>
  <c r="E55" i="6"/>
  <c r="E182" i="6"/>
  <c r="E118" i="6"/>
  <c r="E97" i="6"/>
  <c r="E132" i="6"/>
  <c r="E215" i="6"/>
  <c r="E22" i="6"/>
  <c r="E79" i="6"/>
  <c r="E255" i="6"/>
  <c r="E185" i="6"/>
  <c r="E158" i="6"/>
  <c r="E138" i="6"/>
  <c r="E92" i="6"/>
  <c r="E250" i="6"/>
  <c r="E248" i="6"/>
  <c r="E71" i="6"/>
  <c r="E239" i="6"/>
  <c r="E144" i="6"/>
  <c r="E85" i="6"/>
  <c r="E169" i="6"/>
  <c r="E178" i="6"/>
  <c r="E231" i="6"/>
  <c r="E101" i="6"/>
  <c r="E187" i="6"/>
  <c r="E210" i="6"/>
  <c r="E236" i="6"/>
  <c r="E186" i="6"/>
  <c r="E206" i="6"/>
  <c r="E16" i="6"/>
  <c r="E283" i="6"/>
  <c r="E170" i="6"/>
  <c r="E234" i="6"/>
  <c r="E17" i="6"/>
  <c r="E233" i="6"/>
  <c r="E282" i="6"/>
  <c r="E45" i="6"/>
  <c r="E110" i="6"/>
  <c r="E89" i="6"/>
  <c r="E151" i="6"/>
  <c r="E32" i="6"/>
  <c r="E180" i="6"/>
  <c r="E65" i="6"/>
  <c r="E112" i="6"/>
  <c r="E226" i="6"/>
  <c r="E21" i="6"/>
  <c r="E73" i="6"/>
  <c r="E141" i="6"/>
  <c r="E172" i="6"/>
  <c r="E278" i="6"/>
  <c r="E52" i="6"/>
  <c r="E204" i="6"/>
  <c r="E95" i="6"/>
  <c r="E33" i="6"/>
  <c r="E46" i="6"/>
  <c r="E136" i="6"/>
  <c r="E260" i="6"/>
  <c r="E232" i="6"/>
  <c r="E34" i="6"/>
  <c r="E263" i="6"/>
  <c r="E83" i="6"/>
  <c r="E270" i="6"/>
  <c r="E253" i="6"/>
  <c r="E190" i="6"/>
  <c r="E29" i="6"/>
  <c r="E154" i="6"/>
  <c r="E164" i="6"/>
  <c r="E88" i="6"/>
  <c r="E211" i="6"/>
  <c r="E193" i="6"/>
  <c r="E120" i="6"/>
  <c r="E179" i="6"/>
  <c r="E195" i="6"/>
  <c r="E105" i="6"/>
  <c r="E219" i="6"/>
  <c r="E51" i="6"/>
  <c r="E176" i="6"/>
  <c r="E198" i="6"/>
  <c r="E149" i="6"/>
  <c r="E40" i="6"/>
  <c r="E196" i="6"/>
  <c r="E133" i="6"/>
  <c r="E49" i="6"/>
  <c r="E108" i="6"/>
  <c r="E167" i="6"/>
  <c r="E30" i="6"/>
  <c r="E127" i="6"/>
  <c r="E43" i="6"/>
  <c r="E208" i="6"/>
  <c r="E162" i="6"/>
  <c r="E273" i="6"/>
  <c r="E256" i="6"/>
  <c r="E225" i="6"/>
  <c r="E114" i="6"/>
  <c r="E74" i="6"/>
  <c r="E161" i="6"/>
  <c r="E237" i="6"/>
  <c r="E111" i="6"/>
  <c r="E258" i="6"/>
  <c r="E64" i="6"/>
  <c r="E63" i="6"/>
  <c r="E160" i="6"/>
  <c r="E42" i="6"/>
  <c r="E91" i="6"/>
  <c r="E223" i="6"/>
  <c r="E200" i="6"/>
  <c r="E47" i="6"/>
  <c r="E191" i="6"/>
  <c r="E72" i="6"/>
  <c r="E228" i="6"/>
  <c r="E157" i="6"/>
  <c r="E205" i="6"/>
  <c r="E148" i="6"/>
  <c r="E135" i="6"/>
  <c r="E262" i="6"/>
  <c r="E197" i="6"/>
  <c r="E246" i="6"/>
  <c r="E272" i="6"/>
  <c r="E173" i="6"/>
  <c r="E146" i="6"/>
  <c r="E94" i="6"/>
  <c r="E163" i="6"/>
  <c r="E207" i="6"/>
  <c r="E129" i="6"/>
  <c r="E266" i="6"/>
  <c r="E62" i="6"/>
  <c r="E90" i="6"/>
  <c r="E189" i="6"/>
  <c r="E201" i="6"/>
  <c r="E174" i="6"/>
  <c r="E59" i="6"/>
  <c r="E203" i="6"/>
  <c r="E84" i="6"/>
  <c r="E240" i="6"/>
  <c r="E181" i="6"/>
  <c r="E229" i="6"/>
  <c r="E165" i="6"/>
  <c r="E19" i="6"/>
  <c r="E212" i="6"/>
  <c r="E279" i="6"/>
  <c r="E224" i="6"/>
  <c r="E147" i="6"/>
  <c r="E124" i="6"/>
  <c r="E75" i="6"/>
  <c r="E15" i="6"/>
  <c r="E66" i="6"/>
  <c r="E177" i="6"/>
  <c r="E26" i="6"/>
  <c r="E14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<sst xmlns="http://schemas.openxmlformats.org/spreadsheetml/2006/main" count="422" uniqueCount="238">
  <si>
    <t>Date</t>
  </si>
  <si>
    <t>N3060WA2</t>
  </si>
  <si>
    <t>Natural Gas Delivered to Consumers in Washington (Including Vehicle Fuel) (MMcf)</t>
  </si>
  <si>
    <t>N3060CA2</t>
  </si>
  <si>
    <t>Natural Gas Delivered to Consumers in California (Including Vehicle Fuel) (MMcf)</t>
  </si>
  <si>
    <t>N3060ID2</t>
  </si>
  <si>
    <t>Natural Gas Delivered to Consumers in Idaho (Including Vehicle Fuel) (MMcf)</t>
  </si>
  <si>
    <t>N3060MT2</t>
  </si>
  <si>
    <t>Natural Gas Delivered to Consumers in Montana (Including Vehicle Fuel) (MMcf)</t>
  </si>
  <si>
    <t>N3060NV2</t>
  </si>
  <si>
    <t>Natural Gas Delivered to Consumers in Nevada (Including Vehicle Fuel) (MMcf)</t>
  </si>
  <si>
    <t>N3060NM2</t>
  </si>
  <si>
    <t>Natural Gas Delivered to Consumers in New Mexico (Including Vehicle Fuel) (MMcf)</t>
  </si>
  <si>
    <t>N3060OR2</t>
  </si>
  <si>
    <t>Natural Gas Delivered to Consumers in Oregon (Including Vehicle Fuel) (MMcf)</t>
  </si>
  <si>
    <t>N3060TX2</t>
  </si>
  <si>
    <t>Natural Gas Delivered to Consumers in Texas (Including Vehicle Fuel) (MMcf)</t>
  </si>
  <si>
    <t>N3060UT2</t>
  </si>
  <si>
    <t>Natural Gas Delivered to Consumers in Utah (Including Vehicle Fuel) (MMcf)</t>
  </si>
  <si>
    <t>N3060WY2</t>
  </si>
  <si>
    <t>Natural Gas Delivered to Consumers in Wyoming (Including Vehicle Fuel) (MMcf)</t>
  </si>
  <si>
    <t>M</t>
  </si>
  <si>
    <t>Max</t>
  </si>
  <si>
    <t>Month</t>
  </si>
  <si>
    <t>Year</t>
  </si>
  <si>
    <t>Natural Gas Delivered to Consumers in California (MMcf)</t>
  </si>
  <si>
    <t>North California Demand</t>
  </si>
  <si>
    <t xml:space="preserve">Assumptions </t>
  </si>
  <si>
    <t xml:space="preserve">Population </t>
  </si>
  <si>
    <t xml:space="preserve">California </t>
  </si>
  <si>
    <t xml:space="preserve">Northenr California </t>
  </si>
  <si>
    <t>Southern California</t>
  </si>
  <si>
    <t>Min Temp Northern California Month</t>
  </si>
  <si>
    <t>Max Temp Northern California Month</t>
  </si>
  <si>
    <t>Min</t>
  </si>
  <si>
    <t>HDD Northern California Month</t>
  </si>
  <si>
    <t>CDD Northern California Month</t>
  </si>
  <si>
    <t>HDD</t>
  </si>
  <si>
    <t>CDD</t>
  </si>
  <si>
    <t>Price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</si>
  <si>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</si>
  <si>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</si>
  <si>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</si>
  <si>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</si>
  <si>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</si>
  <si>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</si>
  <si>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</si>
  <si>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</si>
  <si>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</si>
  <si>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</si>
  <si>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</si>
  <si>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</si>
  <si>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</si>
  <si>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</si>
  <si>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</si>
  <si>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</si>
  <si>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</si>
  <si>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</si>
  <si>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</si>
  <si>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</si>
  <si>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</si>
  <si>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</si>
  <si>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</si>
  <si>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</si>
  <si>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</si>
  <si>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</si>
  <si>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</si>
  <si>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</si>
  <si>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</si>
  <si>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</si>
  <si>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</si>
  <si>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</si>
  <si>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</si>
  <si>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</si>
  <si>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</si>
  <si>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</si>
  <si>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</si>
  <si>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</si>
  <si>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</si>
  <si>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</si>
  <si>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</si>
  <si>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</si>
  <si>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</si>
  <si>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</si>
  <si>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</si>
  <si>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</si>
  <si>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</si>
  <si>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</si>
  <si>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</si>
  <si>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</si>
  <si>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</si>
  <si>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</si>
  <si>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</si>
  <si>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</si>
  <si>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</si>
  <si>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</si>
  <si>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</si>
  <si>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</si>
  <si>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</si>
  <si>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</si>
  <si>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</si>
  <si>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</si>
  <si>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</si>
  <si>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</si>
  <si>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</si>
  <si>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</si>
  <si>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</si>
  <si>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</si>
  <si>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</si>
  <si>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</si>
  <si>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</si>
  <si>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</si>
  <si>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</si>
  <si>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</si>
  <si>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</si>
  <si>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</si>
  <si>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</si>
  <si>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</si>
  <si>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</si>
  <si>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</si>
  <si>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</si>
  <si>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</si>
  <si>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</si>
  <si>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</si>
  <si>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</si>
  <si>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</si>
  <si>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</si>
  <si>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</si>
  <si>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</si>
  <si>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</si>
  <si>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</si>
  <si>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</si>
  <si>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</si>
  <si>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</si>
  <si>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</si>
  <si>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</si>
  <si>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</si>
  <si>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</si>
  <si>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</si>
  <si>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</si>
  <si>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</si>
  <si>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</si>
  <si>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</si>
  <si>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</si>
  <si>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</si>
  <si>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</si>
  <si>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</si>
  <si>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</si>
  <si>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</si>
  <si>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</si>
  <si>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</si>
  <si>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</si>
  <si>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</si>
  <si>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</si>
  <si>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</si>
  <si>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</si>
  <si>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</si>
  <si>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</si>
  <si>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</si>
  <si>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</si>
  <si>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</si>
  <si>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</si>
  <si>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</si>
  <si>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</si>
  <si>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</si>
  <si>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</si>
  <si>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</si>
  <si>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</si>
  <si>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</si>
  <si>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</si>
  <si>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</si>
  <si>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</si>
  <si>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</si>
  <si>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</si>
  <si>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</si>
  <si>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</si>
  <si>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</si>
  <si>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</si>
  <si>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</si>
  <si>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</si>
  <si>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</si>
  <si>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</si>
  <si>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</si>
  <si>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</si>
  <si>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</si>
  <si>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</si>
  <si>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</si>
  <si>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</si>
  <si>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</si>
  <si>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</si>
  <si>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</si>
  <si>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</si>
  <si>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</si>
  <si>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</si>
  <si>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</si>
  <si>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</si>
  <si>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</si>
  <si>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San Fran Mean HDD</t>
  </si>
  <si>
    <t>San Fran HDD</t>
  </si>
  <si>
    <t>Max HDD</t>
  </si>
  <si>
    <t>Min HDD</t>
  </si>
  <si>
    <t xml:space="preserve">Max Temp </t>
  </si>
  <si>
    <t xml:space="preserve">Min Temp </t>
  </si>
  <si>
    <t>T</t>
  </si>
  <si>
    <t>Min temp</t>
  </si>
  <si>
    <t>Sum CDD Monthyl</t>
  </si>
  <si>
    <t>Sum HDD</t>
  </si>
  <si>
    <t>Sum Rain Fall</t>
  </si>
  <si>
    <t>Sacremento</t>
  </si>
  <si>
    <t>San Fran</t>
  </si>
  <si>
    <t>Max Temp From each Month SF</t>
  </si>
  <si>
    <t>Min Daily Temp for each month in SF</t>
  </si>
  <si>
    <t>Sum of HDD in each month in SF</t>
  </si>
  <si>
    <t>Sum Of CDD in each month SF</t>
  </si>
  <si>
    <t>Mean  Temp for each month in SF</t>
  </si>
  <si>
    <t>Monthly Max Temp Mean in SF</t>
  </si>
  <si>
    <t>Month Average</t>
  </si>
  <si>
    <t>Min^2</t>
  </si>
  <si>
    <t>Max^2</t>
  </si>
  <si>
    <t>Max Daily tep</t>
  </si>
  <si>
    <t>Min Daily Temp for each month in SJ</t>
  </si>
  <si>
    <t>San Joes</t>
  </si>
  <si>
    <t>SF Min</t>
  </si>
  <si>
    <t>SF Max</t>
  </si>
  <si>
    <t>SF HDD</t>
  </si>
  <si>
    <t>SF CDD</t>
  </si>
  <si>
    <t>SJ Min</t>
  </si>
  <si>
    <t>SJ Max</t>
  </si>
  <si>
    <t>SJ HDD</t>
  </si>
  <si>
    <t>SJ CDD</t>
  </si>
  <si>
    <t>SM M\in</t>
  </si>
  <si>
    <t>SM Max</t>
  </si>
  <si>
    <t>SM DD</t>
  </si>
  <si>
    <t>SM CDD</t>
  </si>
  <si>
    <t>SM Mean HDD</t>
  </si>
  <si>
    <t xml:space="preserve"> SF MEAN HDD</t>
  </si>
  <si>
    <t>SJ Mean HDD</t>
  </si>
  <si>
    <t>Mean  HDD in each month in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</si>
</sst>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mm\-yyyy"/>
    <numFmt numFmtId="165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sz val="6"/>
      <color rgb="FF000000"/>
      <name val="Arial"/>
      <family val="2"/>
    </font>
    <font>
      <b/>
      <sz val="10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wrapText="1"/>
    </xf>
    <xf numFmtId="164" fontId="0" fillId="0" borderId="0" xfId="0" applyNumberFormat="1"/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3" borderId="1" xfId="0" applyFont="1" applyFill="1" applyBorder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Continuous"/>
    </xf>
    <xf numFmtId="165" fontId="0" fillId="0" borderId="0" xfId="1" applyNumberFormat="1" applyFont="1"/>
    <xf numFmtId="0" fontId="5" fillId="0" borderId="0" xfId="0" applyFont="1" applyAlignment="1">
      <alignment horizontal="center" wrapText="1"/>
    </xf>
    <xf numFmtId="0" fontId="5" fillId="2" borderId="0" xfId="0" applyFont="1" applyFill="1" applyAlignment="1">
      <alignment wrapText="1"/>
    </xf>
    <xf numFmtId="9" fontId="0" fillId="0" borderId="0" xfId="2" applyFont="1"/>
    <xf numFmtId="14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Continuous"/>
    </xf>
    <xf numFmtId="0" fontId="4" fillId="4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Continuous"/>
    </xf>
    <xf numFmtId="0" fontId="7" fillId="4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0" fontId="0" fillId="6" borderId="0" xfId="0" applyFill="1"/>
    <xf numFmtId="0" fontId="0" fillId="6" borderId="0" xfId="0" applyFill="1" applyAlignment="1">
      <alignment horizontal="centerContinuous"/>
    </xf>
    <xf numFmtId="0" fontId="2" fillId="6" borderId="0" xfId="0" applyFont="1" applyFill="1" applyAlignment="1">
      <alignment horizontal="center" wrapText="1"/>
    </xf>
    <xf numFmtId="0" fontId="0" fillId="7" borderId="0" xfId="0" applyFill="1"/>
    <xf numFmtId="0" fontId="0" fillId="7" borderId="0" xfId="0" applyFill="1" applyAlignment="1">
      <alignment horizontal="centerContinuous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835F-16D9-4446-8F98-454BED46AFC5}">
  <dimension ref="A1:K274"/>
  <sheetViews>
    <sheetView workbookViewId="0">
      <selection activeCell="B3" sqref="B3:B272"/>
    </sheetView>
  </sheetViews>
  <sheetFormatPr defaultRowHeight="14.5" x14ac:dyDescent="0.35"/>
  <cols>
    <col min="1" max="1" width="12.90625" customWidth="1"/>
    <col min="2" max="11" width="19" customWidth="1"/>
  </cols>
  <sheetData>
    <row r="1" spans="1:11" x14ac:dyDescent="0.35">
      <c r="A1" s="1" t="s">
        <v>0</v>
      </c>
    </row>
    <row r="2" spans="1:11" x14ac:dyDescent="0.35">
      <c r="A2" s="2">
        <v>36906</v>
      </c>
      <c r="B2" s="3" t="s">
        <v>1</v>
      </c>
      <c r="C2" s="3" t="s">
        <v>3</v>
      </c>
      <c r="D2" s="3" t="s">
        <v>5</v>
      </c>
      <c r="E2" s="3" t="s">
        <v>7</v>
      </c>
      <c r="F2" s="3" t="s">
        <v>9</v>
      </c>
      <c r="G2" s="3" t="s">
        <v>11</v>
      </c>
      <c r="H2" s="3" t="s">
        <v>13</v>
      </c>
      <c r="I2" s="3" t="s">
        <v>15</v>
      </c>
      <c r="J2" s="3" t="s">
        <v>17</v>
      </c>
      <c r="K2" s="3" t="s">
        <v>19</v>
      </c>
    </row>
    <row r="3" spans="1:11" ht="78.5" x14ac:dyDescent="0.35">
      <c r="A3" s="2">
        <v>36937</v>
      </c>
      <c r="B3" s="4" t="s">
        <v>2</v>
      </c>
      <c r="C3" s="4" t="s">
        <v>4</v>
      </c>
      <c r="D3" s="4" t="s">
        <v>6</v>
      </c>
      <c r="E3" s="4" t="s">
        <v>8</v>
      </c>
      <c r="F3" s="4" t="s">
        <v>10</v>
      </c>
      <c r="G3" s="4" t="s">
        <v>12</v>
      </c>
      <c r="H3" s="4" t="s">
        <v>14</v>
      </c>
      <c r="I3" s="4" t="s">
        <v>16</v>
      </c>
      <c r="J3" s="4" t="s">
        <v>18</v>
      </c>
      <c r="K3" s="4" t="s">
        <v>20</v>
      </c>
    </row>
    <row r="4" spans="1:11" x14ac:dyDescent="0.35">
      <c r="A4" s="2">
        <v>36965</v>
      </c>
      <c r="B4">
        <v>31231</v>
      </c>
      <c r="C4">
        <v>256236</v>
      </c>
      <c r="D4">
        <v>9061</v>
      </c>
      <c r="E4">
        <v>7993</v>
      </c>
      <c r="F4">
        <v>19952</v>
      </c>
      <c r="G4">
        <v>16499</v>
      </c>
      <c r="H4">
        <v>21689</v>
      </c>
      <c r="I4">
        <v>362844</v>
      </c>
      <c r="J4">
        <v>20043</v>
      </c>
      <c r="K4">
        <v>7475</v>
      </c>
    </row>
    <row r="5" spans="1:11" x14ac:dyDescent="0.35">
      <c r="A5" s="2">
        <v>36996</v>
      </c>
      <c r="B5">
        <v>31904</v>
      </c>
      <c r="C5">
        <v>225525</v>
      </c>
      <c r="D5">
        <v>8656</v>
      </c>
      <c r="E5">
        <v>8301</v>
      </c>
      <c r="F5">
        <v>19433</v>
      </c>
      <c r="G5">
        <v>17404</v>
      </c>
      <c r="H5">
        <v>25019</v>
      </c>
      <c r="I5">
        <v>318006</v>
      </c>
      <c r="J5">
        <v>17426</v>
      </c>
      <c r="K5">
        <v>6484</v>
      </c>
    </row>
    <row r="6" spans="1:11" x14ac:dyDescent="0.35">
      <c r="A6" s="2">
        <v>37026</v>
      </c>
      <c r="B6">
        <v>29422</v>
      </c>
      <c r="C6">
        <v>210711</v>
      </c>
      <c r="D6">
        <v>6890</v>
      </c>
      <c r="E6">
        <v>5782</v>
      </c>
      <c r="F6">
        <v>17795</v>
      </c>
      <c r="G6">
        <v>15164</v>
      </c>
      <c r="H6">
        <v>21080</v>
      </c>
      <c r="I6">
        <v>336664</v>
      </c>
      <c r="J6">
        <v>13012</v>
      </c>
      <c r="K6">
        <v>5643</v>
      </c>
    </row>
    <row r="7" spans="1:11" x14ac:dyDescent="0.35">
      <c r="A7" s="2">
        <v>37057</v>
      </c>
      <c r="B7">
        <v>27137</v>
      </c>
      <c r="C7">
        <v>198804</v>
      </c>
      <c r="D7">
        <v>5799</v>
      </c>
      <c r="E7">
        <v>5036</v>
      </c>
      <c r="F7">
        <v>12312</v>
      </c>
      <c r="G7">
        <v>15114</v>
      </c>
      <c r="H7">
        <v>18224</v>
      </c>
      <c r="I7">
        <v>325130</v>
      </c>
      <c r="J7">
        <v>11173</v>
      </c>
      <c r="K7">
        <v>5505</v>
      </c>
    </row>
    <row r="8" spans="1:11" x14ac:dyDescent="0.35">
      <c r="A8" s="2">
        <v>37087</v>
      </c>
      <c r="B8">
        <v>23855</v>
      </c>
      <c r="C8">
        <v>182600</v>
      </c>
      <c r="D8">
        <v>4539</v>
      </c>
      <c r="E8">
        <v>3055</v>
      </c>
      <c r="F8">
        <v>12723</v>
      </c>
      <c r="G8">
        <v>10947</v>
      </c>
      <c r="H8">
        <v>15822</v>
      </c>
      <c r="I8">
        <v>322975</v>
      </c>
      <c r="J8">
        <v>7791</v>
      </c>
      <c r="K8">
        <v>4182</v>
      </c>
    </row>
    <row r="9" spans="1:11" x14ac:dyDescent="0.35">
      <c r="A9" s="2">
        <v>37118</v>
      </c>
      <c r="B9">
        <v>18345</v>
      </c>
      <c r="C9">
        <v>174840</v>
      </c>
      <c r="D9">
        <v>3728</v>
      </c>
      <c r="E9">
        <v>2439</v>
      </c>
      <c r="F9">
        <v>11650</v>
      </c>
      <c r="G9">
        <v>9811</v>
      </c>
      <c r="H9">
        <v>14891</v>
      </c>
      <c r="I9">
        <v>323054</v>
      </c>
      <c r="J9">
        <v>7056</v>
      </c>
      <c r="K9">
        <v>3864</v>
      </c>
    </row>
    <row r="10" spans="1:11" x14ac:dyDescent="0.35">
      <c r="A10" s="2">
        <v>37149</v>
      </c>
      <c r="B10">
        <v>18349</v>
      </c>
      <c r="C10">
        <v>186844</v>
      </c>
      <c r="D10">
        <v>4106</v>
      </c>
      <c r="E10">
        <v>2359</v>
      </c>
      <c r="F10">
        <v>12329</v>
      </c>
      <c r="G10">
        <v>10282</v>
      </c>
      <c r="H10">
        <v>14036</v>
      </c>
      <c r="I10">
        <v>373497</v>
      </c>
      <c r="J10">
        <v>6214</v>
      </c>
      <c r="K10">
        <v>3515</v>
      </c>
    </row>
    <row r="11" spans="1:11" x14ac:dyDescent="0.35">
      <c r="A11" s="2">
        <v>37179</v>
      </c>
      <c r="B11">
        <v>16283</v>
      </c>
      <c r="C11">
        <v>204883</v>
      </c>
      <c r="D11">
        <v>4145</v>
      </c>
      <c r="E11">
        <v>2152</v>
      </c>
      <c r="F11">
        <v>14023</v>
      </c>
      <c r="G11">
        <v>9892</v>
      </c>
      <c r="H11">
        <v>15541</v>
      </c>
      <c r="I11">
        <v>369956</v>
      </c>
      <c r="J11">
        <v>6023</v>
      </c>
      <c r="K11">
        <v>3541</v>
      </c>
    </row>
    <row r="12" spans="1:11" x14ac:dyDescent="0.35">
      <c r="A12" s="2">
        <v>37210</v>
      </c>
      <c r="B12">
        <v>15107</v>
      </c>
      <c r="C12">
        <v>185162</v>
      </c>
      <c r="D12">
        <v>4609</v>
      </c>
      <c r="E12">
        <v>2135</v>
      </c>
      <c r="F12">
        <v>12067</v>
      </c>
      <c r="G12">
        <v>8474</v>
      </c>
      <c r="H12">
        <v>15102</v>
      </c>
      <c r="I12">
        <v>306053</v>
      </c>
      <c r="J12">
        <v>6572</v>
      </c>
      <c r="K12">
        <v>3688</v>
      </c>
    </row>
    <row r="13" spans="1:11" x14ac:dyDescent="0.35">
      <c r="A13" s="2">
        <v>37240</v>
      </c>
      <c r="B13">
        <v>23527</v>
      </c>
      <c r="C13">
        <v>184119</v>
      </c>
      <c r="D13">
        <v>5611</v>
      </c>
      <c r="E13">
        <v>3446</v>
      </c>
      <c r="F13">
        <v>12854</v>
      </c>
      <c r="G13">
        <v>8362</v>
      </c>
      <c r="H13">
        <v>16822</v>
      </c>
      <c r="I13">
        <v>298861</v>
      </c>
      <c r="J13">
        <v>9189</v>
      </c>
      <c r="K13">
        <v>4790</v>
      </c>
    </row>
    <row r="14" spans="1:11" x14ac:dyDescent="0.35">
      <c r="A14" s="2">
        <v>37271</v>
      </c>
      <c r="B14">
        <v>30172</v>
      </c>
      <c r="C14">
        <v>174839</v>
      </c>
      <c r="D14">
        <v>7528</v>
      </c>
      <c r="E14">
        <v>5081</v>
      </c>
      <c r="F14">
        <v>12525</v>
      </c>
      <c r="G14">
        <v>9186</v>
      </c>
      <c r="H14">
        <v>18239</v>
      </c>
      <c r="I14">
        <v>278385</v>
      </c>
      <c r="J14">
        <v>11646</v>
      </c>
      <c r="K14">
        <v>5518</v>
      </c>
    </row>
    <row r="15" spans="1:11" x14ac:dyDescent="0.35">
      <c r="A15" s="2">
        <v>37302</v>
      </c>
      <c r="B15">
        <v>37445</v>
      </c>
      <c r="C15">
        <v>213717</v>
      </c>
      <c r="D15">
        <v>8984</v>
      </c>
      <c r="E15">
        <v>6696</v>
      </c>
      <c r="F15">
        <v>17842</v>
      </c>
      <c r="G15">
        <v>12882</v>
      </c>
      <c r="H15">
        <v>22097</v>
      </c>
      <c r="I15">
        <v>300793</v>
      </c>
      <c r="J15">
        <v>18505</v>
      </c>
      <c r="K15">
        <v>6170</v>
      </c>
    </row>
    <row r="16" spans="1:11" x14ac:dyDescent="0.35">
      <c r="A16" s="2">
        <v>37330</v>
      </c>
      <c r="B16">
        <v>29531</v>
      </c>
      <c r="C16">
        <v>223346</v>
      </c>
      <c r="D16">
        <v>8747</v>
      </c>
      <c r="E16">
        <v>7738</v>
      </c>
      <c r="F16">
        <v>18621</v>
      </c>
      <c r="G16">
        <v>14279</v>
      </c>
      <c r="H16">
        <v>25687</v>
      </c>
      <c r="I16">
        <v>350229</v>
      </c>
      <c r="J16">
        <v>19727</v>
      </c>
      <c r="K16">
        <v>6844</v>
      </c>
    </row>
    <row r="17" spans="1:11" x14ac:dyDescent="0.35">
      <c r="A17" s="2">
        <v>37361</v>
      </c>
      <c r="B17">
        <v>27361</v>
      </c>
      <c r="C17">
        <v>185421</v>
      </c>
      <c r="D17">
        <v>8547</v>
      </c>
      <c r="E17">
        <v>6859</v>
      </c>
      <c r="F17">
        <v>16951</v>
      </c>
      <c r="G17">
        <v>14695</v>
      </c>
      <c r="H17">
        <v>22100</v>
      </c>
      <c r="I17">
        <v>309217</v>
      </c>
      <c r="J17">
        <v>17659</v>
      </c>
      <c r="K17">
        <v>5846</v>
      </c>
    </row>
    <row r="18" spans="1:11" x14ac:dyDescent="0.35">
      <c r="A18" s="2">
        <v>37391</v>
      </c>
      <c r="B18">
        <v>27117</v>
      </c>
      <c r="C18">
        <v>206416</v>
      </c>
      <c r="D18">
        <v>7861</v>
      </c>
      <c r="E18">
        <v>7247</v>
      </c>
      <c r="F18">
        <v>15943</v>
      </c>
      <c r="G18">
        <v>13429</v>
      </c>
      <c r="H18">
        <v>21179</v>
      </c>
      <c r="I18">
        <v>323520</v>
      </c>
      <c r="J18">
        <v>15165</v>
      </c>
      <c r="K18">
        <v>6319</v>
      </c>
    </row>
    <row r="19" spans="1:11" x14ac:dyDescent="0.35">
      <c r="A19" s="2">
        <v>37422</v>
      </c>
      <c r="B19">
        <v>20531</v>
      </c>
      <c r="C19">
        <v>162875</v>
      </c>
      <c r="D19">
        <v>5699</v>
      </c>
      <c r="E19">
        <v>5853</v>
      </c>
      <c r="F19">
        <v>11123</v>
      </c>
      <c r="G19">
        <v>10209</v>
      </c>
      <c r="H19">
        <v>14501</v>
      </c>
      <c r="I19">
        <v>347110</v>
      </c>
      <c r="J19">
        <v>8453</v>
      </c>
      <c r="K19">
        <v>5737</v>
      </c>
    </row>
    <row r="20" spans="1:11" x14ac:dyDescent="0.35">
      <c r="A20" s="2">
        <v>37452</v>
      </c>
      <c r="B20">
        <v>15439</v>
      </c>
      <c r="C20">
        <v>156501</v>
      </c>
      <c r="D20">
        <v>4667</v>
      </c>
      <c r="E20">
        <v>4084</v>
      </c>
      <c r="F20">
        <v>11789</v>
      </c>
      <c r="G20">
        <v>7115</v>
      </c>
      <c r="H20">
        <v>12612</v>
      </c>
      <c r="I20">
        <v>323045</v>
      </c>
      <c r="J20">
        <v>7113</v>
      </c>
      <c r="K20">
        <v>5034</v>
      </c>
    </row>
    <row r="21" spans="1:11" x14ac:dyDescent="0.35">
      <c r="A21" s="2">
        <v>37483</v>
      </c>
      <c r="B21">
        <v>11596</v>
      </c>
      <c r="C21">
        <v>163505</v>
      </c>
      <c r="D21">
        <v>3654</v>
      </c>
      <c r="E21">
        <v>2965</v>
      </c>
      <c r="F21">
        <v>13044</v>
      </c>
      <c r="G21">
        <v>8350</v>
      </c>
      <c r="H21">
        <v>11363</v>
      </c>
      <c r="I21">
        <v>359334</v>
      </c>
      <c r="J21">
        <v>5260</v>
      </c>
      <c r="K21">
        <v>4070</v>
      </c>
    </row>
    <row r="22" spans="1:11" x14ac:dyDescent="0.35">
      <c r="A22" s="2">
        <v>37514</v>
      </c>
      <c r="B22">
        <v>10256</v>
      </c>
      <c r="C22">
        <v>194816</v>
      </c>
      <c r="D22">
        <v>3038</v>
      </c>
      <c r="E22">
        <v>2265</v>
      </c>
      <c r="F22">
        <v>14033</v>
      </c>
      <c r="G22">
        <v>9010</v>
      </c>
      <c r="H22">
        <v>9336</v>
      </c>
      <c r="I22">
        <v>378700</v>
      </c>
      <c r="J22">
        <v>5915</v>
      </c>
      <c r="K22">
        <v>4980</v>
      </c>
    </row>
    <row r="23" spans="1:11" x14ac:dyDescent="0.35">
      <c r="A23" s="2">
        <v>37544</v>
      </c>
      <c r="B23">
        <v>11367</v>
      </c>
      <c r="C23">
        <v>189345</v>
      </c>
      <c r="D23">
        <v>2812</v>
      </c>
      <c r="E23">
        <v>2298</v>
      </c>
      <c r="F23">
        <v>14618</v>
      </c>
      <c r="G23">
        <v>7698</v>
      </c>
      <c r="H23">
        <v>12198</v>
      </c>
      <c r="I23">
        <v>376676</v>
      </c>
      <c r="J23">
        <v>6481</v>
      </c>
      <c r="K23">
        <v>4124</v>
      </c>
    </row>
    <row r="24" spans="1:11" x14ac:dyDescent="0.35">
      <c r="A24" s="2">
        <v>37575</v>
      </c>
      <c r="B24">
        <v>12459</v>
      </c>
      <c r="C24">
        <v>177933</v>
      </c>
      <c r="D24">
        <v>3303</v>
      </c>
      <c r="E24">
        <v>2711</v>
      </c>
      <c r="F24">
        <v>13988</v>
      </c>
      <c r="G24">
        <v>6514</v>
      </c>
      <c r="H24">
        <v>12978</v>
      </c>
      <c r="I24">
        <v>319061</v>
      </c>
      <c r="J24">
        <v>7591</v>
      </c>
      <c r="K24">
        <v>4599</v>
      </c>
    </row>
    <row r="25" spans="1:11" x14ac:dyDescent="0.35">
      <c r="A25" s="2">
        <v>37605</v>
      </c>
      <c r="B25">
        <v>15045</v>
      </c>
      <c r="C25">
        <v>177028</v>
      </c>
      <c r="D25">
        <v>4162</v>
      </c>
      <c r="E25">
        <v>4300</v>
      </c>
      <c r="F25">
        <v>13798</v>
      </c>
      <c r="G25">
        <v>7065</v>
      </c>
      <c r="H25">
        <v>14195</v>
      </c>
      <c r="I25">
        <v>291387</v>
      </c>
      <c r="J25">
        <v>11589</v>
      </c>
      <c r="K25">
        <v>6126</v>
      </c>
    </row>
    <row r="26" spans="1:11" x14ac:dyDescent="0.35">
      <c r="A26" s="2">
        <v>37636</v>
      </c>
      <c r="B26">
        <v>20551</v>
      </c>
      <c r="C26">
        <v>170370</v>
      </c>
      <c r="D26">
        <v>5950</v>
      </c>
      <c r="E26">
        <v>5929</v>
      </c>
      <c r="F26">
        <v>14840</v>
      </c>
      <c r="G26">
        <v>9000</v>
      </c>
      <c r="H26">
        <v>16780</v>
      </c>
      <c r="I26">
        <v>278990</v>
      </c>
      <c r="J26">
        <v>13814</v>
      </c>
      <c r="K26">
        <v>7421</v>
      </c>
    </row>
    <row r="27" spans="1:11" x14ac:dyDescent="0.35">
      <c r="A27" s="2">
        <v>37667</v>
      </c>
      <c r="B27">
        <v>25818</v>
      </c>
      <c r="C27">
        <v>208568</v>
      </c>
      <c r="D27">
        <v>7000</v>
      </c>
      <c r="E27">
        <v>6147</v>
      </c>
      <c r="F27">
        <v>16521</v>
      </c>
      <c r="G27">
        <v>12303</v>
      </c>
      <c r="H27">
        <v>20005</v>
      </c>
      <c r="I27">
        <v>307430</v>
      </c>
      <c r="J27">
        <v>16447</v>
      </c>
      <c r="K27">
        <v>8523</v>
      </c>
    </row>
    <row r="28" spans="1:11" x14ac:dyDescent="0.35">
      <c r="A28" s="2">
        <v>37695</v>
      </c>
      <c r="B28">
        <v>27912</v>
      </c>
      <c r="C28">
        <v>206909</v>
      </c>
      <c r="D28">
        <v>7519</v>
      </c>
      <c r="E28">
        <v>7471</v>
      </c>
      <c r="F28">
        <v>17053</v>
      </c>
      <c r="G28">
        <v>13953</v>
      </c>
      <c r="H28">
        <v>23496</v>
      </c>
      <c r="I28">
        <v>344839</v>
      </c>
      <c r="J28">
        <v>16474</v>
      </c>
      <c r="K28">
        <v>7672</v>
      </c>
    </row>
    <row r="29" spans="1:11" x14ac:dyDescent="0.35">
      <c r="A29" s="2">
        <v>37726</v>
      </c>
      <c r="B29">
        <v>26079</v>
      </c>
      <c r="C29">
        <v>199691</v>
      </c>
      <c r="D29">
        <v>7632</v>
      </c>
      <c r="E29">
        <v>6977</v>
      </c>
      <c r="F29">
        <v>15548</v>
      </c>
      <c r="G29">
        <v>13147</v>
      </c>
      <c r="H29">
        <v>19260</v>
      </c>
      <c r="I29">
        <v>320745</v>
      </c>
      <c r="J29">
        <v>16494</v>
      </c>
      <c r="K29">
        <v>7313</v>
      </c>
    </row>
    <row r="30" spans="1:11" x14ac:dyDescent="0.35">
      <c r="A30" s="2">
        <v>37756</v>
      </c>
      <c r="B30">
        <v>26003</v>
      </c>
      <c r="C30">
        <v>190785</v>
      </c>
      <c r="D30">
        <v>7150</v>
      </c>
      <c r="E30">
        <v>6706</v>
      </c>
      <c r="F30">
        <v>15238</v>
      </c>
      <c r="G30">
        <v>12530</v>
      </c>
      <c r="H30">
        <v>18102</v>
      </c>
      <c r="I30">
        <v>306409</v>
      </c>
      <c r="J30">
        <v>12825</v>
      </c>
      <c r="K30">
        <v>7026</v>
      </c>
    </row>
    <row r="31" spans="1:11" x14ac:dyDescent="0.35">
      <c r="A31" s="2">
        <v>37787</v>
      </c>
      <c r="B31">
        <v>19269</v>
      </c>
      <c r="C31">
        <v>169036</v>
      </c>
      <c r="D31">
        <v>5498</v>
      </c>
      <c r="E31">
        <v>4682</v>
      </c>
      <c r="F31">
        <v>12410</v>
      </c>
      <c r="G31">
        <v>9893</v>
      </c>
      <c r="H31">
        <v>13784</v>
      </c>
      <c r="I31">
        <v>274512</v>
      </c>
      <c r="J31">
        <v>10664</v>
      </c>
      <c r="K31">
        <v>5737</v>
      </c>
    </row>
    <row r="32" spans="1:11" x14ac:dyDescent="0.35">
      <c r="A32" s="2">
        <v>37817</v>
      </c>
      <c r="B32">
        <v>14939</v>
      </c>
      <c r="C32">
        <v>156895</v>
      </c>
      <c r="D32">
        <v>4487</v>
      </c>
      <c r="E32">
        <v>3515</v>
      </c>
      <c r="F32">
        <v>12410</v>
      </c>
      <c r="G32">
        <v>8557</v>
      </c>
      <c r="H32">
        <v>12066</v>
      </c>
      <c r="I32">
        <v>307569</v>
      </c>
      <c r="J32">
        <v>6942</v>
      </c>
      <c r="K32">
        <v>4976</v>
      </c>
    </row>
    <row r="33" spans="1:11" x14ac:dyDescent="0.35">
      <c r="A33" s="2">
        <v>37848</v>
      </c>
      <c r="B33">
        <v>11471</v>
      </c>
      <c r="C33">
        <v>155289</v>
      </c>
      <c r="D33">
        <v>3443</v>
      </c>
      <c r="E33">
        <v>2729</v>
      </c>
      <c r="F33">
        <v>13355</v>
      </c>
      <c r="G33">
        <v>7783</v>
      </c>
      <c r="H33">
        <v>11146</v>
      </c>
      <c r="I33">
        <v>296723</v>
      </c>
      <c r="J33">
        <v>5612</v>
      </c>
      <c r="K33">
        <v>4408</v>
      </c>
    </row>
    <row r="34" spans="1:11" x14ac:dyDescent="0.35">
      <c r="A34" s="2">
        <v>37879</v>
      </c>
      <c r="B34">
        <v>15334</v>
      </c>
      <c r="C34">
        <v>190664</v>
      </c>
      <c r="D34">
        <v>4268</v>
      </c>
      <c r="E34">
        <v>2042</v>
      </c>
      <c r="F34">
        <v>17113</v>
      </c>
      <c r="G34">
        <v>8777</v>
      </c>
      <c r="H34">
        <v>16560</v>
      </c>
      <c r="I34">
        <v>377943</v>
      </c>
      <c r="J34">
        <v>6174</v>
      </c>
      <c r="K34">
        <v>4112</v>
      </c>
    </row>
    <row r="35" spans="1:11" x14ac:dyDescent="0.35">
      <c r="A35" s="2">
        <v>37909</v>
      </c>
      <c r="B35">
        <v>15006</v>
      </c>
      <c r="C35">
        <v>186767</v>
      </c>
      <c r="D35">
        <v>3399</v>
      </c>
      <c r="E35">
        <v>2006</v>
      </c>
      <c r="F35">
        <v>17666</v>
      </c>
      <c r="G35">
        <v>9009</v>
      </c>
      <c r="H35">
        <v>16275</v>
      </c>
      <c r="I35">
        <v>379876</v>
      </c>
      <c r="J35">
        <v>6166</v>
      </c>
      <c r="K35">
        <v>4164</v>
      </c>
    </row>
    <row r="36" spans="1:11" x14ac:dyDescent="0.35">
      <c r="A36" s="2">
        <v>37940</v>
      </c>
      <c r="B36">
        <v>15698</v>
      </c>
      <c r="C36">
        <v>182143</v>
      </c>
      <c r="D36">
        <v>3902</v>
      </c>
      <c r="E36">
        <v>2468</v>
      </c>
      <c r="F36">
        <v>15088</v>
      </c>
      <c r="G36">
        <v>7158</v>
      </c>
      <c r="H36">
        <v>17015</v>
      </c>
      <c r="I36">
        <v>294294</v>
      </c>
      <c r="J36">
        <v>6229</v>
      </c>
      <c r="K36">
        <v>4356</v>
      </c>
    </row>
    <row r="37" spans="1:11" x14ac:dyDescent="0.35">
      <c r="A37" s="2">
        <v>37970</v>
      </c>
      <c r="B37">
        <v>18116</v>
      </c>
      <c r="C37">
        <v>179341</v>
      </c>
      <c r="D37">
        <v>3977</v>
      </c>
      <c r="E37">
        <v>3629</v>
      </c>
      <c r="F37">
        <v>14301</v>
      </c>
      <c r="G37">
        <v>6216</v>
      </c>
      <c r="H37">
        <v>16463</v>
      </c>
      <c r="I37">
        <v>281431</v>
      </c>
      <c r="J37">
        <v>7898</v>
      </c>
      <c r="K37">
        <v>5062</v>
      </c>
    </row>
    <row r="38" spans="1:11" x14ac:dyDescent="0.35">
      <c r="A38" s="2">
        <v>38001</v>
      </c>
      <c r="B38">
        <v>25119</v>
      </c>
      <c r="C38">
        <v>181360</v>
      </c>
      <c r="D38">
        <v>6312</v>
      </c>
      <c r="E38">
        <v>6282</v>
      </c>
      <c r="F38">
        <v>14598</v>
      </c>
      <c r="G38">
        <v>7850</v>
      </c>
      <c r="H38">
        <v>19222</v>
      </c>
      <c r="I38">
        <v>267757</v>
      </c>
      <c r="J38">
        <v>13299</v>
      </c>
      <c r="K38">
        <v>5554</v>
      </c>
    </row>
    <row r="39" spans="1:11" x14ac:dyDescent="0.35">
      <c r="A39" s="2">
        <v>38032</v>
      </c>
      <c r="B39">
        <v>27774</v>
      </c>
      <c r="C39">
        <v>216415</v>
      </c>
      <c r="D39">
        <v>7657</v>
      </c>
      <c r="E39">
        <v>7503</v>
      </c>
      <c r="F39">
        <v>18798</v>
      </c>
      <c r="G39">
        <v>12722</v>
      </c>
      <c r="H39">
        <v>21940</v>
      </c>
      <c r="I39">
        <v>293156</v>
      </c>
      <c r="J39">
        <v>16533</v>
      </c>
      <c r="K39">
        <v>7236</v>
      </c>
    </row>
    <row r="40" spans="1:11" x14ac:dyDescent="0.35">
      <c r="A40" s="2">
        <v>38061</v>
      </c>
      <c r="B40">
        <v>33107</v>
      </c>
      <c r="C40">
        <v>225305</v>
      </c>
      <c r="D40">
        <v>10168</v>
      </c>
      <c r="E40">
        <v>8787</v>
      </c>
      <c r="F40">
        <v>19886</v>
      </c>
      <c r="G40">
        <v>14875</v>
      </c>
      <c r="H40">
        <v>26773</v>
      </c>
      <c r="I40">
        <v>308056</v>
      </c>
      <c r="J40">
        <v>21414</v>
      </c>
      <c r="K40">
        <v>7555</v>
      </c>
    </row>
    <row r="41" spans="1:11" x14ac:dyDescent="0.35">
      <c r="A41" s="2">
        <v>38092</v>
      </c>
      <c r="B41">
        <v>29246</v>
      </c>
      <c r="C41">
        <v>217935</v>
      </c>
      <c r="D41">
        <v>9168</v>
      </c>
      <c r="E41">
        <v>6926</v>
      </c>
      <c r="F41">
        <v>20030</v>
      </c>
      <c r="G41">
        <v>14724</v>
      </c>
      <c r="H41">
        <v>24112</v>
      </c>
      <c r="I41">
        <v>300833</v>
      </c>
      <c r="J41">
        <v>17627</v>
      </c>
      <c r="K41">
        <v>7180</v>
      </c>
    </row>
    <row r="42" spans="1:11" x14ac:dyDescent="0.35">
      <c r="A42" s="2">
        <v>38122</v>
      </c>
      <c r="B42">
        <v>23696</v>
      </c>
      <c r="C42">
        <v>193344</v>
      </c>
      <c r="D42">
        <v>7032</v>
      </c>
      <c r="E42">
        <v>5508</v>
      </c>
      <c r="F42">
        <v>14760</v>
      </c>
      <c r="G42">
        <v>12615</v>
      </c>
      <c r="H42">
        <v>19699</v>
      </c>
      <c r="I42">
        <v>284762</v>
      </c>
      <c r="J42">
        <v>10247</v>
      </c>
      <c r="K42">
        <v>6077</v>
      </c>
    </row>
    <row r="43" spans="1:11" x14ac:dyDescent="0.35">
      <c r="A43" s="2">
        <v>38153</v>
      </c>
      <c r="B43">
        <v>18926</v>
      </c>
      <c r="C43">
        <v>178944</v>
      </c>
      <c r="D43">
        <v>4556</v>
      </c>
      <c r="E43">
        <v>3906</v>
      </c>
      <c r="F43">
        <v>11514</v>
      </c>
      <c r="G43">
        <v>8521</v>
      </c>
      <c r="H43">
        <v>16486</v>
      </c>
      <c r="I43">
        <v>266451</v>
      </c>
      <c r="J43">
        <v>9033</v>
      </c>
      <c r="K43">
        <v>5400</v>
      </c>
    </row>
    <row r="44" spans="1:11" x14ac:dyDescent="0.35">
      <c r="A44" s="2">
        <v>38183</v>
      </c>
      <c r="B44">
        <v>15242</v>
      </c>
      <c r="C44">
        <v>167463</v>
      </c>
      <c r="D44">
        <v>4391</v>
      </c>
      <c r="E44">
        <v>3279</v>
      </c>
      <c r="F44">
        <v>13220</v>
      </c>
      <c r="G44">
        <v>8219</v>
      </c>
      <c r="H44">
        <v>14346</v>
      </c>
      <c r="I44">
        <v>286412</v>
      </c>
      <c r="J44">
        <v>6775</v>
      </c>
      <c r="K44">
        <v>4775</v>
      </c>
    </row>
    <row r="45" spans="1:11" x14ac:dyDescent="0.35">
      <c r="A45" s="2">
        <v>38214</v>
      </c>
      <c r="B45">
        <v>11848</v>
      </c>
      <c r="C45">
        <v>166916</v>
      </c>
      <c r="D45">
        <v>3602</v>
      </c>
      <c r="E45">
        <v>2725</v>
      </c>
      <c r="F45">
        <v>16819</v>
      </c>
      <c r="G45">
        <v>7135</v>
      </c>
      <c r="H45">
        <v>12752</v>
      </c>
      <c r="I45">
        <v>311889</v>
      </c>
      <c r="J45">
        <v>5344</v>
      </c>
      <c r="K45">
        <v>4216</v>
      </c>
    </row>
    <row r="46" spans="1:11" x14ac:dyDescent="0.35">
      <c r="A46" s="2">
        <v>38245</v>
      </c>
      <c r="B46">
        <v>16510</v>
      </c>
      <c r="C46">
        <v>190886</v>
      </c>
      <c r="D46">
        <v>3672</v>
      </c>
      <c r="E46">
        <v>2154</v>
      </c>
      <c r="F46">
        <v>20333</v>
      </c>
      <c r="G46">
        <v>7566</v>
      </c>
      <c r="H46">
        <v>16235</v>
      </c>
      <c r="I46">
        <v>339873</v>
      </c>
      <c r="J46">
        <v>6398</v>
      </c>
      <c r="K46">
        <v>4064</v>
      </c>
    </row>
    <row r="47" spans="1:11" x14ac:dyDescent="0.35">
      <c r="A47" s="2">
        <v>38275</v>
      </c>
      <c r="B47">
        <v>17954</v>
      </c>
      <c r="C47">
        <v>192642</v>
      </c>
      <c r="D47">
        <v>3601</v>
      </c>
      <c r="E47">
        <v>2098</v>
      </c>
      <c r="F47">
        <v>19864</v>
      </c>
      <c r="G47">
        <v>6560</v>
      </c>
      <c r="H47">
        <v>16733</v>
      </c>
      <c r="I47">
        <v>336875</v>
      </c>
      <c r="J47">
        <v>5617</v>
      </c>
      <c r="K47">
        <v>4187</v>
      </c>
    </row>
    <row r="48" spans="1:11" x14ac:dyDescent="0.35">
      <c r="A48" s="2">
        <v>38306</v>
      </c>
      <c r="B48">
        <v>16165</v>
      </c>
      <c r="C48">
        <v>188814</v>
      </c>
      <c r="D48">
        <v>3844</v>
      </c>
      <c r="E48">
        <v>2533</v>
      </c>
      <c r="F48">
        <v>17480</v>
      </c>
      <c r="G48">
        <v>5767</v>
      </c>
      <c r="H48">
        <v>16179</v>
      </c>
      <c r="I48">
        <v>299518</v>
      </c>
      <c r="J48">
        <v>6456</v>
      </c>
      <c r="K48">
        <v>4024</v>
      </c>
    </row>
    <row r="49" spans="1:11" x14ac:dyDescent="0.35">
      <c r="A49" s="2">
        <v>38336</v>
      </c>
      <c r="B49">
        <v>18170</v>
      </c>
      <c r="C49">
        <v>186336</v>
      </c>
      <c r="D49">
        <v>4668</v>
      </c>
      <c r="E49">
        <v>3912</v>
      </c>
      <c r="F49">
        <v>16556</v>
      </c>
      <c r="G49">
        <v>6085</v>
      </c>
      <c r="H49">
        <v>17146</v>
      </c>
      <c r="I49">
        <v>291473</v>
      </c>
      <c r="J49">
        <v>8714</v>
      </c>
      <c r="K49">
        <v>5032</v>
      </c>
    </row>
    <row r="50" spans="1:11" x14ac:dyDescent="0.35">
      <c r="A50" s="2">
        <v>38367</v>
      </c>
      <c r="B50">
        <v>24172</v>
      </c>
      <c r="C50">
        <v>205784</v>
      </c>
      <c r="D50">
        <v>6536</v>
      </c>
      <c r="E50">
        <v>5268</v>
      </c>
      <c r="F50">
        <v>18897</v>
      </c>
      <c r="G50">
        <v>8276</v>
      </c>
      <c r="H50">
        <v>21137</v>
      </c>
      <c r="I50">
        <v>268077</v>
      </c>
      <c r="J50">
        <v>13097</v>
      </c>
      <c r="K50">
        <v>6153</v>
      </c>
    </row>
    <row r="51" spans="1:11" x14ac:dyDescent="0.35">
      <c r="A51" s="2">
        <v>38398</v>
      </c>
      <c r="B51">
        <v>28231</v>
      </c>
      <c r="C51">
        <v>235615</v>
      </c>
      <c r="D51">
        <v>8238</v>
      </c>
      <c r="E51">
        <v>6895</v>
      </c>
      <c r="F51">
        <v>22720</v>
      </c>
      <c r="G51">
        <v>12319</v>
      </c>
      <c r="H51">
        <v>23569</v>
      </c>
      <c r="I51">
        <v>298771</v>
      </c>
      <c r="J51">
        <v>17058</v>
      </c>
      <c r="K51">
        <v>6963</v>
      </c>
    </row>
    <row r="52" spans="1:11" x14ac:dyDescent="0.35">
      <c r="A52" s="2">
        <v>38426</v>
      </c>
      <c r="B52">
        <v>32764</v>
      </c>
      <c r="C52">
        <v>228279</v>
      </c>
      <c r="D52">
        <v>9355</v>
      </c>
      <c r="E52">
        <v>8717</v>
      </c>
      <c r="F52">
        <v>23220</v>
      </c>
      <c r="G52">
        <v>14713</v>
      </c>
      <c r="H52">
        <v>25874</v>
      </c>
      <c r="I52">
        <v>283104</v>
      </c>
      <c r="J52">
        <v>18357</v>
      </c>
      <c r="K52">
        <v>7585</v>
      </c>
    </row>
    <row r="53" spans="1:11" x14ac:dyDescent="0.35">
      <c r="A53" s="2">
        <v>38457</v>
      </c>
      <c r="B53">
        <v>27001</v>
      </c>
      <c r="C53">
        <v>203927</v>
      </c>
      <c r="D53">
        <v>8465</v>
      </c>
      <c r="E53">
        <v>6227</v>
      </c>
      <c r="F53">
        <v>21494</v>
      </c>
      <c r="G53">
        <v>13220</v>
      </c>
      <c r="H53">
        <v>23392</v>
      </c>
      <c r="I53">
        <v>246886</v>
      </c>
      <c r="J53">
        <v>16430</v>
      </c>
      <c r="K53">
        <v>6443</v>
      </c>
    </row>
    <row r="54" spans="1:11" x14ac:dyDescent="0.35">
      <c r="A54" s="2">
        <v>38487</v>
      </c>
      <c r="B54">
        <v>24695</v>
      </c>
      <c r="C54">
        <v>184829</v>
      </c>
      <c r="D54">
        <v>6757</v>
      </c>
      <c r="E54">
        <v>5828</v>
      </c>
      <c r="F54">
        <v>17907</v>
      </c>
      <c r="G54">
        <v>11693</v>
      </c>
      <c r="H54">
        <v>21951</v>
      </c>
      <c r="I54">
        <v>249246</v>
      </c>
      <c r="J54">
        <v>13763</v>
      </c>
      <c r="K54">
        <v>6231</v>
      </c>
    </row>
    <row r="55" spans="1:11" x14ac:dyDescent="0.35">
      <c r="A55" s="2">
        <v>38518</v>
      </c>
      <c r="B55">
        <v>21951</v>
      </c>
      <c r="C55">
        <v>170521</v>
      </c>
      <c r="D55">
        <v>6168</v>
      </c>
      <c r="E55">
        <v>4563</v>
      </c>
      <c r="F55">
        <v>16239</v>
      </c>
      <c r="G55">
        <v>11439</v>
      </c>
      <c r="H55">
        <v>20274</v>
      </c>
      <c r="I55">
        <v>243251</v>
      </c>
      <c r="J55">
        <v>12951</v>
      </c>
      <c r="K55">
        <v>5612</v>
      </c>
    </row>
    <row r="56" spans="1:11" x14ac:dyDescent="0.35">
      <c r="A56" s="2">
        <v>38548</v>
      </c>
      <c r="B56">
        <v>14060</v>
      </c>
      <c r="C56">
        <v>163918</v>
      </c>
      <c r="D56">
        <v>3946</v>
      </c>
      <c r="E56">
        <v>3517</v>
      </c>
      <c r="F56">
        <v>13790</v>
      </c>
      <c r="G56">
        <v>9242</v>
      </c>
      <c r="H56">
        <v>11452</v>
      </c>
      <c r="I56">
        <v>251559</v>
      </c>
      <c r="J56">
        <v>9253</v>
      </c>
      <c r="K56">
        <v>5092</v>
      </c>
    </row>
    <row r="57" spans="1:11" x14ac:dyDescent="0.35">
      <c r="A57" s="2">
        <v>38579</v>
      </c>
      <c r="B57">
        <v>13150</v>
      </c>
      <c r="C57">
        <v>156344</v>
      </c>
      <c r="D57">
        <v>3381</v>
      </c>
      <c r="E57">
        <v>2678</v>
      </c>
      <c r="F57">
        <v>15823</v>
      </c>
      <c r="G57">
        <v>8800</v>
      </c>
      <c r="H57">
        <v>11481</v>
      </c>
      <c r="I57">
        <v>286763</v>
      </c>
      <c r="J57">
        <v>7461</v>
      </c>
      <c r="K57">
        <v>4247</v>
      </c>
    </row>
    <row r="58" spans="1:11" x14ac:dyDescent="0.35">
      <c r="A58" s="2">
        <v>38610</v>
      </c>
      <c r="B58">
        <v>16232</v>
      </c>
      <c r="C58">
        <v>191687</v>
      </c>
      <c r="D58">
        <v>3511</v>
      </c>
      <c r="E58">
        <v>2135</v>
      </c>
      <c r="F58">
        <v>20156</v>
      </c>
      <c r="G58">
        <v>9146</v>
      </c>
      <c r="H58">
        <v>14502</v>
      </c>
      <c r="I58">
        <v>305006</v>
      </c>
      <c r="J58">
        <v>7380</v>
      </c>
      <c r="K58">
        <v>4081</v>
      </c>
    </row>
    <row r="59" spans="1:11" x14ac:dyDescent="0.35">
      <c r="A59" s="2">
        <v>38640</v>
      </c>
      <c r="B59">
        <v>18247</v>
      </c>
      <c r="C59">
        <v>187213</v>
      </c>
      <c r="D59">
        <v>3614</v>
      </c>
      <c r="E59">
        <v>2426</v>
      </c>
      <c r="F59">
        <v>20490</v>
      </c>
      <c r="G59">
        <v>8446</v>
      </c>
      <c r="H59">
        <v>16348</v>
      </c>
      <c r="I59">
        <v>310731</v>
      </c>
      <c r="J59">
        <v>6187</v>
      </c>
      <c r="K59">
        <v>3903</v>
      </c>
    </row>
    <row r="60" spans="1:11" x14ac:dyDescent="0.35">
      <c r="A60" s="2">
        <v>38671</v>
      </c>
      <c r="B60">
        <v>15311</v>
      </c>
      <c r="C60">
        <v>166515</v>
      </c>
      <c r="D60">
        <v>3733</v>
      </c>
      <c r="E60">
        <v>2551</v>
      </c>
      <c r="F60">
        <v>18633</v>
      </c>
      <c r="G60">
        <v>7883</v>
      </c>
      <c r="H60">
        <v>15706</v>
      </c>
      <c r="I60">
        <v>259546</v>
      </c>
      <c r="J60">
        <v>6053</v>
      </c>
      <c r="K60">
        <v>4080</v>
      </c>
    </row>
    <row r="61" spans="1:11" x14ac:dyDescent="0.35">
      <c r="A61" s="2">
        <v>38701</v>
      </c>
      <c r="B61">
        <v>16197</v>
      </c>
      <c r="C61">
        <v>163308</v>
      </c>
      <c r="D61">
        <v>4635</v>
      </c>
      <c r="E61">
        <v>4121</v>
      </c>
      <c r="F61">
        <v>16596</v>
      </c>
      <c r="G61">
        <v>7391</v>
      </c>
      <c r="H61">
        <v>17387</v>
      </c>
      <c r="I61">
        <v>239477</v>
      </c>
      <c r="J61">
        <v>6449</v>
      </c>
      <c r="K61">
        <v>4829</v>
      </c>
    </row>
    <row r="62" spans="1:11" x14ac:dyDescent="0.35">
      <c r="A62" s="2">
        <v>38732</v>
      </c>
      <c r="B62">
        <v>22774</v>
      </c>
      <c r="C62">
        <v>170177</v>
      </c>
      <c r="D62">
        <v>6142</v>
      </c>
      <c r="E62">
        <v>4933</v>
      </c>
      <c r="F62">
        <v>16816</v>
      </c>
      <c r="G62">
        <v>8861</v>
      </c>
      <c r="H62">
        <v>20042</v>
      </c>
      <c r="I62">
        <v>225717</v>
      </c>
      <c r="J62">
        <v>9027</v>
      </c>
      <c r="K62">
        <v>5360</v>
      </c>
    </row>
    <row r="63" spans="1:11" x14ac:dyDescent="0.35">
      <c r="A63" s="2">
        <v>38763</v>
      </c>
      <c r="B63">
        <v>33671</v>
      </c>
      <c r="C63">
        <v>200612</v>
      </c>
      <c r="D63">
        <v>9403</v>
      </c>
      <c r="E63">
        <v>7501</v>
      </c>
      <c r="F63">
        <v>23279</v>
      </c>
      <c r="G63">
        <v>12623</v>
      </c>
      <c r="H63">
        <v>26669</v>
      </c>
      <c r="I63">
        <v>251536</v>
      </c>
      <c r="J63">
        <v>16786</v>
      </c>
      <c r="K63">
        <v>7262</v>
      </c>
    </row>
    <row r="64" spans="1:11" x14ac:dyDescent="0.35">
      <c r="A64" s="2">
        <v>38791</v>
      </c>
      <c r="B64">
        <v>26071</v>
      </c>
      <c r="C64">
        <v>199652</v>
      </c>
      <c r="D64">
        <v>8375</v>
      </c>
      <c r="E64">
        <v>7064</v>
      </c>
      <c r="F64">
        <v>22656</v>
      </c>
      <c r="G64">
        <v>12723</v>
      </c>
      <c r="H64">
        <v>20318</v>
      </c>
      <c r="I64">
        <v>236862</v>
      </c>
      <c r="J64">
        <v>19708</v>
      </c>
      <c r="K64">
        <v>7304</v>
      </c>
    </row>
    <row r="65" spans="1:11" x14ac:dyDescent="0.35">
      <c r="A65" s="2">
        <v>38822</v>
      </c>
      <c r="B65">
        <v>27834</v>
      </c>
      <c r="C65">
        <v>186181</v>
      </c>
      <c r="D65">
        <v>8140</v>
      </c>
      <c r="E65">
        <v>7060</v>
      </c>
      <c r="F65">
        <v>20590</v>
      </c>
      <c r="G65">
        <v>12746</v>
      </c>
      <c r="H65">
        <v>21431</v>
      </c>
      <c r="I65">
        <v>231398</v>
      </c>
      <c r="J65">
        <v>17533</v>
      </c>
      <c r="K65">
        <v>6824</v>
      </c>
    </row>
    <row r="66" spans="1:11" x14ac:dyDescent="0.35">
      <c r="A66" s="2">
        <v>38852</v>
      </c>
      <c r="B66">
        <v>24614</v>
      </c>
      <c r="C66">
        <v>207878</v>
      </c>
      <c r="D66">
        <v>7439</v>
      </c>
      <c r="E66">
        <v>7344</v>
      </c>
      <c r="F66">
        <v>21653</v>
      </c>
      <c r="G66">
        <v>11707</v>
      </c>
      <c r="H66">
        <v>22860</v>
      </c>
      <c r="I66">
        <v>247349</v>
      </c>
      <c r="J66">
        <v>16428</v>
      </c>
      <c r="K66">
        <v>6957</v>
      </c>
    </row>
    <row r="67" spans="1:11" x14ac:dyDescent="0.35">
      <c r="A67" s="2">
        <v>38883</v>
      </c>
      <c r="B67">
        <v>18361</v>
      </c>
      <c r="C67">
        <v>174325</v>
      </c>
      <c r="D67">
        <v>5455</v>
      </c>
      <c r="E67">
        <v>4972</v>
      </c>
      <c r="F67">
        <v>18176</v>
      </c>
      <c r="G67">
        <v>10770</v>
      </c>
      <c r="H67">
        <v>12842</v>
      </c>
      <c r="I67">
        <v>247167</v>
      </c>
      <c r="J67">
        <v>13496</v>
      </c>
      <c r="K67">
        <v>5389</v>
      </c>
    </row>
    <row r="68" spans="1:11" x14ac:dyDescent="0.35">
      <c r="A68" s="2">
        <v>38913</v>
      </c>
      <c r="B68">
        <v>14131</v>
      </c>
      <c r="C68">
        <v>163781</v>
      </c>
      <c r="D68">
        <v>3877</v>
      </c>
      <c r="E68">
        <v>3562</v>
      </c>
      <c r="F68">
        <v>17142</v>
      </c>
      <c r="G68">
        <v>9189</v>
      </c>
      <c r="H68">
        <v>10230</v>
      </c>
      <c r="I68">
        <v>261204</v>
      </c>
      <c r="J68">
        <v>8309</v>
      </c>
      <c r="K68">
        <v>4762</v>
      </c>
    </row>
    <row r="69" spans="1:11" x14ac:dyDescent="0.35">
      <c r="A69" s="2">
        <v>38944</v>
      </c>
      <c r="B69">
        <v>12401</v>
      </c>
      <c r="C69">
        <v>167537</v>
      </c>
      <c r="D69">
        <v>3562</v>
      </c>
      <c r="E69">
        <v>2786</v>
      </c>
      <c r="F69">
        <v>20713</v>
      </c>
      <c r="G69">
        <v>9086</v>
      </c>
      <c r="H69">
        <v>10669</v>
      </c>
      <c r="I69">
        <v>280602</v>
      </c>
      <c r="J69">
        <v>8516</v>
      </c>
      <c r="K69">
        <v>4109</v>
      </c>
    </row>
    <row r="70" spans="1:11" x14ac:dyDescent="0.35">
      <c r="A70" s="2">
        <v>38975</v>
      </c>
      <c r="B70">
        <v>15757</v>
      </c>
      <c r="C70">
        <v>203041</v>
      </c>
      <c r="D70">
        <v>3628</v>
      </c>
      <c r="E70">
        <v>2643</v>
      </c>
      <c r="F70">
        <v>23453</v>
      </c>
      <c r="G70">
        <v>10501</v>
      </c>
      <c r="H70">
        <v>16913</v>
      </c>
      <c r="I70">
        <v>297878</v>
      </c>
      <c r="J70">
        <v>8734</v>
      </c>
      <c r="K70">
        <v>4108</v>
      </c>
    </row>
    <row r="71" spans="1:11" x14ac:dyDescent="0.35">
      <c r="A71" s="2">
        <v>39005</v>
      </c>
      <c r="B71">
        <v>18487</v>
      </c>
      <c r="C71">
        <v>184106</v>
      </c>
      <c r="D71">
        <v>3580</v>
      </c>
      <c r="E71">
        <v>2675</v>
      </c>
      <c r="F71">
        <v>23014</v>
      </c>
      <c r="G71">
        <v>10013</v>
      </c>
      <c r="H71">
        <v>16894</v>
      </c>
      <c r="I71">
        <v>316009</v>
      </c>
      <c r="J71">
        <v>8180</v>
      </c>
      <c r="K71">
        <v>4063</v>
      </c>
    </row>
    <row r="72" spans="1:11" x14ac:dyDescent="0.35">
      <c r="A72" s="2">
        <v>39036</v>
      </c>
      <c r="B72">
        <v>19953</v>
      </c>
      <c r="C72">
        <v>177931</v>
      </c>
      <c r="D72">
        <v>4158</v>
      </c>
      <c r="E72">
        <v>3197</v>
      </c>
      <c r="F72">
        <v>20275</v>
      </c>
      <c r="G72">
        <v>7746</v>
      </c>
      <c r="H72">
        <v>17231</v>
      </c>
      <c r="I72">
        <v>247693</v>
      </c>
      <c r="J72">
        <v>8599</v>
      </c>
      <c r="K72">
        <v>3935</v>
      </c>
    </row>
    <row r="73" spans="1:11" x14ac:dyDescent="0.35">
      <c r="A73" s="2">
        <v>39066</v>
      </c>
      <c r="B73">
        <v>22942</v>
      </c>
      <c r="C73">
        <v>176728</v>
      </c>
      <c r="D73">
        <v>5229</v>
      </c>
      <c r="E73">
        <v>4545</v>
      </c>
      <c r="F73">
        <v>18099</v>
      </c>
      <c r="G73">
        <v>8783</v>
      </c>
      <c r="H73">
        <v>19209</v>
      </c>
      <c r="I73">
        <v>236029</v>
      </c>
      <c r="J73">
        <v>9422</v>
      </c>
      <c r="K73">
        <v>5157</v>
      </c>
    </row>
    <row r="74" spans="1:11" x14ac:dyDescent="0.35">
      <c r="A74" s="2">
        <v>39097</v>
      </c>
      <c r="B74">
        <v>24231</v>
      </c>
      <c r="C74">
        <v>179219</v>
      </c>
      <c r="D74">
        <v>6622</v>
      </c>
      <c r="E74">
        <v>6560</v>
      </c>
      <c r="F74">
        <v>16784</v>
      </c>
      <c r="G74">
        <v>10361</v>
      </c>
      <c r="H74">
        <v>19557</v>
      </c>
      <c r="I74">
        <v>214986</v>
      </c>
      <c r="J74">
        <v>13464</v>
      </c>
      <c r="K74">
        <v>5893</v>
      </c>
    </row>
    <row r="75" spans="1:11" x14ac:dyDescent="0.35">
      <c r="A75" s="2">
        <v>39128</v>
      </c>
      <c r="B75">
        <v>31558</v>
      </c>
      <c r="C75">
        <v>218721</v>
      </c>
      <c r="D75">
        <v>9056</v>
      </c>
      <c r="E75">
        <v>8194</v>
      </c>
      <c r="F75">
        <v>23869</v>
      </c>
      <c r="G75">
        <v>13959</v>
      </c>
      <c r="H75">
        <v>26011</v>
      </c>
      <c r="I75">
        <v>248960</v>
      </c>
      <c r="J75">
        <v>19710</v>
      </c>
      <c r="K75">
        <v>6958</v>
      </c>
    </row>
    <row r="76" spans="1:11" x14ac:dyDescent="0.35">
      <c r="A76" s="2">
        <v>39156</v>
      </c>
      <c r="B76">
        <v>33243</v>
      </c>
      <c r="C76">
        <v>235318</v>
      </c>
      <c r="D76">
        <v>10272</v>
      </c>
      <c r="E76">
        <v>8969</v>
      </c>
      <c r="F76">
        <v>28060</v>
      </c>
      <c r="G76">
        <v>17017</v>
      </c>
      <c r="H76">
        <v>28069</v>
      </c>
      <c r="I76">
        <v>294538</v>
      </c>
      <c r="J76">
        <v>27918</v>
      </c>
      <c r="K76">
        <v>7982</v>
      </c>
    </row>
    <row r="77" spans="1:11" x14ac:dyDescent="0.35">
      <c r="A77" s="2">
        <v>39187</v>
      </c>
      <c r="B77">
        <v>28254</v>
      </c>
      <c r="C77">
        <v>203363</v>
      </c>
      <c r="D77">
        <v>9241</v>
      </c>
      <c r="E77">
        <v>8295</v>
      </c>
      <c r="F77">
        <v>22975</v>
      </c>
      <c r="G77">
        <v>15966</v>
      </c>
      <c r="H77">
        <v>25150</v>
      </c>
      <c r="I77">
        <v>265739</v>
      </c>
      <c r="J77">
        <v>22251</v>
      </c>
      <c r="K77">
        <v>7322</v>
      </c>
    </row>
    <row r="78" spans="1:11" x14ac:dyDescent="0.35">
      <c r="A78" s="2">
        <v>39217</v>
      </c>
      <c r="B78">
        <v>22572</v>
      </c>
      <c r="C78">
        <v>180141</v>
      </c>
      <c r="D78">
        <v>6574</v>
      </c>
      <c r="E78">
        <v>6799</v>
      </c>
      <c r="F78">
        <v>20736</v>
      </c>
      <c r="G78">
        <v>13223</v>
      </c>
      <c r="H78">
        <v>17200</v>
      </c>
      <c r="I78">
        <v>258041</v>
      </c>
      <c r="J78">
        <v>16927</v>
      </c>
      <c r="K78">
        <v>6900</v>
      </c>
    </row>
    <row r="79" spans="1:11" x14ac:dyDescent="0.35">
      <c r="A79" s="2">
        <v>39248</v>
      </c>
      <c r="B79">
        <v>18271</v>
      </c>
      <c r="C79">
        <v>165385</v>
      </c>
      <c r="D79">
        <v>5246</v>
      </c>
      <c r="E79">
        <v>4728</v>
      </c>
      <c r="F79">
        <v>18036</v>
      </c>
      <c r="G79">
        <v>9800</v>
      </c>
      <c r="H79">
        <v>15707</v>
      </c>
      <c r="I79">
        <v>233339</v>
      </c>
      <c r="J79">
        <v>13476</v>
      </c>
      <c r="K79">
        <v>5469</v>
      </c>
    </row>
    <row r="80" spans="1:11" x14ac:dyDescent="0.35">
      <c r="A80" s="2">
        <v>39278</v>
      </c>
      <c r="B80">
        <v>14867</v>
      </c>
      <c r="C80">
        <v>161220</v>
      </c>
      <c r="D80">
        <v>3970</v>
      </c>
      <c r="E80">
        <v>3608</v>
      </c>
      <c r="F80">
        <v>18941</v>
      </c>
      <c r="G80">
        <v>9252</v>
      </c>
      <c r="H80">
        <v>12870</v>
      </c>
      <c r="I80">
        <v>244328</v>
      </c>
      <c r="J80">
        <v>12260</v>
      </c>
      <c r="K80">
        <v>4958</v>
      </c>
    </row>
    <row r="81" spans="1:11" x14ac:dyDescent="0.35">
      <c r="A81" s="2">
        <v>39309</v>
      </c>
      <c r="B81">
        <v>12369</v>
      </c>
      <c r="C81">
        <v>170560</v>
      </c>
      <c r="D81">
        <v>3688</v>
      </c>
      <c r="E81">
        <v>2761</v>
      </c>
      <c r="F81">
        <v>20292</v>
      </c>
      <c r="G81">
        <v>9380</v>
      </c>
      <c r="H81">
        <v>15191</v>
      </c>
      <c r="I81">
        <v>262865</v>
      </c>
      <c r="J81">
        <v>11106</v>
      </c>
      <c r="K81">
        <v>4253</v>
      </c>
    </row>
    <row r="82" spans="1:11" x14ac:dyDescent="0.35">
      <c r="A82" s="2">
        <v>39340</v>
      </c>
      <c r="B82">
        <v>15782</v>
      </c>
      <c r="C82">
        <v>193098</v>
      </c>
      <c r="D82">
        <v>3636</v>
      </c>
      <c r="E82">
        <v>2580</v>
      </c>
      <c r="F82">
        <v>23367</v>
      </c>
      <c r="G82">
        <v>10231</v>
      </c>
      <c r="H82">
        <v>17040</v>
      </c>
      <c r="I82">
        <v>274368</v>
      </c>
      <c r="J82">
        <v>9771</v>
      </c>
      <c r="K82">
        <v>3873</v>
      </c>
    </row>
    <row r="83" spans="1:11" x14ac:dyDescent="0.35">
      <c r="A83" s="2">
        <v>39370</v>
      </c>
      <c r="B83">
        <v>17194</v>
      </c>
      <c r="C83">
        <v>207823</v>
      </c>
      <c r="D83">
        <v>4040</v>
      </c>
      <c r="E83">
        <v>2622</v>
      </c>
      <c r="F83">
        <v>22531</v>
      </c>
      <c r="G83">
        <v>11382</v>
      </c>
      <c r="H83">
        <v>18957</v>
      </c>
      <c r="I83">
        <v>311008</v>
      </c>
      <c r="J83">
        <v>9790</v>
      </c>
      <c r="K83">
        <v>3944</v>
      </c>
    </row>
    <row r="84" spans="1:11" x14ac:dyDescent="0.35">
      <c r="A84" s="2">
        <v>39401</v>
      </c>
      <c r="B84">
        <v>18664</v>
      </c>
      <c r="C84">
        <v>183842</v>
      </c>
      <c r="D84">
        <v>4529</v>
      </c>
      <c r="E84">
        <v>2616</v>
      </c>
      <c r="F84">
        <v>20095</v>
      </c>
      <c r="G84">
        <v>9253</v>
      </c>
      <c r="H84">
        <v>18499</v>
      </c>
      <c r="I84">
        <v>264388</v>
      </c>
      <c r="J84">
        <v>10976</v>
      </c>
      <c r="K84">
        <v>4150</v>
      </c>
    </row>
    <row r="85" spans="1:11" x14ac:dyDescent="0.35">
      <c r="A85" s="2">
        <v>39431</v>
      </c>
      <c r="B85">
        <v>24544</v>
      </c>
      <c r="C85">
        <v>186625</v>
      </c>
      <c r="D85">
        <v>5843</v>
      </c>
      <c r="E85">
        <v>3962</v>
      </c>
      <c r="F85">
        <v>17304</v>
      </c>
      <c r="G85">
        <v>8851</v>
      </c>
      <c r="H85">
        <v>20671</v>
      </c>
      <c r="I85">
        <v>244064</v>
      </c>
      <c r="J85">
        <v>12425</v>
      </c>
      <c r="K85">
        <v>5003</v>
      </c>
    </row>
    <row r="86" spans="1:11" x14ac:dyDescent="0.35">
      <c r="A86" s="2">
        <v>39462</v>
      </c>
      <c r="B86">
        <v>26791</v>
      </c>
      <c r="C86">
        <v>192161</v>
      </c>
      <c r="D86">
        <v>7457</v>
      </c>
      <c r="E86">
        <v>5563</v>
      </c>
      <c r="F86">
        <v>16144</v>
      </c>
      <c r="G86">
        <v>9494</v>
      </c>
      <c r="H86">
        <v>23789</v>
      </c>
      <c r="I86">
        <v>221873</v>
      </c>
      <c r="J86">
        <v>15630</v>
      </c>
      <c r="K86">
        <v>6095</v>
      </c>
    </row>
    <row r="87" spans="1:11" x14ac:dyDescent="0.35">
      <c r="A87" s="2">
        <v>39493</v>
      </c>
      <c r="B87">
        <v>32155</v>
      </c>
      <c r="C87">
        <v>236654</v>
      </c>
      <c r="D87">
        <v>9819</v>
      </c>
      <c r="E87">
        <v>8365</v>
      </c>
      <c r="F87">
        <v>22538</v>
      </c>
      <c r="G87">
        <v>13570</v>
      </c>
      <c r="H87">
        <v>29061</v>
      </c>
      <c r="I87">
        <v>257039</v>
      </c>
      <c r="J87">
        <v>20497</v>
      </c>
      <c r="K87">
        <v>7723</v>
      </c>
    </row>
    <row r="88" spans="1:11" x14ac:dyDescent="0.35">
      <c r="A88" s="2">
        <v>39522</v>
      </c>
      <c r="B88">
        <v>37581</v>
      </c>
      <c r="C88">
        <v>252256</v>
      </c>
      <c r="D88">
        <v>11163</v>
      </c>
      <c r="E88">
        <v>9021</v>
      </c>
      <c r="F88">
        <v>27453</v>
      </c>
      <c r="G88">
        <v>18306</v>
      </c>
      <c r="H88">
        <v>31447</v>
      </c>
      <c r="I88">
        <v>294086</v>
      </c>
      <c r="J88">
        <v>27371</v>
      </c>
      <c r="K88">
        <v>8446</v>
      </c>
    </row>
    <row r="89" spans="1:11" x14ac:dyDescent="0.35">
      <c r="A89" s="2">
        <v>39553</v>
      </c>
      <c r="B89">
        <v>35133</v>
      </c>
      <c r="C89">
        <v>219719</v>
      </c>
      <c r="D89">
        <v>10467</v>
      </c>
      <c r="E89">
        <v>8332</v>
      </c>
      <c r="F89">
        <v>24386</v>
      </c>
      <c r="G89">
        <v>17022</v>
      </c>
      <c r="H89">
        <v>29671</v>
      </c>
      <c r="I89">
        <v>256910</v>
      </c>
      <c r="J89">
        <v>26146</v>
      </c>
      <c r="K89">
        <v>7443</v>
      </c>
    </row>
    <row r="90" spans="1:11" x14ac:dyDescent="0.35">
      <c r="A90" s="2">
        <v>39583</v>
      </c>
      <c r="B90">
        <v>29522</v>
      </c>
      <c r="C90">
        <v>192366</v>
      </c>
      <c r="D90">
        <v>8471</v>
      </c>
      <c r="E90">
        <v>7192</v>
      </c>
      <c r="F90">
        <v>21473</v>
      </c>
      <c r="G90">
        <v>14363</v>
      </c>
      <c r="H90">
        <v>26821</v>
      </c>
      <c r="I90">
        <v>260946</v>
      </c>
      <c r="J90">
        <v>20495</v>
      </c>
      <c r="K90">
        <v>6660</v>
      </c>
    </row>
    <row r="91" spans="1:11" x14ac:dyDescent="0.35">
      <c r="A91" s="2">
        <v>39614</v>
      </c>
      <c r="B91">
        <v>29561</v>
      </c>
      <c r="C91">
        <v>182504</v>
      </c>
      <c r="D91">
        <v>7774</v>
      </c>
      <c r="E91">
        <v>5772</v>
      </c>
      <c r="F91">
        <v>18925</v>
      </c>
      <c r="G91">
        <v>12102</v>
      </c>
      <c r="H91">
        <v>25260</v>
      </c>
      <c r="I91">
        <v>241947</v>
      </c>
      <c r="J91">
        <v>17995</v>
      </c>
      <c r="K91">
        <v>5737</v>
      </c>
    </row>
    <row r="92" spans="1:11" x14ac:dyDescent="0.35">
      <c r="A92" s="2">
        <v>39644</v>
      </c>
      <c r="B92">
        <v>17495</v>
      </c>
      <c r="C92">
        <v>166188</v>
      </c>
      <c r="D92">
        <v>4801</v>
      </c>
      <c r="E92">
        <v>4442</v>
      </c>
      <c r="F92">
        <v>18584</v>
      </c>
      <c r="G92">
        <v>10913</v>
      </c>
      <c r="H92">
        <v>16022</v>
      </c>
      <c r="I92">
        <v>266053</v>
      </c>
      <c r="J92">
        <v>13506</v>
      </c>
      <c r="K92">
        <v>5057</v>
      </c>
    </row>
    <row r="93" spans="1:11" x14ac:dyDescent="0.35">
      <c r="A93" s="2">
        <v>39675</v>
      </c>
      <c r="B93">
        <v>12939</v>
      </c>
      <c r="C93">
        <v>159240</v>
      </c>
      <c r="D93">
        <v>3497</v>
      </c>
      <c r="E93">
        <v>3389</v>
      </c>
      <c r="F93">
        <v>18959</v>
      </c>
      <c r="G93">
        <v>10198</v>
      </c>
      <c r="H93">
        <v>9803</v>
      </c>
      <c r="I93">
        <v>289696</v>
      </c>
      <c r="J93">
        <v>10286</v>
      </c>
      <c r="K93">
        <v>4098</v>
      </c>
    </row>
    <row r="94" spans="1:11" x14ac:dyDescent="0.35">
      <c r="A94" s="2">
        <v>39706</v>
      </c>
      <c r="B94">
        <v>13765</v>
      </c>
      <c r="C94">
        <v>176823</v>
      </c>
      <c r="D94">
        <v>3518</v>
      </c>
      <c r="E94">
        <v>2597</v>
      </c>
      <c r="F94">
        <v>22226</v>
      </c>
      <c r="G94">
        <v>9685</v>
      </c>
      <c r="H94">
        <v>14858</v>
      </c>
      <c r="I94">
        <v>307787</v>
      </c>
      <c r="J94">
        <v>10157</v>
      </c>
      <c r="K94">
        <v>3749</v>
      </c>
    </row>
    <row r="95" spans="1:11" x14ac:dyDescent="0.35">
      <c r="A95" s="2">
        <v>39736</v>
      </c>
      <c r="B95">
        <v>20653</v>
      </c>
      <c r="C95">
        <v>193075</v>
      </c>
      <c r="D95">
        <v>4056</v>
      </c>
      <c r="E95">
        <v>2438</v>
      </c>
      <c r="F95">
        <v>24521</v>
      </c>
      <c r="G95">
        <v>9713</v>
      </c>
      <c r="H95">
        <v>19043</v>
      </c>
      <c r="I95">
        <v>303775</v>
      </c>
      <c r="J95">
        <v>10919</v>
      </c>
      <c r="K95">
        <v>3805</v>
      </c>
    </row>
    <row r="96" spans="1:11" x14ac:dyDescent="0.35">
      <c r="A96" s="2">
        <v>39767</v>
      </c>
      <c r="B96">
        <v>21027</v>
      </c>
      <c r="C96">
        <v>184155</v>
      </c>
      <c r="D96">
        <v>4375</v>
      </c>
      <c r="E96">
        <v>2931</v>
      </c>
      <c r="F96">
        <v>20966</v>
      </c>
      <c r="G96">
        <v>8652</v>
      </c>
      <c r="H96">
        <v>18646</v>
      </c>
      <c r="I96">
        <v>218029</v>
      </c>
      <c r="J96">
        <v>10422</v>
      </c>
      <c r="K96">
        <v>3520</v>
      </c>
    </row>
    <row r="97" spans="1:11" x14ac:dyDescent="0.35">
      <c r="A97" s="2">
        <v>39797</v>
      </c>
      <c r="B97">
        <v>19531</v>
      </c>
      <c r="C97">
        <v>187051</v>
      </c>
      <c r="D97">
        <v>6014</v>
      </c>
      <c r="E97">
        <v>4247</v>
      </c>
      <c r="F97">
        <v>19767</v>
      </c>
      <c r="G97">
        <v>10112</v>
      </c>
      <c r="H97">
        <v>20645</v>
      </c>
      <c r="I97">
        <v>230200</v>
      </c>
      <c r="J97">
        <v>11249</v>
      </c>
      <c r="K97">
        <v>4922</v>
      </c>
    </row>
    <row r="98" spans="1:11" x14ac:dyDescent="0.35">
      <c r="A98" s="2">
        <v>39828</v>
      </c>
      <c r="B98">
        <v>21589</v>
      </c>
      <c r="C98">
        <v>179314</v>
      </c>
      <c r="D98">
        <v>6853</v>
      </c>
      <c r="E98">
        <v>5311</v>
      </c>
      <c r="F98">
        <v>19038</v>
      </c>
      <c r="G98">
        <v>10571</v>
      </c>
      <c r="H98">
        <v>21364</v>
      </c>
      <c r="I98">
        <v>212172</v>
      </c>
      <c r="J98">
        <v>14386</v>
      </c>
      <c r="K98">
        <v>5595</v>
      </c>
    </row>
    <row r="99" spans="1:11" x14ac:dyDescent="0.35">
      <c r="A99" s="2">
        <v>39859</v>
      </c>
      <c r="B99">
        <v>32246</v>
      </c>
      <c r="C99">
        <v>226118</v>
      </c>
      <c r="D99">
        <v>10599</v>
      </c>
      <c r="E99">
        <v>8565</v>
      </c>
      <c r="F99">
        <v>24842</v>
      </c>
      <c r="G99">
        <v>14986</v>
      </c>
      <c r="H99">
        <v>27338</v>
      </c>
      <c r="I99">
        <v>244771</v>
      </c>
      <c r="J99">
        <v>19141</v>
      </c>
      <c r="K99">
        <v>7419</v>
      </c>
    </row>
    <row r="100" spans="1:11" x14ac:dyDescent="0.35">
      <c r="A100" s="2">
        <v>39887</v>
      </c>
      <c r="B100">
        <v>32461</v>
      </c>
      <c r="C100">
        <v>219330</v>
      </c>
      <c r="D100">
        <v>10045</v>
      </c>
      <c r="E100">
        <v>9401</v>
      </c>
      <c r="F100">
        <v>27429</v>
      </c>
      <c r="G100">
        <v>17216</v>
      </c>
      <c r="H100">
        <v>27741</v>
      </c>
      <c r="I100">
        <v>257541</v>
      </c>
      <c r="J100">
        <v>26699</v>
      </c>
      <c r="K100">
        <v>7385</v>
      </c>
    </row>
    <row r="101" spans="1:11" x14ac:dyDescent="0.35">
      <c r="A101" s="2">
        <v>39918</v>
      </c>
      <c r="B101">
        <v>33791</v>
      </c>
      <c r="C101">
        <v>206088</v>
      </c>
      <c r="D101">
        <v>8452</v>
      </c>
      <c r="E101">
        <v>8015</v>
      </c>
      <c r="F101">
        <v>24045</v>
      </c>
      <c r="G101">
        <v>14108</v>
      </c>
      <c r="H101">
        <v>26410</v>
      </c>
      <c r="I101">
        <v>215156</v>
      </c>
      <c r="J101">
        <v>22373</v>
      </c>
      <c r="K101">
        <v>6193</v>
      </c>
    </row>
    <row r="102" spans="1:11" x14ac:dyDescent="0.35">
      <c r="A102" s="2">
        <v>39948</v>
      </c>
      <c r="B102">
        <v>30907</v>
      </c>
      <c r="C102">
        <v>190858</v>
      </c>
      <c r="D102">
        <v>7819</v>
      </c>
      <c r="E102">
        <v>7703</v>
      </c>
      <c r="F102">
        <v>23552</v>
      </c>
      <c r="G102">
        <v>14451</v>
      </c>
      <c r="H102">
        <v>25659</v>
      </c>
      <c r="I102">
        <v>235391</v>
      </c>
      <c r="J102">
        <v>19132</v>
      </c>
      <c r="K102">
        <v>6026</v>
      </c>
    </row>
    <row r="103" spans="1:11" x14ac:dyDescent="0.35">
      <c r="A103" s="2">
        <v>39979</v>
      </c>
      <c r="B103">
        <v>20922</v>
      </c>
      <c r="C103">
        <v>166489</v>
      </c>
      <c r="D103">
        <v>5349</v>
      </c>
      <c r="E103">
        <v>5419</v>
      </c>
      <c r="F103">
        <v>18684</v>
      </c>
      <c r="G103">
        <v>11835</v>
      </c>
      <c r="H103">
        <v>16364</v>
      </c>
      <c r="I103">
        <v>208076</v>
      </c>
      <c r="J103">
        <v>16680</v>
      </c>
      <c r="K103">
        <v>5396</v>
      </c>
    </row>
    <row r="104" spans="1:11" x14ac:dyDescent="0.35">
      <c r="A104" s="2">
        <v>40009</v>
      </c>
      <c r="B104">
        <v>15567</v>
      </c>
      <c r="C104">
        <v>152603</v>
      </c>
      <c r="D104">
        <v>3985</v>
      </c>
      <c r="E104">
        <v>4198</v>
      </c>
      <c r="F104">
        <v>22306</v>
      </c>
      <c r="G104">
        <v>10111</v>
      </c>
      <c r="H104">
        <v>10388</v>
      </c>
      <c r="I104">
        <v>232073</v>
      </c>
      <c r="J104">
        <v>12319</v>
      </c>
      <c r="K104">
        <v>4491</v>
      </c>
    </row>
    <row r="105" spans="1:11" x14ac:dyDescent="0.35">
      <c r="A105" s="2">
        <v>40040</v>
      </c>
      <c r="B105">
        <v>12035</v>
      </c>
      <c r="C105">
        <v>145416</v>
      </c>
      <c r="D105">
        <v>2857</v>
      </c>
      <c r="E105">
        <v>3215</v>
      </c>
      <c r="F105">
        <v>20407</v>
      </c>
      <c r="G105">
        <v>9727</v>
      </c>
      <c r="H105">
        <v>9059</v>
      </c>
      <c r="I105">
        <v>274564</v>
      </c>
      <c r="J105">
        <v>9182</v>
      </c>
      <c r="K105">
        <v>3839</v>
      </c>
    </row>
    <row r="106" spans="1:11" x14ac:dyDescent="0.35">
      <c r="A106" s="2">
        <v>40071</v>
      </c>
      <c r="B106">
        <v>21308</v>
      </c>
      <c r="C106">
        <v>186280</v>
      </c>
      <c r="D106">
        <v>4022</v>
      </c>
      <c r="E106">
        <v>2824</v>
      </c>
      <c r="F106">
        <v>25176</v>
      </c>
      <c r="G106">
        <v>10960</v>
      </c>
      <c r="H106">
        <v>17567</v>
      </c>
      <c r="I106">
        <v>294297</v>
      </c>
      <c r="J106">
        <v>10508</v>
      </c>
      <c r="K106">
        <v>3500</v>
      </c>
    </row>
    <row r="107" spans="1:11" x14ac:dyDescent="0.35">
      <c r="A107" s="2">
        <v>40101</v>
      </c>
      <c r="B107">
        <v>24156</v>
      </c>
      <c r="C107">
        <v>192111</v>
      </c>
      <c r="D107">
        <v>4781</v>
      </c>
      <c r="E107">
        <v>2578</v>
      </c>
      <c r="F107">
        <v>24297</v>
      </c>
      <c r="G107">
        <v>10484</v>
      </c>
      <c r="H107">
        <v>19379</v>
      </c>
      <c r="I107">
        <v>296292</v>
      </c>
      <c r="J107">
        <v>9434</v>
      </c>
      <c r="K107">
        <v>3525</v>
      </c>
    </row>
    <row r="108" spans="1:11" x14ac:dyDescent="0.35">
      <c r="A108" s="2">
        <v>40132</v>
      </c>
      <c r="B108">
        <v>24013</v>
      </c>
      <c r="C108">
        <v>196549</v>
      </c>
      <c r="D108">
        <v>4752</v>
      </c>
      <c r="E108">
        <v>2717</v>
      </c>
      <c r="F108">
        <v>21935</v>
      </c>
      <c r="G108">
        <v>8903</v>
      </c>
      <c r="H108">
        <v>19836</v>
      </c>
      <c r="I108">
        <v>238040</v>
      </c>
      <c r="J108">
        <v>9954</v>
      </c>
      <c r="K108">
        <v>3568</v>
      </c>
    </row>
    <row r="109" spans="1:11" x14ac:dyDescent="0.35">
      <c r="A109" s="2">
        <v>40162</v>
      </c>
      <c r="B109">
        <v>25070</v>
      </c>
      <c r="C109">
        <v>178653</v>
      </c>
      <c r="D109">
        <v>6420</v>
      </c>
      <c r="E109">
        <v>4908</v>
      </c>
      <c r="F109">
        <v>17654</v>
      </c>
      <c r="G109">
        <v>8376</v>
      </c>
      <c r="H109">
        <v>19883</v>
      </c>
      <c r="I109">
        <v>220295</v>
      </c>
      <c r="J109">
        <v>9182</v>
      </c>
      <c r="K109">
        <v>5046</v>
      </c>
    </row>
    <row r="110" spans="1:11" x14ac:dyDescent="0.35">
      <c r="A110" s="2">
        <v>40193</v>
      </c>
      <c r="B110">
        <v>25521</v>
      </c>
      <c r="C110">
        <v>179068</v>
      </c>
      <c r="D110">
        <v>7878</v>
      </c>
      <c r="E110">
        <v>5988</v>
      </c>
      <c r="F110">
        <v>20301</v>
      </c>
      <c r="G110">
        <v>10960</v>
      </c>
      <c r="H110">
        <v>22512</v>
      </c>
      <c r="I110">
        <v>202412</v>
      </c>
      <c r="J110">
        <v>13215</v>
      </c>
      <c r="K110">
        <v>5806</v>
      </c>
    </row>
    <row r="111" spans="1:11" x14ac:dyDescent="0.35">
      <c r="A111" s="2">
        <v>40224</v>
      </c>
      <c r="B111">
        <v>36670</v>
      </c>
      <c r="C111">
        <v>230133</v>
      </c>
      <c r="D111">
        <v>11742</v>
      </c>
      <c r="E111">
        <v>9646</v>
      </c>
      <c r="F111">
        <v>25993</v>
      </c>
      <c r="G111">
        <v>15758</v>
      </c>
      <c r="H111">
        <v>25789</v>
      </c>
      <c r="I111">
        <v>271224</v>
      </c>
      <c r="J111">
        <v>23360</v>
      </c>
      <c r="K111">
        <v>6986</v>
      </c>
    </row>
    <row r="112" spans="1:11" x14ac:dyDescent="0.35">
      <c r="A112" s="2">
        <v>40252</v>
      </c>
      <c r="B112">
        <v>27562</v>
      </c>
      <c r="C112">
        <v>224248</v>
      </c>
      <c r="D112">
        <v>9471</v>
      </c>
      <c r="E112">
        <v>8488</v>
      </c>
      <c r="F112">
        <v>26743</v>
      </c>
      <c r="G112">
        <v>18499</v>
      </c>
      <c r="H112">
        <v>26794</v>
      </c>
      <c r="I112">
        <v>309100</v>
      </c>
      <c r="J112">
        <v>26221</v>
      </c>
      <c r="K112">
        <v>8249</v>
      </c>
    </row>
    <row r="113" spans="1:11" x14ac:dyDescent="0.35">
      <c r="A113" s="2">
        <v>40283</v>
      </c>
      <c r="B113">
        <v>25029</v>
      </c>
      <c r="C113">
        <v>201908</v>
      </c>
      <c r="D113">
        <v>8054</v>
      </c>
      <c r="E113">
        <v>7261</v>
      </c>
      <c r="F113">
        <v>23184</v>
      </c>
      <c r="G113">
        <v>17438</v>
      </c>
      <c r="H113">
        <v>22751</v>
      </c>
      <c r="I113">
        <v>284654</v>
      </c>
      <c r="J113">
        <v>20226</v>
      </c>
      <c r="K113">
        <v>6954</v>
      </c>
    </row>
    <row r="114" spans="1:11" x14ac:dyDescent="0.35">
      <c r="A114" s="2">
        <v>40313</v>
      </c>
      <c r="B114">
        <v>27612</v>
      </c>
      <c r="C114">
        <v>196564</v>
      </c>
      <c r="D114">
        <v>7929</v>
      </c>
      <c r="E114">
        <v>5950</v>
      </c>
      <c r="F114">
        <v>22916</v>
      </c>
      <c r="G114">
        <v>15343</v>
      </c>
      <c r="H114">
        <v>23026</v>
      </c>
      <c r="I114">
        <v>256046</v>
      </c>
      <c r="J114">
        <v>18894</v>
      </c>
      <c r="K114">
        <v>6427</v>
      </c>
    </row>
    <row r="115" spans="1:11" x14ac:dyDescent="0.35">
      <c r="A115" s="2">
        <v>40344</v>
      </c>
      <c r="B115">
        <v>25969</v>
      </c>
      <c r="C115">
        <v>177738</v>
      </c>
      <c r="D115">
        <v>6521</v>
      </c>
      <c r="E115">
        <v>4827</v>
      </c>
      <c r="F115">
        <v>20434</v>
      </c>
      <c r="G115">
        <v>12395</v>
      </c>
      <c r="H115">
        <v>20642</v>
      </c>
      <c r="I115">
        <v>234470</v>
      </c>
      <c r="J115">
        <v>16855</v>
      </c>
      <c r="K115">
        <v>5598</v>
      </c>
    </row>
    <row r="116" spans="1:11" x14ac:dyDescent="0.35">
      <c r="A116" s="2">
        <v>40374</v>
      </c>
      <c r="B116">
        <v>16623</v>
      </c>
      <c r="C116">
        <v>151001</v>
      </c>
      <c r="D116">
        <v>4434</v>
      </c>
      <c r="E116">
        <v>3960</v>
      </c>
      <c r="F116">
        <v>19675</v>
      </c>
      <c r="G116">
        <v>9207</v>
      </c>
      <c r="H116">
        <v>13041</v>
      </c>
      <c r="I116">
        <v>256015</v>
      </c>
      <c r="J116">
        <v>12536</v>
      </c>
      <c r="K116">
        <v>5266</v>
      </c>
    </row>
    <row r="117" spans="1:11" x14ac:dyDescent="0.35">
      <c r="A117" s="2">
        <v>40405</v>
      </c>
      <c r="B117">
        <v>12518</v>
      </c>
      <c r="C117">
        <v>136709</v>
      </c>
      <c r="D117">
        <v>3252</v>
      </c>
      <c r="E117">
        <v>2953</v>
      </c>
      <c r="F117">
        <v>19668</v>
      </c>
      <c r="G117">
        <v>10260</v>
      </c>
      <c r="H117">
        <v>8528</v>
      </c>
      <c r="I117">
        <v>276401</v>
      </c>
      <c r="J117">
        <v>10218</v>
      </c>
      <c r="K117">
        <v>4168</v>
      </c>
    </row>
    <row r="118" spans="1:11" x14ac:dyDescent="0.35">
      <c r="A118" s="2">
        <v>40436</v>
      </c>
      <c r="B118">
        <v>17042</v>
      </c>
      <c r="C118">
        <v>162212</v>
      </c>
      <c r="D118">
        <v>3563</v>
      </c>
      <c r="E118">
        <v>2364</v>
      </c>
      <c r="F118">
        <v>25384</v>
      </c>
      <c r="G118">
        <v>10848</v>
      </c>
      <c r="H118">
        <v>14662</v>
      </c>
      <c r="I118">
        <v>289856</v>
      </c>
      <c r="J118">
        <v>10126</v>
      </c>
      <c r="K118">
        <v>3615</v>
      </c>
    </row>
    <row r="119" spans="1:11" x14ac:dyDescent="0.35">
      <c r="A119" s="2">
        <v>40466</v>
      </c>
      <c r="B119">
        <v>22487</v>
      </c>
      <c r="C119">
        <v>175137</v>
      </c>
      <c r="D119">
        <v>4355</v>
      </c>
      <c r="E119">
        <v>2265</v>
      </c>
      <c r="F119">
        <v>21739</v>
      </c>
      <c r="G119">
        <v>11123</v>
      </c>
      <c r="H119">
        <v>18188</v>
      </c>
      <c r="I119">
        <v>316480</v>
      </c>
      <c r="J119">
        <v>9782</v>
      </c>
      <c r="K119">
        <v>3337</v>
      </c>
    </row>
    <row r="120" spans="1:11" x14ac:dyDescent="0.35">
      <c r="A120" s="2">
        <v>40497</v>
      </c>
      <c r="B120">
        <v>21668</v>
      </c>
      <c r="C120">
        <v>172976</v>
      </c>
      <c r="D120">
        <v>4520</v>
      </c>
      <c r="E120">
        <v>2706</v>
      </c>
      <c r="F120">
        <v>18963</v>
      </c>
      <c r="G120">
        <v>9061</v>
      </c>
      <c r="H120">
        <v>17657</v>
      </c>
      <c r="I120">
        <v>258383</v>
      </c>
      <c r="J120">
        <v>9377</v>
      </c>
      <c r="K120">
        <v>3966</v>
      </c>
    </row>
    <row r="121" spans="1:11" x14ac:dyDescent="0.35">
      <c r="A121" s="2">
        <v>40527</v>
      </c>
      <c r="B121">
        <v>23399</v>
      </c>
      <c r="C121">
        <v>191003</v>
      </c>
      <c r="D121">
        <v>5748</v>
      </c>
      <c r="E121">
        <v>3979</v>
      </c>
      <c r="F121">
        <v>17014</v>
      </c>
      <c r="G121">
        <v>7975</v>
      </c>
      <c r="H121">
        <v>18664</v>
      </c>
      <c r="I121">
        <v>219954</v>
      </c>
      <c r="J121">
        <v>11076</v>
      </c>
      <c r="K121">
        <v>5163</v>
      </c>
    </row>
    <row r="122" spans="1:11" x14ac:dyDescent="0.35">
      <c r="A122" s="2">
        <v>40558</v>
      </c>
      <c r="B122">
        <v>28126</v>
      </c>
      <c r="C122">
        <v>193207</v>
      </c>
      <c r="D122">
        <v>8257</v>
      </c>
      <c r="E122">
        <v>6913</v>
      </c>
      <c r="F122">
        <v>19031</v>
      </c>
      <c r="G122">
        <v>10359</v>
      </c>
      <c r="H122">
        <v>23575</v>
      </c>
      <c r="I122">
        <v>226057</v>
      </c>
      <c r="J122">
        <v>18850</v>
      </c>
      <c r="K122">
        <v>6856</v>
      </c>
    </row>
    <row r="123" spans="1:11" x14ac:dyDescent="0.35">
      <c r="A123" s="2">
        <v>40589</v>
      </c>
      <c r="B123">
        <v>30104</v>
      </c>
      <c r="C123">
        <v>213383</v>
      </c>
      <c r="D123">
        <v>9544</v>
      </c>
      <c r="E123">
        <v>8850</v>
      </c>
      <c r="F123">
        <v>21505</v>
      </c>
      <c r="G123">
        <v>15673</v>
      </c>
      <c r="H123">
        <v>25371</v>
      </c>
      <c r="I123">
        <v>257594</v>
      </c>
      <c r="J123">
        <v>21067</v>
      </c>
      <c r="K123">
        <v>8139</v>
      </c>
    </row>
    <row r="124" spans="1:11" x14ac:dyDescent="0.35">
      <c r="A124" s="2">
        <v>40617</v>
      </c>
      <c r="B124">
        <v>30787</v>
      </c>
      <c r="C124">
        <v>207654</v>
      </c>
      <c r="D124">
        <v>9799</v>
      </c>
      <c r="E124">
        <v>8775</v>
      </c>
      <c r="F124">
        <v>23812</v>
      </c>
      <c r="G124">
        <v>17586</v>
      </c>
      <c r="H124">
        <v>23013</v>
      </c>
      <c r="I124">
        <v>292533</v>
      </c>
      <c r="J124">
        <v>25869</v>
      </c>
      <c r="K124">
        <v>8345</v>
      </c>
    </row>
    <row r="125" spans="1:11" x14ac:dyDescent="0.35">
      <c r="A125" s="2">
        <v>40648</v>
      </c>
      <c r="B125">
        <v>27340</v>
      </c>
      <c r="C125">
        <v>196577</v>
      </c>
      <c r="D125">
        <v>8553</v>
      </c>
      <c r="E125">
        <v>8372</v>
      </c>
      <c r="F125">
        <v>20637</v>
      </c>
      <c r="G125">
        <v>18016</v>
      </c>
      <c r="H125">
        <v>19034</v>
      </c>
      <c r="I125">
        <v>271389</v>
      </c>
      <c r="J125">
        <v>21300</v>
      </c>
      <c r="K125">
        <v>7643</v>
      </c>
    </row>
    <row r="126" spans="1:11" x14ac:dyDescent="0.35">
      <c r="A126" s="2">
        <v>40678</v>
      </c>
      <c r="B126">
        <v>24029</v>
      </c>
      <c r="C126">
        <v>170209</v>
      </c>
      <c r="D126">
        <v>7101</v>
      </c>
      <c r="E126">
        <v>7876</v>
      </c>
      <c r="F126">
        <v>20336</v>
      </c>
      <c r="G126">
        <v>13941</v>
      </c>
      <c r="H126">
        <v>16739</v>
      </c>
      <c r="I126">
        <v>241348</v>
      </c>
      <c r="J126">
        <v>16688</v>
      </c>
      <c r="K126">
        <v>6709</v>
      </c>
    </row>
    <row r="127" spans="1:11" x14ac:dyDescent="0.35">
      <c r="A127" s="2">
        <v>40709</v>
      </c>
      <c r="B127">
        <v>21174</v>
      </c>
      <c r="C127">
        <v>145853</v>
      </c>
      <c r="D127">
        <v>6361</v>
      </c>
      <c r="E127">
        <v>5738</v>
      </c>
      <c r="F127">
        <v>17481</v>
      </c>
      <c r="G127">
        <v>10602</v>
      </c>
      <c r="H127">
        <v>14775</v>
      </c>
      <c r="I127">
        <v>244891</v>
      </c>
      <c r="J127">
        <v>15267</v>
      </c>
      <c r="K127">
        <v>5774</v>
      </c>
    </row>
    <row r="128" spans="1:11" x14ac:dyDescent="0.35">
      <c r="A128" s="2">
        <v>40739</v>
      </c>
      <c r="B128">
        <v>15426</v>
      </c>
      <c r="C128">
        <v>139240</v>
      </c>
      <c r="D128">
        <v>4336</v>
      </c>
      <c r="E128">
        <v>4033</v>
      </c>
      <c r="F128">
        <v>17676</v>
      </c>
      <c r="G128">
        <v>10113</v>
      </c>
      <c r="H128">
        <v>10703</v>
      </c>
      <c r="I128">
        <v>257032</v>
      </c>
      <c r="J128">
        <v>12191</v>
      </c>
      <c r="K128">
        <v>5052</v>
      </c>
    </row>
    <row r="129" spans="1:11" x14ac:dyDescent="0.35">
      <c r="A129" s="2">
        <v>40770</v>
      </c>
      <c r="B129">
        <v>11754</v>
      </c>
      <c r="C129">
        <v>137075</v>
      </c>
      <c r="D129">
        <v>3785</v>
      </c>
      <c r="E129">
        <v>2852</v>
      </c>
      <c r="F129">
        <v>18340</v>
      </c>
      <c r="G129">
        <v>10978</v>
      </c>
      <c r="H129">
        <v>8026</v>
      </c>
      <c r="I129">
        <v>285347</v>
      </c>
      <c r="J129">
        <v>10213</v>
      </c>
      <c r="K129">
        <v>3923</v>
      </c>
    </row>
    <row r="130" spans="1:11" x14ac:dyDescent="0.35">
      <c r="A130" s="2">
        <v>40801</v>
      </c>
      <c r="B130">
        <v>11325</v>
      </c>
      <c r="C130">
        <v>161447</v>
      </c>
      <c r="D130">
        <v>3399</v>
      </c>
      <c r="E130">
        <v>3456</v>
      </c>
      <c r="F130">
        <v>22479</v>
      </c>
      <c r="G130">
        <v>12414</v>
      </c>
      <c r="H130">
        <v>8381</v>
      </c>
      <c r="I130">
        <v>328964</v>
      </c>
      <c r="J130">
        <v>9820</v>
      </c>
      <c r="K130">
        <v>4151</v>
      </c>
    </row>
    <row r="131" spans="1:11" x14ac:dyDescent="0.35">
      <c r="A131" s="2">
        <v>40831</v>
      </c>
      <c r="B131">
        <v>15038</v>
      </c>
      <c r="C131">
        <v>176413</v>
      </c>
      <c r="D131">
        <v>3776</v>
      </c>
      <c r="E131">
        <v>3309</v>
      </c>
      <c r="F131">
        <v>23383</v>
      </c>
      <c r="G131">
        <v>12095</v>
      </c>
      <c r="H131">
        <v>11408</v>
      </c>
      <c r="I131">
        <v>344214</v>
      </c>
      <c r="J131">
        <v>9452</v>
      </c>
      <c r="K131">
        <v>4057</v>
      </c>
    </row>
    <row r="132" spans="1:11" x14ac:dyDescent="0.35">
      <c r="A132" s="2">
        <v>40862</v>
      </c>
      <c r="B132">
        <v>17018</v>
      </c>
      <c r="C132">
        <v>174263</v>
      </c>
      <c r="D132">
        <v>4847</v>
      </c>
      <c r="E132">
        <v>3000</v>
      </c>
      <c r="F132">
        <v>19802</v>
      </c>
      <c r="G132">
        <v>9599</v>
      </c>
      <c r="H132">
        <v>14355</v>
      </c>
      <c r="I132">
        <v>270212</v>
      </c>
      <c r="J132">
        <v>9037</v>
      </c>
      <c r="K132">
        <v>4047</v>
      </c>
    </row>
    <row r="133" spans="1:11" x14ac:dyDescent="0.35">
      <c r="A133" s="2">
        <v>40892</v>
      </c>
      <c r="B133">
        <v>18679</v>
      </c>
      <c r="C133">
        <v>160500</v>
      </c>
      <c r="D133">
        <v>5471</v>
      </c>
      <c r="E133">
        <v>4352</v>
      </c>
      <c r="F133">
        <v>18483</v>
      </c>
      <c r="G133">
        <v>8941</v>
      </c>
      <c r="H133">
        <v>15674</v>
      </c>
      <c r="I133">
        <v>234893</v>
      </c>
      <c r="J133">
        <v>9505</v>
      </c>
      <c r="K133">
        <v>5753</v>
      </c>
    </row>
    <row r="134" spans="1:11" x14ac:dyDescent="0.35">
      <c r="A134" s="2">
        <v>40923</v>
      </c>
      <c r="B134">
        <v>29977</v>
      </c>
      <c r="C134">
        <v>186403</v>
      </c>
      <c r="D134">
        <v>8920</v>
      </c>
      <c r="E134">
        <v>7584</v>
      </c>
      <c r="F134">
        <v>17684</v>
      </c>
      <c r="G134">
        <v>11509</v>
      </c>
      <c r="H134">
        <v>23101</v>
      </c>
      <c r="I134">
        <v>240190</v>
      </c>
      <c r="J134">
        <v>18781</v>
      </c>
      <c r="K134">
        <v>6917</v>
      </c>
    </row>
    <row r="135" spans="1:11" x14ac:dyDescent="0.35">
      <c r="A135" s="2">
        <v>40954</v>
      </c>
      <c r="B135">
        <v>35398</v>
      </c>
      <c r="C135">
        <v>240645</v>
      </c>
      <c r="D135">
        <v>10993</v>
      </c>
      <c r="E135">
        <v>8768</v>
      </c>
      <c r="F135">
        <v>25693</v>
      </c>
      <c r="G135">
        <v>17669</v>
      </c>
      <c r="H135">
        <v>29126</v>
      </c>
      <c r="I135">
        <v>294715</v>
      </c>
      <c r="J135">
        <v>26458</v>
      </c>
      <c r="K135">
        <v>8491</v>
      </c>
    </row>
    <row r="136" spans="1:11" x14ac:dyDescent="0.35">
      <c r="A136" s="2">
        <v>40983</v>
      </c>
      <c r="B136">
        <v>32832</v>
      </c>
      <c r="C136">
        <v>226299</v>
      </c>
      <c r="D136">
        <v>10595</v>
      </c>
      <c r="E136">
        <v>8784</v>
      </c>
      <c r="F136">
        <v>25280</v>
      </c>
      <c r="G136">
        <v>17486</v>
      </c>
      <c r="H136">
        <v>28368</v>
      </c>
      <c r="I136">
        <v>299627</v>
      </c>
      <c r="J136">
        <v>24284</v>
      </c>
      <c r="K136">
        <v>8335</v>
      </c>
    </row>
    <row r="137" spans="1:11" x14ac:dyDescent="0.35">
      <c r="A137" s="2">
        <v>41014</v>
      </c>
      <c r="B137">
        <v>30280</v>
      </c>
      <c r="C137">
        <v>207537</v>
      </c>
      <c r="D137">
        <v>9310</v>
      </c>
      <c r="E137">
        <v>7515</v>
      </c>
      <c r="F137">
        <v>22161</v>
      </c>
      <c r="G137">
        <v>15614</v>
      </c>
      <c r="H137">
        <v>25487</v>
      </c>
      <c r="I137">
        <v>271554</v>
      </c>
      <c r="J137">
        <v>21364</v>
      </c>
      <c r="K137">
        <v>8064</v>
      </c>
    </row>
    <row r="138" spans="1:11" x14ac:dyDescent="0.35">
      <c r="A138" s="2">
        <v>41044</v>
      </c>
      <c r="B138">
        <v>27281</v>
      </c>
      <c r="C138">
        <v>203370</v>
      </c>
      <c r="D138">
        <v>8038</v>
      </c>
      <c r="E138">
        <v>5950</v>
      </c>
      <c r="F138">
        <v>20389</v>
      </c>
      <c r="G138">
        <v>13796</v>
      </c>
      <c r="H138">
        <v>22397</v>
      </c>
      <c r="I138">
        <v>272575</v>
      </c>
      <c r="J138">
        <v>16575</v>
      </c>
      <c r="K138">
        <v>6901</v>
      </c>
    </row>
    <row r="139" spans="1:11" x14ac:dyDescent="0.35">
      <c r="A139" s="2">
        <v>41075</v>
      </c>
      <c r="B139">
        <v>17724</v>
      </c>
      <c r="C139">
        <v>176281</v>
      </c>
      <c r="D139">
        <v>5598</v>
      </c>
      <c r="E139">
        <v>4140</v>
      </c>
      <c r="F139">
        <v>17377</v>
      </c>
      <c r="G139">
        <v>10505</v>
      </c>
      <c r="H139">
        <v>13639</v>
      </c>
      <c r="I139">
        <v>277545</v>
      </c>
      <c r="J139">
        <v>12542</v>
      </c>
      <c r="K139">
        <v>5483</v>
      </c>
    </row>
    <row r="140" spans="1:11" x14ac:dyDescent="0.35">
      <c r="A140" s="2">
        <v>41105</v>
      </c>
      <c r="B140">
        <v>14329</v>
      </c>
      <c r="C140">
        <v>165375</v>
      </c>
      <c r="D140">
        <v>4731</v>
      </c>
      <c r="E140">
        <v>3702</v>
      </c>
      <c r="F140">
        <v>21426</v>
      </c>
      <c r="G140">
        <v>10017</v>
      </c>
      <c r="H140">
        <v>10150</v>
      </c>
      <c r="I140">
        <v>281571</v>
      </c>
      <c r="J140">
        <v>11730</v>
      </c>
      <c r="K140">
        <v>4935</v>
      </c>
    </row>
    <row r="141" spans="1:11" x14ac:dyDescent="0.35">
      <c r="A141" s="2">
        <v>41136</v>
      </c>
      <c r="B141">
        <v>12491</v>
      </c>
      <c r="C141">
        <v>165863</v>
      </c>
      <c r="D141">
        <v>4033</v>
      </c>
      <c r="E141">
        <v>3105</v>
      </c>
      <c r="F141">
        <v>22097</v>
      </c>
      <c r="G141">
        <v>10690</v>
      </c>
      <c r="H141">
        <v>8018</v>
      </c>
      <c r="I141">
        <v>295925</v>
      </c>
      <c r="J141">
        <v>11657</v>
      </c>
      <c r="K141">
        <v>4666</v>
      </c>
    </row>
    <row r="142" spans="1:11" x14ac:dyDescent="0.35">
      <c r="A142" s="2">
        <v>41167</v>
      </c>
      <c r="B142">
        <v>11799</v>
      </c>
      <c r="C142">
        <v>179207</v>
      </c>
      <c r="D142">
        <v>4955</v>
      </c>
      <c r="E142">
        <v>2923</v>
      </c>
      <c r="F142">
        <v>24957</v>
      </c>
      <c r="G142">
        <v>11785</v>
      </c>
      <c r="H142">
        <v>10523</v>
      </c>
      <c r="I142">
        <v>314589</v>
      </c>
      <c r="J142">
        <v>10119</v>
      </c>
      <c r="K142">
        <v>4331</v>
      </c>
    </row>
    <row r="143" spans="1:11" x14ac:dyDescent="0.35">
      <c r="A143" s="2">
        <v>41197</v>
      </c>
      <c r="B143">
        <v>15774</v>
      </c>
      <c r="C143">
        <v>208397</v>
      </c>
      <c r="D143">
        <v>5724</v>
      </c>
      <c r="E143">
        <v>3027</v>
      </c>
      <c r="F143">
        <v>26124</v>
      </c>
      <c r="G143">
        <v>12489</v>
      </c>
      <c r="H143">
        <v>13249</v>
      </c>
      <c r="I143">
        <v>323754</v>
      </c>
      <c r="J143">
        <v>10667</v>
      </c>
      <c r="K143">
        <v>4537</v>
      </c>
    </row>
    <row r="144" spans="1:11" x14ac:dyDescent="0.35">
      <c r="A144" s="2">
        <v>41228</v>
      </c>
      <c r="B144">
        <v>16627</v>
      </c>
      <c r="C144">
        <v>194104</v>
      </c>
      <c r="D144">
        <v>5408</v>
      </c>
      <c r="E144">
        <v>3118</v>
      </c>
      <c r="F144">
        <v>21680</v>
      </c>
      <c r="G144">
        <v>9518</v>
      </c>
      <c r="H144">
        <v>16905</v>
      </c>
      <c r="I144">
        <v>272945</v>
      </c>
      <c r="J144">
        <v>8972</v>
      </c>
      <c r="K144">
        <v>4692</v>
      </c>
    </row>
    <row r="145" spans="1:11" x14ac:dyDescent="0.35">
      <c r="A145" s="2">
        <v>41258</v>
      </c>
      <c r="B145">
        <v>22937</v>
      </c>
      <c r="C145">
        <v>191369</v>
      </c>
      <c r="D145">
        <v>7340</v>
      </c>
      <c r="E145">
        <v>5084</v>
      </c>
      <c r="F145">
        <v>20818</v>
      </c>
      <c r="G145">
        <v>10457</v>
      </c>
      <c r="H145">
        <v>20011</v>
      </c>
      <c r="I145">
        <v>247719</v>
      </c>
      <c r="J145">
        <v>11733</v>
      </c>
      <c r="K145">
        <v>6433</v>
      </c>
    </row>
    <row r="146" spans="1:11" x14ac:dyDescent="0.35">
      <c r="A146" s="2">
        <v>41289</v>
      </c>
      <c r="B146">
        <v>24246</v>
      </c>
      <c r="C146">
        <v>193400</v>
      </c>
      <c r="D146">
        <v>7903</v>
      </c>
      <c r="E146">
        <v>6181</v>
      </c>
      <c r="F146">
        <v>19517</v>
      </c>
      <c r="G146">
        <v>12162</v>
      </c>
      <c r="H146">
        <v>20722</v>
      </c>
      <c r="I146">
        <v>243655</v>
      </c>
      <c r="J146">
        <v>16250</v>
      </c>
      <c r="K146">
        <v>6911</v>
      </c>
    </row>
    <row r="147" spans="1:11" x14ac:dyDescent="0.35">
      <c r="A147" s="2">
        <v>41320</v>
      </c>
      <c r="B147">
        <v>29036</v>
      </c>
      <c r="C147">
        <v>225814</v>
      </c>
      <c r="D147">
        <v>9639</v>
      </c>
      <c r="E147">
        <v>8433</v>
      </c>
      <c r="F147">
        <v>25416</v>
      </c>
      <c r="G147">
        <v>17083</v>
      </c>
      <c r="H147">
        <v>21766</v>
      </c>
      <c r="I147">
        <v>275758</v>
      </c>
      <c r="J147">
        <v>23047</v>
      </c>
      <c r="K147">
        <v>8399</v>
      </c>
    </row>
    <row r="148" spans="1:11" x14ac:dyDescent="0.35">
      <c r="A148" s="2">
        <v>41348</v>
      </c>
      <c r="B148">
        <v>34596</v>
      </c>
      <c r="C148">
        <v>246850</v>
      </c>
      <c r="D148">
        <v>14293</v>
      </c>
      <c r="E148">
        <v>9293</v>
      </c>
      <c r="F148">
        <v>30640</v>
      </c>
      <c r="G148">
        <v>19308</v>
      </c>
      <c r="H148">
        <v>29905</v>
      </c>
      <c r="I148">
        <v>305793</v>
      </c>
      <c r="J148">
        <v>31301</v>
      </c>
      <c r="K148">
        <v>8676</v>
      </c>
    </row>
    <row r="149" spans="1:11" x14ac:dyDescent="0.35">
      <c r="A149" s="2">
        <v>41379</v>
      </c>
      <c r="B149">
        <v>28421</v>
      </c>
      <c r="C149">
        <v>209104</v>
      </c>
      <c r="D149">
        <v>9476</v>
      </c>
      <c r="E149">
        <v>7470</v>
      </c>
      <c r="F149">
        <v>24472</v>
      </c>
      <c r="G149">
        <v>15344</v>
      </c>
      <c r="H149">
        <v>23631</v>
      </c>
      <c r="I149">
        <v>246719</v>
      </c>
      <c r="J149">
        <v>22653</v>
      </c>
      <c r="K149">
        <v>7578</v>
      </c>
    </row>
    <row r="150" spans="1:11" x14ac:dyDescent="0.35">
      <c r="A150" s="2">
        <v>41409</v>
      </c>
      <c r="B150">
        <v>28667</v>
      </c>
      <c r="C150">
        <v>187296</v>
      </c>
      <c r="D150">
        <v>8701</v>
      </c>
      <c r="E150">
        <v>7035</v>
      </c>
      <c r="F150">
        <v>20564</v>
      </c>
      <c r="G150">
        <v>12184</v>
      </c>
      <c r="H150">
        <v>22597</v>
      </c>
      <c r="I150">
        <v>258530</v>
      </c>
      <c r="J150">
        <v>18114</v>
      </c>
      <c r="K150">
        <v>7141</v>
      </c>
    </row>
    <row r="151" spans="1:11" x14ac:dyDescent="0.35">
      <c r="A151" s="2">
        <v>41440</v>
      </c>
      <c r="B151">
        <v>19872</v>
      </c>
      <c r="C151">
        <v>159828</v>
      </c>
      <c r="D151">
        <v>6250</v>
      </c>
      <c r="E151">
        <v>5739</v>
      </c>
      <c r="F151">
        <v>16169</v>
      </c>
      <c r="G151">
        <v>11625</v>
      </c>
      <c r="H151">
        <v>15302</v>
      </c>
      <c r="I151">
        <v>250057</v>
      </c>
      <c r="J151">
        <v>14734</v>
      </c>
      <c r="K151">
        <v>6762</v>
      </c>
    </row>
    <row r="152" spans="1:11" x14ac:dyDescent="0.35">
      <c r="A152" s="2">
        <v>41470</v>
      </c>
      <c r="B152">
        <v>15358</v>
      </c>
      <c r="C152">
        <v>162719</v>
      </c>
      <c r="D152">
        <v>5182</v>
      </c>
      <c r="E152">
        <v>3151</v>
      </c>
      <c r="F152">
        <v>18186</v>
      </c>
      <c r="G152">
        <v>10463</v>
      </c>
      <c r="H152">
        <v>11066</v>
      </c>
      <c r="I152">
        <v>259206</v>
      </c>
      <c r="J152">
        <v>8757</v>
      </c>
      <c r="K152">
        <v>5311</v>
      </c>
    </row>
    <row r="153" spans="1:11" x14ac:dyDescent="0.35">
      <c r="A153" s="2">
        <v>41501</v>
      </c>
      <c r="B153">
        <v>15105</v>
      </c>
      <c r="C153">
        <v>167204</v>
      </c>
      <c r="D153">
        <v>5189</v>
      </c>
      <c r="E153">
        <v>3238</v>
      </c>
      <c r="F153">
        <v>21828</v>
      </c>
      <c r="G153">
        <v>10475</v>
      </c>
      <c r="H153">
        <v>10007</v>
      </c>
      <c r="I153">
        <v>278603</v>
      </c>
      <c r="J153">
        <v>9597</v>
      </c>
      <c r="K153">
        <v>3727</v>
      </c>
    </row>
    <row r="154" spans="1:11" x14ac:dyDescent="0.35">
      <c r="A154" s="2">
        <v>41532</v>
      </c>
      <c r="B154">
        <v>19525</v>
      </c>
      <c r="C154">
        <v>190260</v>
      </c>
      <c r="D154">
        <v>5995</v>
      </c>
      <c r="E154">
        <v>3441</v>
      </c>
      <c r="F154">
        <v>25268</v>
      </c>
      <c r="G154">
        <v>11265</v>
      </c>
      <c r="H154">
        <v>14566</v>
      </c>
      <c r="I154">
        <v>296074</v>
      </c>
      <c r="J154">
        <v>11503</v>
      </c>
      <c r="K154">
        <v>4310</v>
      </c>
    </row>
    <row r="155" spans="1:11" x14ac:dyDescent="0.35">
      <c r="A155" s="2">
        <v>41562</v>
      </c>
      <c r="B155">
        <v>23923</v>
      </c>
      <c r="C155">
        <v>195058</v>
      </c>
      <c r="D155">
        <v>6180</v>
      </c>
      <c r="E155">
        <v>2758</v>
      </c>
      <c r="F155">
        <v>23214</v>
      </c>
      <c r="G155">
        <v>12227</v>
      </c>
      <c r="H155">
        <v>17134</v>
      </c>
      <c r="I155">
        <v>318113</v>
      </c>
      <c r="J155">
        <v>10318</v>
      </c>
      <c r="K155">
        <v>4300</v>
      </c>
    </row>
    <row r="156" spans="1:11" x14ac:dyDescent="0.35">
      <c r="A156" s="2">
        <v>41593</v>
      </c>
      <c r="B156">
        <v>21514</v>
      </c>
      <c r="C156">
        <v>188669</v>
      </c>
      <c r="D156">
        <v>6505</v>
      </c>
      <c r="E156">
        <v>3107</v>
      </c>
      <c r="F156">
        <v>19510</v>
      </c>
      <c r="G156">
        <v>10521</v>
      </c>
      <c r="H156">
        <v>15968</v>
      </c>
      <c r="I156">
        <v>283822</v>
      </c>
      <c r="J156">
        <v>10589</v>
      </c>
      <c r="K156">
        <v>4505</v>
      </c>
    </row>
    <row r="157" spans="1:11" x14ac:dyDescent="0.35">
      <c r="A157" s="2">
        <v>41623</v>
      </c>
      <c r="B157">
        <v>28757</v>
      </c>
      <c r="C157">
        <v>183115</v>
      </c>
      <c r="D157">
        <v>7213</v>
      </c>
      <c r="E157">
        <v>5477</v>
      </c>
      <c r="F157">
        <v>19931</v>
      </c>
      <c r="G157">
        <v>10301</v>
      </c>
      <c r="H157">
        <v>19865</v>
      </c>
      <c r="I157">
        <v>256264</v>
      </c>
      <c r="J157">
        <v>11869</v>
      </c>
      <c r="K157">
        <v>6291</v>
      </c>
    </row>
    <row r="158" spans="1:11" x14ac:dyDescent="0.35">
      <c r="A158" s="2">
        <v>41654</v>
      </c>
      <c r="B158">
        <v>31101</v>
      </c>
      <c r="C158">
        <v>201865</v>
      </c>
      <c r="D158">
        <v>9694</v>
      </c>
      <c r="E158">
        <v>7429</v>
      </c>
      <c r="F158">
        <v>20296</v>
      </c>
      <c r="G158">
        <v>13812</v>
      </c>
      <c r="H158">
        <v>24143</v>
      </c>
      <c r="I158">
        <v>271913</v>
      </c>
      <c r="J158">
        <v>19342</v>
      </c>
      <c r="K158">
        <v>7194</v>
      </c>
    </row>
    <row r="159" spans="1:11" x14ac:dyDescent="0.35">
      <c r="A159" s="2">
        <v>41685</v>
      </c>
      <c r="B159">
        <v>41309</v>
      </c>
      <c r="C159">
        <v>260454</v>
      </c>
      <c r="D159">
        <v>14165</v>
      </c>
      <c r="E159">
        <v>10272</v>
      </c>
      <c r="F159">
        <v>27930</v>
      </c>
      <c r="G159">
        <v>19055</v>
      </c>
      <c r="H159">
        <v>32092</v>
      </c>
      <c r="I159">
        <v>325552</v>
      </c>
      <c r="J159">
        <v>30906</v>
      </c>
      <c r="K159">
        <v>8802</v>
      </c>
    </row>
    <row r="160" spans="1:11" x14ac:dyDescent="0.35">
      <c r="A160" s="2">
        <v>41713</v>
      </c>
      <c r="B160">
        <v>37827</v>
      </c>
      <c r="C160">
        <v>224852</v>
      </c>
      <c r="D160">
        <v>12675</v>
      </c>
      <c r="E160">
        <v>8965</v>
      </c>
      <c r="F160">
        <v>23407</v>
      </c>
      <c r="G160">
        <v>17919</v>
      </c>
      <c r="H160">
        <v>29393</v>
      </c>
      <c r="I160">
        <v>332920</v>
      </c>
      <c r="J160">
        <v>26709</v>
      </c>
      <c r="K160">
        <v>8163</v>
      </c>
    </row>
    <row r="161" spans="1:11" x14ac:dyDescent="0.35">
      <c r="A161" s="2">
        <v>41744</v>
      </c>
      <c r="B161">
        <v>35349</v>
      </c>
      <c r="C161">
        <v>199902</v>
      </c>
      <c r="D161">
        <v>10339</v>
      </c>
      <c r="E161">
        <v>9570</v>
      </c>
      <c r="F161">
        <v>19644</v>
      </c>
      <c r="G161">
        <v>14119</v>
      </c>
      <c r="H161">
        <v>26368</v>
      </c>
      <c r="I161">
        <v>291978</v>
      </c>
      <c r="J161">
        <v>19728</v>
      </c>
      <c r="K161">
        <v>7856</v>
      </c>
    </row>
    <row r="162" spans="1:11" x14ac:dyDescent="0.35">
      <c r="A162" s="2">
        <v>41774</v>
      </c>
      <c r="B162">
        <v>26018</v>
      </c>
      <c r="C162">
        <v>183038</v>
      </c>
      <c r="D162">
        <v>7164</v>
      </c>
      <c r="E162">
        <v>8401</v>
      </c>
      <c r="F162">
        <v>16540</v>
      </c>
      <c r="G162">
        <v>13886</v>
      </c>
      <c r="H162">
        <v>15385</v>
      </c>
      <c r="I162">
        <v>280010</v>
      </c>
      <c r="J162">
        <v>18758</v>
      </c>
      <c r="K162">
        <v>7085</v>
      </c>
    </row>
    <row r="163" spans="1:11" x14ac:dyDescent="0.35">
      <c r="A163" s="2">
        <v>41805</v>
      </c>
      <c r="B163">
        <v>18875</v>
      </c>
      <c r="C163">
        <v>168620</v>
      </c>
      <c r="D163">
        <v>5579</v>
      </c>
      <c r="E163">
        <v>5654</v>
      </c>
      <c r="F163">
        <v>17186</v>
      </c>
      <c r="G163">
        <v>11696</v>
      </c>
      <c r="H163">
        <v>12453</v>
      </c>
      <c r="I163">
        <v>260005</v>
      </c>
      <c r="J163">
        <v>13307</v>
      </c>
      <c r="K163">
        <v>6033</v>
      </c>
    </row>
    <row r="164" spans="1:11" x14ac:dyDescent="0.35">
      <c r="A164" s="2">
        <v>41835</v>
      </c>
      <c r="B164">
        <v>14675</v>
      </c>
      <c r="C164">
        <v>166204</v>
      </c>
      <c r="D164">
        <v>5099</v>
      </c>
      <c r="E164">
        <v>3823</v>
      </c>
      <c r="F164">
        <v>17493</v>
      </c>
      <c r="G164">
        <v>11055</v>
      </c>
      <c r="H164">
        <v>9968</v>
      </c>
      <c r="I164">
        <v>266265</v>
      </c>
      <c r="J164">
        <v>13793</v>
      </c>
      <c r="K164">
        <v>5129</v>
      </c>
    </row>
    <row r="165" spans="1:11" x14ac:dyDescent="0.35">
      <c r="A165" s="2">
        <v>41866</v>
      </c>
      <c r="B165">
        <v>13153</v>
      </c>
      <c r="C165">
        <v>159661</v>
      </c>
      <c r="D165">
        <v>4218</v>
      </c>
      <c r="E165">
        <v>3188</v>
      </c>
      <c r="F165">
        <v>18783</v>
      </c>
      <c r="G165">
        <v>11061</v>
      </c>
      <c r="H165">
        <v>9336</v>
      </c>
      <c r="I165">
        <v>279037</v>
      </c>
      <c r="J165">
        <v>12880</v>
      </c>
      <c r="K165">
        <v>4287</v>
      </c>
    </row>
    <row r="166" spans="1:11" x14ac:dyDescent="0.35">
      <c r="A166" s="2">
        <v>41897</v>
      </c>
      <c r="B166">
        <v>18214</v>
      </c>
      <c r="C166">
        <v>190351</v>
      </c>
      <c r="D166">
        <v>5378</v>
      </c>
      <c r="E166">
        <v>2657</v>
      </c>
      <c r="F166">
        <v>24130</v>
      </c>
      <c r="G166">
        <v>11320</v>
      </c>
      <c r="H166">
        <v>14062</v>
      </c>
      <c r="I166">
        <v>304999</v>
      </c>
      <c r="J166">
        <v>13073</v>
      </c>
      <c r="K166">
        <v>4058</v>
      </c>
    </row>
    <row r="167" spans="1:11" x14ac:dyDescent="0.35">
      <c r="A167" s="2">
        <v>41927</v>
      </c>
      <c r="B167">
        <v>22185</v>
      </c>
      <c r="C167">
        <v>193331</v>
      </c>
      <c r="D167">
        <v>5931</v>
      </c>
      <c r="E167">
        <v>2958</v>
      </c>
      <c r="F167">
        <v>22959</v>
      </c>
      <c r="G167">
        <v>12272</v>
      </c>
      <c r="H167">
        <v>16713</v>
      </c>
      <c r="I167">
        <v>322822</v>
      </c>
      <c r="J167">
        <v>11473</v>
      </c>
      <c r="K167">
        <v>4367</v>
      </c>
    </row>
    <row r="168" spans="1:11" x14ac:dyDescent="0.35">
      <c r="A168" s="2">
        <v>41958</v>
      </c>
      <c r="B168">
        <v>22926</v>
      </c>
      <c r="C168">
        <v>193409</v>
      </c>
      <c r="D168">
        <v>5901</v>
      </c>
      <c r="E168">
        <v>3184</v>
      </c>
      <c r="F168">
        <v>22615</v>
      </c>
      <c r="G168">
        <v>9044</v>
      </c>
      <c r="H168">
        <v>17293</v>
      </c>
      <c r="I168">
        <v>278723</v>
      </c>
      <c r="J168">
        <v>11124</v>
      </c>
      <c r="K168">
        <v>4675</v>
      </c>
    </row>
    <row r="169" spans="1:11" x14ac:dyDescent="0.35">
      <c r="A169" s="2">
        <v>41988</v>
      </c>
      <c r="B169">
        <v>23639</v>
      </c>
      <c r="C169">
        <v>191905</v>
      </c>
      <c r="D169">
        <v>5948</v>
      </c>
      <c r="E169">
        <v>4581</v>
      </c>
      <c r="F169">
        <v>21065</v>
      </c>
      <c r="G169">
        <v>9447</v>
      </c>
      <c r="H169">
        <v>17787</v>
      </c>
      <c r="I169">
        <v>259428</v>
      </c>
      <c r="J169">
        <v>12741</v>
      </c>
      <c r="K169">
        <v>5776</v>
      </c>
    </row>
    <row r="170" spans="1:11" x14ac:dyDescent="0.35">
      <c r="A170" s="2">
        <v>42019</v>
      </c>
      <c r="B170">
        <v>32117</v>
      </c>
      <c r="C170">
        <v>181273</v>
      </c>
      <c r="D170">
        <v>9750</v>
      </c>
      <c r="E170">
        <v>8630</v>
      </c>
      <c r="F170">
        <v>20230</v>
      </c>
      <c r="G170">
        <v>14523</v>
      </c>
      <c r="H170">
        <v>23359</v>
      </c>
      <c r="I170">
        <v>260922</v>
      </c>
      <c r="J170">
        <v>21030</v>
      </c>
      <c r="K170">
        <v>7777</v>
      </c>
    </row>
    <row r="171" spans="1:11" x14ac:dyDescent="0.35">
      <c r="A171" s="2">
        <v>42050</v>
      </c>
      <c r="B171">
        <v>32680</v>
      </c>
      <c r="C171">
        <v>218289</v>
      </c>
      <c r="D171">
        <v>10163</v>
      </c>
      <c r="E171">
        <v>9064</v>
      </c>
      <c r="F171">
        <v>24322</v>
      </c>
      <c r="G171">
        <v>17943</v>
      </c>
      <c r="H171">
        <v>24230</v>
      </c>
      <c r="I171">
        <v>297357</v>
      </c>
      <c r="J171">
        <v>23363</v>
      </c>
      <c r="K171">
        <v>8261</v>
      </c>
    </row>
    <row r="172" spans="1:11" x14ac:dyDescent="0.35">
      <c r="A172" s="2">
        <v>42078</v>
      </c>
      <c r="B172">
        <v>30508</v>
      </c>
      <c r="C172">
        <v>216065</v>
      </c>
      <c r="D172">
        <v>11961</v>
      </c>
      <c r="E172">
        <v>9322</v>
      </c>
      <c r="F172">
        <v>25728</v>
      </c>
      <c r="G172">
        <v>18296</v>
      </c>
      <c r="H172">
        <v>23345</v>
      </c>
      <c r="I172">
        <v>348119</v>
      </c>
      <c r="J172">
        <v>23346</v>
      </c>
      <c r="K172">
        <v>8407</v>
      </c>
    </row>
    <row r="173" spans="1:11" x14ac:dyDescent="0.35">
      <c r="A173" s="2">
        <v>42109</v>
      </c>
      <c r="B173">
        <v>21525</v>
      </c>
      <c r="C173">
        <v>165799</v>
      </c>
      <c r="D173">
        <v>7453</v>
      </c>
      <c r="E173">
        <v>7852</v>
      </c>
      <c r="F173">
        <v>22056</v>
      </c>
      <c r="G173">
        <v>15205</v>
      </c>
      <c r="H173">
        <v>15831</v>
      </c>
      <c r="I173">
        <v>297837</v>
      </c>
      <c r="J173">
        <v>17202</v>
      </c>
      <c r="K173">
        <v>6818</v>
      </c>
    </row>
    <row r="174" spans="1:11" x14ac:dyDescent="0.35">
      <c r="A174" s="2">
        <v>42139</v>
      </c>
      <c r="B174">
        <v>23430</v>
      </c>
      <c r="C174">
        <v>168835</v>
      </c>
      <c r="D174">
        <v>6953</v>
      </c>
      <c r="E174">
        <v>6990</v>
      </c>
      <c r="F174">
        <v>21303</v>
      </c>
      <c r="G174">
        <v>13473</v>
      </c>
      <c r="H174">
        <v>16876</v>
      </c>
      <c r="I174">
        <v>315617</v>
      </c>
      <c r="J174">
        <v>14704</v>
      </c>
      <c r="K174">
        <v>6520</v>
      </c>
    </row>
    <row r="175" spans="1:11" x14ac:dyDescent="0.35">
      <c r="A175" s="2">
        <v>42170</v>
      </c>
      <c r="B175">
        <v>20853</v>
      </c>
      <c r="C175">
        <v>164979</v>
      </c>
      <c r="D175">
        <v>6581</v>
      </c>
      <c r="E175">
        <v>4610</v>
      </c>
      <c r="F175">
        <v>22535</v>
      </c>
      <c r="G175">
        <v>11408</v>
      </c>
      <c r="H175">
        <v>17588</v>
      </c>
      <c r="I175">
        <v>271023</v>
      </c>
      <c r="J175">
        <v>14525</v>
      </c>
      <c r="K175">
        <v>5824</v>
      </c>
    </row>
    <row r="176" spans="1:11" x14ac:dyDescent="0.35">
      <c r="A176" s="2">
        <v>42200</v>
      </c>
      <c r="B176">
        <v>18051</v>
      </c>
      <c r="C176">
        <v>162529</v>
      </c>
      <c r="D176">
        <v>6441</v>
      </c>
      <c r="E176">
        <v>4065</v>
      </c>
      <c r="F176">
        <v>21097</v>
      </c>
      <c r="G176">
        <v>9324</v>
      </c>
      <c r="H176">
        <v>14732</v>
      </c>
      <c r="I176">
        <v>274677</v>
      </c>
      <c r="J176">
        <v>13020</v>
      </c>
      <c r="K176">
        <v>5393</v>
      </c>
    </row>
    <row r="177" spans="1:11" x14ac:dyDescent="0.35">
      <c r="A177" s="2">
        <v>42231</v>
      </c>
      <c r="B177">
        <v>20046</v>
      </c>
      <c r="C177">
        <v>174388</v>
      </c>
      <c r="D177">
        <v>7050</v>
      </c>
      <c r="E177">
        <v>2995</v>
      </c>
      <c r="F177">
        <v>26234</v>
      </c>
      <c r="G177">
        <v>10345</v>
      </c>
      <c r="H177">
        <v>16432</v>
      </c>
      <c r="I177">
        <v>292544</v>
      </c>
      <c r="J177">
        <v>11926</v>
      </c>
      <c r="K177">
        <v>4830</v>
      </c>
    </row>
    <row r="178" spans="1:11" x14ac:dyDescent="0.35">
      <c r="A178" s="2">
        <v>42262</v>
      </c>
      <c r="B178">
        <v>21691</v>
      </c>
      <c r="C178">
        <v>189714</v>
      </c>
      <c r="D178">
        <v>6406</v>
      </c>
      <c r="E178">
        <v>2777</v>
      </c>
      <c r="F178">
        <v>25168</v>
      </c>
      <c r="G178">
        <v>11096</v>
      </c>
      <c r="H178">
        <v>18144</v>
      </c>
      <c r="I178">
        <v>330573</v>
      </c>
      <c r="J178">
        <v>11431</v>
      </c>
      <c r="K178">
        <v>4709</v>
      </c>
    </row>
    <row r="179" spans="1:11" x14ac:dyDescent="0.35">
      <c r="A179" s="2">
        <v>42292</v>
      </c>
      <c r="B179">
        <v>20291</v>
      </c>
      <c r="C179">
        <v>195602</v>
      </c>
      <c r="D179">
        <v>7023</v>
      </c>
      <c r="E179">
        <v>3616</v>
      </c>
      <c r="F179">
        <v>27596</v>
      </c>
      <c r="G179">
        <v>12012</v>
      </c>
      <c r="H179">
        <v>17525</v>
      </c>
      <c r="I179">
        <v>334353</v>
      </c>
      <c r="J179">
        <v>11740</v>
      </c>
      <c r="K179">
        <v>4418</v>
      </c>
    </row>
    <row r="180" spans="1:11" x14ac:dyDescent="0.35">
      <c r="A180" s="2">
        <v>42323</v>
      </c>
      <c r="B180">
        <v>22065</v>
      </c>
      <c r="C180">
        <v>187006</v>
      </c>
      <c r="D180">
        <v>6841</v>
      </c>
      <c r="E180">
        <v>2957</v>
      </c>
      <c r="F180">
        <v>24802</v>
      </c>
      <c r="G180">
        <v>9852</v>
      </c>
      <c r="H180">
        <v>18115</v>
      </c>
      <c r="I180">
        <v>292889</v>
      </c>
      <c r="J180">
        <v>10247</v>
      </c>
      <c r="K180">
        <v>4558</v>
      </c>
    </row>
    <row r="181" spans="1:11" x14ac:dyDescent="0.35">
      <c r="A181" s="2">
        <v>42353</v>
      </c>
      <c r="B181">
        <v>25415</v>
      </c>
      <c r="C181">
        <v>184678</v>
      </c>
      <c r="D181">
        <v>7669</v>
      </c>
      <c r="E181">
        <v>4598</v>
      </c>
      <c r="F181">
        <v>23259</v>
      </c>
      <c r="G181">
        <v>10476</v>
      </c>
      <c r="H181">
        <v>18501</v>
      </c>
      <c r="I181">
        <v>278831</v>
      </c>
      <c r="J181">
        <v>10838</v>
      </c>
      <c r="K181">
        <v>5109</v>
      </c>
    </row>
    <row r="182" spans="1:11" x14ac:dyDescent="0.35">
      <c r="A182" s="2">
        <v>42384</v>
      </c>
      <c r="B182">
        <v>34844</v>
      </c>
      <c r="C182">
        <v>194636</v>
      </c>
      <c r="D182">
        <v>11402</v>
      </c>
      <c r="E182">
        <v>7757</v>
      </c>
      <c r="F182">
        <v>24391</v>
      </c>
      <c r="G182">
        <v>14137</v>
      </c>
      <c r="H182">
        <v>24915</v>
      </c>
      <c r="I182">
        <v>271193</v>
      </c>
      <c r="J182">
        <v>21114</v>
      </c>
      <c r="K182">
        <v>7474</v>
      </c>
    </row>
    <row r="183" spans="1:11" x14ac:dyDescent="0.35">
      <c r="A183" s="2">
        <v>42415</v>
      </c>
      <c r="B183">
        <v>36997</v>
      </c>
      <c r="C183">
        <v>233993</v>
      </c>
      <c r="D183">
        <v>13922</v>
      </c>
      <c r="E183">
        <v>9354</v>
      </c>
      <c r="F183">
        <v>31266</v>
      </c>
      <c r="G183">
        <v>18986</v>
      </c>
      <c r="H183">
        <v>28028</v>
      </c>
      <c r="I183">
        <v>313833</v>
      </c>
      <c r="J183">
        <v>28205</v>
      </c>
      <c r="K183">
        <v>9372</v>
      </c>
    </row>
    <row r="184" spans="1:11" x14ac:dyDescent="0.35">
      <c r="A184" s="2">
        <v>42444</v>
      </c>
      <c r="B184">
        <v>38006</v>
      </c>
      <c r="C184">
        <v>223373</v>
      </c>
      <c r="D184">
        <v>13896</v>
      </c>
      <c r="E184">
        <v>8819</v>
      </c>
      <c r="F184">
        <v>32635</v>
      </c>
      <c r="G184">
        <v>19043</v>
      </c>
      <c r="H184">
        <v>27145</v>
      </c>
      <c r="I184">
        <v>330283</v>
      </c>
      <c r="J184">
        <v>27844</v>
      </c>
      <c r="K184">
        <v>8596</v>
      </c>
    </row>
    <row r="185" spans="1:11" x14ac:dyDescent="0.35">
      <c r="A185" s="2">
        <v>42475</v>
      </c>
      <c r="B185">
        <v>29006</v>
      </c>
      <c r="C185">
        <v>174197</v>
      </c>
      <c r="D185">
        <v>11131</v>
      </c>
      <c r="E185">
        <v>6873</v>
      </c>
      <c r="F185">
        <v>25494</v>
      </c>
      <c r="G185">
        <v>15175</v>
      </c>
      <c r="H185">
        <v>22433</v>
      </c>
      <c r="I185">
        <v>285885</v>
      </c>
      <c r="J185">
        <v>22264</v>
      </c>
      <c r="K185">
        <v>7467</v>
      </c>
    </row>
    <row r="186" spans="1:11" x14ac:dyDescent="0.35">
      <c r="A186" s="2">
        <v>42505</v>
      </c>
      <c r="B186">
        <v>24887</v>
      </c>
      <c r="C186">
        <v>162754</v>
      </c>
      <c r="D186">
        <v>9231</v>
      </c>
      <c r="E186">
        <v>6290</v>
      </c>
      <c r="F186">
        <v>23474</v>
      </c>
      <c r="G186">
        <v>13229</v>
      </c>
      <c r="H186">
        <v>19837</v>
      </c>
      <c r="I186">
        <v>289057</v>
      </c>
      <c r="J186">
        <v>18125</v>
      </c>
      <c r="K186">
        <v>7422</v>
      </c>
    </row>
    <row r="187" spans="1:11" x14ac:dyDescent="0.35">
      <c r="A187" s="2">
        <v>42536</v>
      </c>
      <c r="B187">
        <v>15916</v>
      </c>
      <c r="C187">
        <v>144618</v>
      </c>
      <c r="D187">
        <v>5351</v>
      </c>
      <c r="E187">
        <v>4611</v>
      </c>
      <c r="F187">
        <v>21472</v>
      </c>
      <c r="G187">
        <v>11162</v>
      </c>
      <c r="H187">
        <v>11726</v>
      </c>
      <c r="I187">
        <v>269291</v>
      </c>
      <c r="J187">
        <v>15995</v>
      </c>
      <c r="K187">
        <v>6277</v>
      </c>
    </row>
    <row r="188" spans="1:11" x14ac:dyDescent="0.35">
      <c r="A188" s="2">
        <v>42566</v>
      </c>
      <c r="B188">
        <v>16340</v>
      </c>
      <c r="C188">
        <v>145157</v>
      </c>
      <c r="D188">
        <v>5578</v>
      </c>
      <c r="E188">
        <v>4164</v>
      </c>
      <c r="F188">
        <v>22893</v>
      </c>
      <c r="G188">
        <v>10336</v>
      </c>
      <c r="H188">
        <v>10777</v>
      </c>
      <c r="I188">
        <v>279180</v>
      </c>
      <c r="J188">
        <v>13340</v>
      </c>
      <c r="K188">
        <v>6012</v>
      </c>
    </row>
    <row r="189" spans="1:11" x14ac:dyDescent="0.35">
      <c r="A189" s="2">
        <v>42597</v>
      </c>
      <c r="B189">
        <v>16373</v>
      </c>
      <c r="C189">
        <v>162945</v>
      </c>
      <c r="D189">
        <v>5340</v>
      </c>
      <c r="E189">
        <v>3357</v>
      </c>
      <c r="F189">
        <v>26162</v>
      </c>
      <c r="G189">
        <v>10853</v>
      </c>
      <c r="H189">
        <v>14403</v>
      </c>
      <c r="I189">
        <v>298407</v>
      </c>
      <c r="J189">
        <v>11910</v>
      </c>
      <c r="K189">
        <v>4940</v>
      </c>
    </row>
    <row r="190" spans="1:11" x14ac:dyDescent="0.35">
      <c r="A190" s="2">
        <v>42628</v>
      </c>
      <c r="B190">
        <v>19605</v>
      </c>
      <c r="C190">
        <v>175135</v>
      </c>
      <c r="D190">
        <v>6148</v>
      </c>
      <c r="E190">
        <v>3441</v>
      </c>
      <c r="F190">
        <v>27115</v>
      </c>
      <c r="G190">
        <v>12026</v>
      </c>
      <c r="H190">
        <v>16533</v>
      </c>
      <c r="I190">
        <v>328972</v>
      </c>
      <c r="J190">
        <v>12399</v>
      </c>
      <c r="K190">
        <v>5143</v>
      </c>
    </row>
    <row r="191" spans="1:11" x14ac:dyDescent="0.35">
      <c r="A191" s="2">
        <v>42658</v>
      </c>
      <c r="B191">
        <v>22237</v>
      </c>
      <c r="C191">
        <v>189633</v>
      </c>
      <c r="D191">
        <v>7021</v>
      </c>
      <c r="E191">
        <v>3423</v>
      </c>
      <c r="F191">
        <v>26392</v>
      </c>
      <c r="G191">
        <v>11326</v>
      </c>
      <c r="H191">
        <v>19872</v>
      </c>
      <c r="I191">
        <v>333459</v>
      </c>
      <c r="J191">
        <v>11357</v>
      </c>
      <c r="K191">
        <v>5223</v>
      </c>
    </row>
    <row r="192" spans="1:11" x14ac:dyDescent="0.35">
      <c r="A192" s="2">
        <v>42689</v>
      </c>
      <c r="B192">
        <v>21829</v>
      </c>
      <c r="C192">
        <v>171347</v>
      </c>
      <c r="D192">
        <v>6813</v>
      </c>
      <c r="E192">
        <v>3906</v>
      </c>
      <c r="F192">
        <v>22053</v>
      </c>
      <c r="G192">
        <v>10345</v>
      </c>
      <c r="H192">
        <v>19838</v>
      </c>
      <c r="I192">
        <v>296870</v>
      </c>
      <c r="J192">
        <v>10750</v>
      </c>
      <c r="K192">
        <v>4986</v>
      </c>
    </row>
    <row r="193" spans="1:11" x14ac:dyDescent="0.35">
      <c r="A193" s="2">
        <v>42719</v>
      </c>
      <c r="B193">
        <v>21200</v>
      </c>
      <c r="C193">
        <v>168407</v>
      </c>
      <c r="D193">
        <v>7195</v>
      </c>
      <c r="E193">
        <v>5218</v>
      </c>
      <c r="F193">
        <v>21065</v>
      </c>
      <c r="G193">
        <v>10978</v>
      </c>
      <c r="H193">
        <v>17451</v>
      </c>
      <c r="I193">
        <v>266076</v>
      </c>
      <c r="J193">
        <v>12131</v>
      </c>
      <c r="K193">
        <v>6274</v>
      </c>
    </row>
    <row r="194" spans="1:11" x14ac:dyDescent="0.35">
      <c r="A194" s="2">
        <v>42750</v>
      </c>
      <c r="B194">
        <v>23838</v>
      </c>
      <c r="C194">
        <v>173278</v>
      </c>
      <c r="D194">
        <v>8280</v>
      </c>
      <c r="E194">
        <v>6799</v>
      </c>
      <c r="F194">
        <v>22879</v>
      </c>
      <c r="G194">
        <v>12939</v>
      </c>
      <c r="H194">
        <v>19098</v>
      </c>
      <c r="I194">
        <v>257158</v>
      </c>
      <c r="J194">
        <v>17339</v>
      </c>
      <c r="K194">
        <v>7434</v>
      </c>
    </row>
    <row r="195" spans="1:11" x14ac:dyDescent="0.35">
      <c r="A195" s="2">
        <v>42781</v>
      </c>
      <c r="B195">
        <v>40216</v>
      </c>
      <c r="C195">
        <v>217558</v>
      </c>
      <c r="D195">
        <v>14718</v>
      </c>
      <c r="E195">
        <v>10110</v>
      </c>
      <c r="F195">
        <v>28689</v>
      </c>
      <c r="G195">
        <v>17608</v>
      </c>
      <c r="H195">
        <v>31942</v>
      </c>
      <c r="I195">
        <v>292696</v>
      </c>
      <c r="J195">
        <v>28096</v>
      </c>
      <c r="K195">
        <v>10003</v>
      </c>
    </row>
    <row r="196" spans="1:11" x14ac:dyDescent="0.35">
      <c r="A196" s="2">
        <v>42809</v>
      </c>
      <c r="B196">
        <v>43918</v>
      </c>
      <c r="C196">
        <v>232305</v>
      </c>
      <c r="D196">
        <v>16946</v>
      </c>
      <c r="E196">
        <v>10747</v>
      </c>
      <c r="F196">
        <v>31225</v>
      </c>
      <c r="G196">
        <v>17798</v>
      </c>
      <c r="H196">
        <v>34946</v>
      </c>
      <c r="I196">
        <v>294170</v>
      </c>
      <c r="J196">
        <v>30551</v>
      </c>
      <c r="K196">
        <v>9951</v>
      </c>
    </row>
    <row r="197" spans="1:11" x14ac:dyDescent="0.35">
      <c r="A197" s="2">
        <v>42840</v>
      </c>
      <c r="B197">
        <v>31239</v>
      </c>
      <c r="C197">
        <v>173392</v>
      </c>
      <c r="D197">
        <v>10781</v>
      </c>
      <c r="E197">
        <v>8031</v>
      </c>
      <c r="F197">
        <v>24571</v>
      </c>
      <c r="G197">
        <v>12965</v>
      </c>
      <c r="H197">
        <v>22734</v>
      </c>
      <c r="I197">
        <v>245170</v>
      </c>
      <c r="J197">
        <v>18583</v>
      </c>
      <c r="K197">
        <v>8346</v>
      </c>
    </row>
    <row r="198" spans="1:11" x14ac:dyDescent="0.35">
      <c r="A198" s="2">
        <v>42870</v>
      </c>
      <c r="B198">
        <v>26011</v>
      </c>
      <c r="C198">
        <v>157399</v>
      </c>
      <c r="D198">
        <v>7733</v>
      </c>
      <c r="E198">
        <v>6761</v>
      </c>
      <c r="F198">
        <v>22107</v>
      </c>
      <c r="G198">
        <v>11167</v>
      </c>
      <c r="H198">
        <v>16640</v>
      </c>
      <c r="I198">
        <v>262085</v>
      </c>
      <c r="J198">
        <v>14758</v>
      </c>
      <c r="K198">
        <v>8206</v>
      </c>
    </row>
    <row r="199" spans="1:11" x14ac:dyDescent="0.35">
      <c r="A199" s="2">
        <v>42901</v>
      </c>
      <c r="B199">
        <v>20546</v>
      </c>
      <c r="C199">
        <v>136967</v>
      </c>
      <c r="D199">
        <v>6365</v>
      </c>
      <c r="E199">
        <v>4994</v>
      </c>
      <c r="F199">
        <v>18971</v>
      </c>
      <c r="G199">
        <v>9601</v>
      </c>
      <c r="H199">
        <v>12688</v>
      </c>
      <c r="I199">
        <v>246920</v>
      </c>
      <c r="J199">
        <v>13865</v>
      </c>
      <c r="K199">
        <v>6766</v>
      </c>
    </row>
    <row r="200" spans="1:11" x14ac:dyDescent="0.35">
      <c r="A200" s="2">
        <v>42931</v>
      </c>
      <c r="B200">
        <v>15855</v>
      </c>
      <c r="C200">
        <v>143180</v>
      </c>
      <c r="D200">
        <v>5077</v>
      </c>
      <c r="E200">
        <v>3463</v>
      </c>
      <c r="F200">
        <v>20347</v>
      </c>
      <c r="G200">
        <v>10095</v>
      </c>
      <c r="H200">
        <v>10013</v>
      </c>
      <c r="I200">
        <v>261700</v>
      </c>
      <c r="J200">
        <v>10620</v>
      </c>
      <c r="K200">
        <v>6172</v>
      </c>
    </row>
    <row r="201" spans="1:11" x14ac:dyDescent="0.35">
      <c r="A201" s="2">
        <v>42962</v>
      </c>
      <c r="B201">
        <v>12537</v>
      </c>
      <c r="C201">
        <v>147222</v>
      </c>
      <c r="D201">
        <v>4426</v>
      </c>
      <c r="E201">
        <v>2986</v>
      </c>
      <c r="F201">
        <v>24322</v>
      </c>
      <c r="G201">
        <v>11223</v>
      </c>
      <c r="H201">
        <v>9090</v>
      </c>
      <c r="I201">
        <v>301718</v>
      </c>
      <c r="J201">
        <v>10729</v>
      </c>
      <c r="K201">
        <v>5002</v>
      </c>
    </row>
    <row r="202" spans="1:11" x14ac:dyDescent="0.35">
      <c r="A202" s="2">
        <v>42993</v>
      </c>
      <c r="B202">
        <v>19349</v>
      </c>
      <c r="C202">
        <v>167736</v>
      </c>
      <c r="D202">
        <v>6517</v>
      </c>
      <c r="E202">
        <v>3366</v>
      </c>
      <c r="F202">
        <v>27545</v>
      </c>
      <c r="G202">
        <v>12233</v>
      </c>
      <c r="H202">
        <v>17357</v>
      </c>
      <c r="I202">
        <v>342023</v>
      </c>
      <c r="J202">
        <v>11208</v>
      </c>
      <c r="K202">
        <v>4834</v>
      </c>
    </row>
    <row r="203" spans="1:11" x14ac:dyDescent="0.35">
      <c r="A203" s="2">
        <v>43023</v>
      </c>
      <c r="B203">
        <v>22437</v>
      </c>
      <c r="C203">
        <v>183337</v>
      </c>
      <c r="D203">
        <v>6443</v>
      </c>
      <c r="E203">
        <v>3650</v>
      </c>
      <c r="F203">
        <v>26896</v>
      </c>
      <c r="G203">
        <v>10714</v>
      </c>
      <c r="H203">
        <v>20483</v>
      </c>
      <c r="I203">
        <v>322888</v>
      </c>
      <c r="J203">
        <v>11786</v>
      </c>
      <c r="K203">
        <v>5018</v>
      </c>
    </row>
    <row r="204" spans="1:11" x14ac:dyDescent="0.35">
      <c r="A204" s="2">
        <v>43054</v>
      </c>
      <c r="B204">
        <v>20554</v>
      </c>
      <c r="C204">
        <v>166203</v>
      </c>
      <c r="D204">
        <v>7089</v>
      </c>
      <c r="E204">
        <v>4223</v>
      </c>
      <c r="F204">
        <v>22606</v>
      </c>
      <c r="G204">
        <v>9707</v>
      </c>
      <c r="H204">
        <v>18674</v>
      </c>
      <c r="I204">
        <v>268180</v>
      </c>
      <c r="J204">
        <v>9864</v>
      </c>
      <c r="K204">
        <v>5008</v>
      </c>
    </row>
    <row r="205" spans="1:11" x14ac:dyDescent="0.35">
      <c r="A205" s="2">
        <v>43084</v>
      </c>
      <c r="B205">
        <v>27787</v>
      </c>
      <c r="C205">
        <v>168754</v>
      </c>
      <c r="D205">
        <v>8211</v>
      </c>
      <c r="E205">
        <v>6357</v>
      </c>
      <c r="F205">
        <v>22979</v>
      </c>
      <c r="G205">
        <v>10639</v>
      </c>
      <c r="H205">
        <v>22277</v>
      </c>
      <c r="I205">
        <v>265716</v>
      </c>
      <c r="J205">
        <v>12247</v>
      </c>
      <c r="K205">
        <v>6434</v>
      </c>
    </row>
    <row r="206" spans="1:11" x14ac:dyDescent="0.35">
      <c r="A206" s="2">
        <v>43115</v>
      </c>
      <c r="B206">
        <v>31083</v>
      </c>
      <c r="C206">
        <v>168321</v>
      </c>
      <c r="D206">
        <v>11140</v>
      </c>
      <c r="E206">
        <v>8010</v>
      </c>
      <c r="F206">
        <v>21426</v>
      </c>
      <c r="G206">
        <v>11371</v>
      </c>
      <c r="H206">
        <v>24091</v>
      </c>
      <c r="I206">
        <v>258233</v>
      </c>
      <c r="J206">
        <v>16754</v>
      </c>
      <c r="K206">
        <v>7348</v>
      </c>
    </row>
    <row r="207" spans="1:11" x14ac:dyDescent="0.35">
      <c r="A207" s="2">
        <v>43146</v>
      </c>
      <c r="B207">
        <v>41255</v>
      </c>
      <c r="C207">
        <v>210260</v>
      </c>
      <c r="D207">
        <v>14678</v>
      </c>
      <c r="E207">
        <v>10347</v>
      </c>
      <c r="F207">
        <v>27073</v>
      </c>
      <c r="G207">
        <v>17187</v>
      </c>
      <c r="H207">
        <v>32882</v>
      </c>
      <c r="I207">
        <v>310944</v>
      </c>
      <c r="J207">
        <v>28190</v>
      </c>
      <c r="K207">
        <v>9277</v>
      </c>
    </row>
    <row r="208" spans="1:11" x14ac:dyDescent="0.35">
      <c r="A208" s="2">
        <v>43174</v>
      </c>
      <c r="B208">
        <v>32215</v>
      </c>
      <c r="C208">
        <v>196195</v>
      </c>
      <c r="D208">
        <v>12270</v>
      </c>
      <c r="E208">
        <v>10103</v>
      </c>
      <c r="F208">
        <v>27128</v>
      </c>
      <c r="G208">
        <v>17368</v>
      </c>
      <c r="H208">
        <v>25827</v>
      </c>
      <c r="I208">
        <v>375409</v>
      </c>
      <c r="J208">
        <v>24454</v>
      </c>
      <c r="K208">
        <v>9582</v>
      </c>
    </row>
    <row r="209" spans="1:11" x14ac:dyDescent="0.35">
      <c r="A209" s="2">
        <v>43205</v>
      </c>
      <c r="B209">
        <v>30868</v>
      </c>
      <c r="C209">
        <v>180118</v>
      </c>
      <c r="D209">
        <v>10828</v>
      </c>
      <c r="E209">
        <v>10006</v>
      </c>
      <c r="F209">
        <v>24569</v>
      </c>
      <c r="G209">
        <v>14725</v>
      </c>
      <c r="H209">
        <v>22527</v>
      </c>
      <c r="I209">
        <v>303251</v>
      </c>
      <c r="J209">
        <v>20645</v>
      </c>
      <c r="K209">
        <v>9228</v>
      </c>
    </row>
    <row r="210" spans="1:11" x14ac:dyDescent="0.35">
      <c r="A210" s="2">
        <v>43235</v>
      </c>
      <c r="B210">
        <v>30798</v>
      </c>
      <c r="C210">
        <v>188187</v>
      </c>
      <c r="D210">
        <v>10071</v>
      </c>
      <c r="E210">
        <v>8335</v>
      </c>
      <c r="F210">
        <v>24861</v>
      </c>
      <c r="G210">
        <v>15139</v>
      </c>
      <c r="H210">
        <v>25195</v>
      </c>
      <c r="I210">
        <v>308880</v>
      </c>
      <c r="J210">
        <v>21461</v>
      </c>
      <c r="K210">
        <v>9202</v>
      </c>
    </row>
    <row r="211" spans="1:11" x14ac:dyDescent="0.35">
      <c r="A211" s="2">
        <v>43266</v>
      </c>
      <c r="B211">
        <v>21432</v>
      </c>
      <c r="C211">
        <v>145864</v>
      </c>
      <c r="D211">
        <v>6691</v>
      </c>
      <c r="E211">
        <v>6340</v>
      </c>
      <c r="F211">
        <v>20475</v>
      </c>
      <c r="G211">
        <v>12773</v>
      </c>
      <c r="H211">
        <v>16733</v>
      </c>
      <c r="I211">
        <v>281514</v>
      </c>
      <c r="J211">
        <v>14110</v>
      </c>
      <c r="K211">
        <v>8022</v>
      </c>
    </row>
    <row r="212" spans="1:11" x14ac:dyDescent="0.35">
      <c r="A212" s="2">
        <v>43296</v>
      </c>
      <c r="B212">
        <v>14000</v>
      </c>
      <c r="C212">
        <v>138969</v>
      </c>
      <c r="D212">
        <v>4493</v>
      </c>
      <c r="E212">
        <v>4368</v>
      </c>
      <c r="F212">
        <v>20174</v>
      </c>
      <c r="G212">
        <v>12964</v>
      </c>
      <c r="H212">
        <v>9239</v>
      </c>
      <c r="I212">
        <v>326264</v>
      </c>
      <c r="J212">
        <v>11100</v>
      </c>
      <c r="K212">
        <v>5946</v>
      </c>
    </row>
    <row r="213" spans="1:11" x14ac:dyDescent="0.35">
      <c r="A213" s="2">
        <v>43327</v>
      </c>
      <c r="B213">
        <v>15534</v>
      </c>
      <c r="C213">
        <v>143361</v>
      </c>
      <c r="D213">
        <v>4906</v>
      </c>
      <c r="E213">
        <v>3790</v>
      </c>
      <c r="F213">
        <v>24445</v>
      </c>
      <c r="G213">
        <v>13370</v>
      </c>
      <c r="H213">
        <v>11670</v>
      </c>
      <c r="I213">
        <v>326543</v>
      </c>
      <c r="J213">
        <v>11186</v>
      </c>
      <c r="K213">
        <v>5541</v>
      </c>
    </row>
    <row r="214" spans="1:11" x14ac:dyDescent="0.35">
      <c r="A214" s="2">
        <v>43358</v>
      </c>
      <c r="B214">
        <v>22460</v>
      </c>
      <c r="C214">
        <v>185992</v>
      </c>
      <c r="D214">
        <v>6841</v>
      </c>
      <c r="E214">
        <v>3764</v>
      </c>
      <c r="F214">
        <v>30042</v>
      </c>
      <c r="G214">
        <v>13736</v>
      </c>
      <c r="H214">
        <v>20221</v>
      </c>
      <c r="I214">
        <v>380917</v>
      </c>
      <c r="J214">
        <v>14113</v>
      </c>
      <c r="K214">
        <v>8119</v>
      </c>
    </row>
    <row r="215" spans="1:11" x14ac:dyDescent="0.35">
      <c r="A215" s="2">
        <v>43388</v>
      </c>
      <c r="B215">
        <v>23059</v>
      </c>
      <c r="C215">
        <v>178351</v>
      </c>
      <c r="D215">
        <v>6481</v>
      </c>
      <c r="E215">
        <v>3967</v>
      </c>
      <c r="F215">
        <v>28560</v>
      </c>
      <c r="G215">
        <v>13906</v>
      </c>
      <c r="H215">
        <v>21463</v>
      </c>
      <c r="I215">
        <v>360546</v>
      </c>
      <c r="J215">
        <v>13819</v>
      </c>
      <c r="K215">
        <v>5728</v>
      </c>
    </row>
    <row r="216" spans="1:11" x14ac:dyDescent="0.35">
      <c r="A216" s="2">
        <v>43419</v>
      </c>
      <c r="B216">
        <v>23521</v>
      </c>
      <c r="C216">
        <v>160657</v>
      </c>
      <c r="D216">
        <v>7401</v>
      </c>
      <c r="E216">
        <v>4105</v>
      </c>
      <c r="F216">
        <v>25361</v>
      </c>
      <c r="G216">
        <v>12477</v>
      </c>
      <c r="H216">
        <v>20732</v>
      </c>
      <c r="I216">
        <v>318178</v>
      </c>
      <c r="J216">
        <v>12102</v>
      </c>
      <c r="K216">
        <v>5927</v>
      </c>
    </row>
    <row r="217" spans="1:11" x14ac:dyDescent="0.35">
      <c r="A217" s="2">
        <v>43449</v>
      </c>
      <c r="B217">
        <v>23397</v>
      </c>
      <c r="C217">
        <v>168809</v>
      </c>
      <c r="D217">
        <v>7752</v>
      </c>
      <c r="E217">
        <v>6196</v>
      </c>
      <c r="F217">
        <v>21241</v>
      </c>
      <c r="G217">
        <v>12378</v>
      </c>
      <c r="H217">
        <v>20589</v>
      </c>
      <c r="I217">
        <v>297020</v>
      </c>
      <c r="J217">
        <v>16568</v>
      </c>
      <c r="K217">
        <v>7663</v>
      </c>
    </row>
    <row r="218" spans="1:11" x14ac:dyDescent="0.35">
      <c r="A218" s="2">
        <v>43480</v>
      </c>
      <c r="B218">
        <v>23357</v>
      </c>
      <c r="C218">
        <v>179877</v>
      </c>
      <c r="D218">
        <v>12434</v>
      </c>
      <c r="E218">
        <v>8403</v>
      </c>
      <c r="F218">
        <v>22585</v>
      </c>
      <c r="G218">
        <v>17096</v>
      </c>
      <c r="H218">
        <v>25699</v>
      </c>
      <c r="I218">
        <v>307654</v>
      </c>
      <c r="J218">
        <v>22840</v>
      </c>
      <c r="K218">
        <v>9299</v>
      </c>
    </row>
    <row r="219" spans="1:11" x14ac:dyDescent="0.35">
      <c r="A219" s="2">
        <v>43511</v>
      </c>
      <c r="B219">
        <v>33972</v>
      </c>
      <c r="C219">
        <v>211736</v>
      </c>
      <c r="D219">
        <v>14932</v>
      </c>
      <c r="E219">
        <v>9924</v>
      </c>
      <c r="F219">
        <v>26396</v>
      </c>
      <c r="G219">
        <v>21885</v>
      </c>
      <c r="H219">
        <v>29430</v>
      </c>
      <c r="I219">
        <v>339066</v>
      </c>
      <c r="J219">
        <v>28828</v>
      </c>
      <c r="K219">
        <v>10833</v>
      </c>
    </row>
    <row r="220" spans="1:11" x14ac:dyDescent="0.35">
      <c r="A220" s="2">
        <v>43539</v>
      </c>
      <c r="B220">
        <v>38647</v>
      </c>
      <c r="C220">
        <v>211960</v>
      </c>
      <c r="D220">
        <v>15491</v>
      </c>
      <c r="E220">
        <v>9839</v>
      </c>
      <c r="F220">
        <v>29406</v>
      </c>
      <c r="G220">
        <v>22064</v>
      </c>
      <c r="H220">
        <v>30896</v>
      </c>
      <c r="I220">
        <v>365667</v>
      </c>
      <c r="J220">
        <v>30972</v>
      </c>
      <c r="K220">
        <v>10639</v>
      </c>
    </row>
    <row r="221" spans="1:11" x14ac:dyDescent="0.35">
      <c r="A221" s="2">
        <v>43570</v>
      </c>
      <c r="B221">
        <v>35598</v>
      </c>
      <c r="C221">
        <v>210904</v>
      </c>
      <c r="D221">
        <v>14309</v>
      </c>
      <c r="E221">
        <v>11876</v>
      </c>
      <c r="F221">
        <v>27412</v>
      </c>
      <c r="G221">
        <v>18917</v>
      </c>
      <c r="H221">
        <v>30196</v>
      </c>
      <c r="I221">
        <v>313223</v>
      </c>
      <c r="J221">
        <v>28038</v>
      </c>
      <c r="K221">
        <v>9850</v>
      </c>
    </row>
    <row r="222" spans="1:11" x14ac:dyDescent="0.35">
      <c r="A222" s="2">
        <v>43600</v>
      </c>
      <c r="B222">
        <v>30520</v>
      </c>
      <c r="C222">
        <v>179996</v>
      </c>
      <c r="D222">
        <v>11104</v>
      </c>
      <c r="E222">
        <v>9136</v>
      </c>
      <c r="F222">
        <v>25349</v>
      </c>
      <c r="G222">
        <v>16000</v>
      </c>
      <c r="H222">
        <v>28234</v>
      </c>
      <c r="I222">
        <v>326480</v>
      </c>
      <c r="J222">
        <v>24540</v>
      </c>
      <c r="K222">
        <v>8986</v>
      </c>
    </row>
    <row r="223" spans="1:11" x14ac:dyDescent="0.35">
      <c r="A223" s="2">
        <v>43631</v>
      </c>
      <c r="B223">
        <v>21646</v>
      </c>
      <c r="C223">
        <v>136590</v>
      </c>
      <c r="D223">
        <v>7129</v>
      </c>
      <c r="E223">
        <v>5641</v>
      </c>
      <c r="F223">
        <v>19699</v>
      </c>
      <c r="G223">
        <v>13449</v>
      </c>
      <c r="H223">
        <v>18615</v>
      </c>
      <c r="I223">
        <v>282466</v>
      </c>
      <c r="J223">
        <v>14021</v>
      </c>
      <c r="K223">
        <v>6635</v>
      </c>
    </row>
    <row r="224" spans="1:11" x14ac:dyDescent="0.35">
      <c r="A224" s="2">
        <v>43661</v>
      </c>
      <c r="B224">
        <v>14605</v>
      </c>
      <c r="C224">
        <v>138811</v>
      </c>
      <c r="D224">
        <v>5485</v>
      </c>
      <c r="E224">
        <v>4840</v>
      </c>
      <c r="F224">
        <v>19028</v>
      </c>
      <c r="G224">
        <v>12731</v>
      </c>
      <c r="H224">
        <v>9975</v>
      </c>
      <c r="I224">
        <v>311077</v>
      </c>
      <c r="J224">
        <v>16490</v>
      </c>
      <c r="K224">
        <v>6702</v>
      </c>
    </row>
    <row r="225" spans="1:11" x14ac:dyDescent="0.35">
      <c r="A225" s="2">
        <v>43692</v>
      </c>
      <c r="B225">
        <v>17516</v>
      </c>
      <c r="C225">
        <v>131992</v>
      </c>
      <c r="D225">
        <v>5781</v>
      </c>
      <c r="E225">
        <v>4166</v>
      </c>
      <c r="F225">
        <v>23473</v>
      </c>
      <c r="G225">
        <v>12274</v>
      </c>
      <c r="H225">
        <v>14852</v>
      </c>
      <c r="I225">
        <v>333719</v>
      </c>
      <c r="J225">
        <v>12448</v>
      </c>
      <c r="K225">
        <v>5835</v>
      </c>
    </row>
    <row r="226" spans="1:11" x14ac:dyDescent="0.35">
      <c r="A226" s="2">
        <v>43723</v>
      </c>
      <c r="B226">
        <v>23714</v>
      </c>
      <c r="C226">
        <v>160404</v>
      </c>
      <c r="D226">
        <v>7351</v>
      </c>
      <c r="E226">
        <v>3928</v>
      </c>
      <c r="F226">
        <v>26856</v>
      </c>
      <c r="G226">
        <v>14355</v>
      </c>
      <c r="H226">
        <v>20450</v>
      </c>
      <c r="I226">
        <v>366865</v>
      </c>
      <c r="J226">
        <v>14174</v>
      </c>
      <c r="K226">
        <v>5872</v>
      </c>
    </row>
    <row r="227" spans="1:11" x14ac:dyDescent="0.35">
      <c r="A227" s="2">
        <v>43753</v>
      </c>
      <c r="B227">
        <v>24654</v>
      </c>
      <c r="C227">
        <v>174664</v>
      </c>
      <c r="D227">
        <v>7599</v>
      </c>
      <c r="E227">
        <v>3561</v>
      </c>
      <c r="F227">
        <v>28384</v>
      </c>
      <c r="G227">
        <v>16188</v>
      </c>
      <c r="H227">
        <v>22479</v>
      </c>
      <c r="I227">
        <v>395153</v>
      </c>
      <c r="J227">
        <v>13089</v>
      </c>
      <c r="K227">
        <v>5603</v>
      </c>
    </row>
    <row r="228" spans="1:11" x14ac:dyDescent="0.35">
      <c r="A228" s="2">
        <v>43784</v>
      </c>
      <c r="B228">
        <v>24835</v>
      </c>
      <c r="C228">
        <v>162908</v>
      </c>
      <c r="D228">
        <v>8016</v>
      </c>
      <c r="E228">
        <v>3948</v>
      </c>
      <c r="F228">
        <v>23313</v>
      </c>
      <c r="G228">
        <v>13254</v>
      </c>
      <c r="H228">
        <v>22172</v>
      </c>
      <c r="I228">
        <v>345113</v>
      </c>
      <c r="J228">
        <v>11689</v>
      </c>
      <c r="K228">
        <v>5320</v>
      </c>
    </row>
    <row r="229" spans="1:11" x14ac:dyDescent="0.35">
      <c r="A229" s="2">
        <v>43814</v>
      </c>
      <c r="B229">
        <v>29817</v>
      </c>
      <c r="C229">
        <v>172150</v>
      </c>
      <c r="D229">
        <v>10893</v>
      </c>
      <c r="E229">
        <v>5803</v>
      </c>
      <c r="F229">
        <v>21649</v>
      </c>
      <c r="G229">
        <v>14892</v>
      </c>
      <c r="H229">
        <v>25026</v>
      </c>
      <c r="I229">
        <v>306062</v>
      </c>
      <c r="J229">
        <v>14130</v>
      </c>
      <c r="K229">
        <v>6915</v>
      </c>
    </row>
    <row r="230" spans="1:11" x14ac:dyDescent="0.35">
      <c r="A230" s="2">
        <v>43845</v>
      </c>
      <c r="B230">
        <v>32978</v>
      </c>
      <c r="C230">
        <v>192479</v>
      </c>
      <c r="D230">
        <v>13620</v>
      </c>
      <c r="E230">
        <v>8673</v>
      </c>
      <c r="F230">
        <v>23796</v>
      </c>
      <c r="G230">
        <v>17293</v>
      </c>
      <c r="H230">
        <v>26490</v>
      </c>
      <c r="I230">
        <v>316328</v>
      </c>
      <c r="J230">
        <v>22297</v>
      </c>
      <c r="K230">
        <v>9255</v>
      </c>
    </row>
    <row r="231" spans="1:11" x14ac:dyDescent="0.35">
      <c r="A231" s="2">
        <v>43876</v>
      </c>
      <c r="B231">
        <v>40939</v>
      </c>
      <c r="C231">
        <v>210751</v>
      </c>
      <c r="D231">
        <v>15061</v>
      </c>
      <c r="E231">
        <v>9494</v>
      </c>
      <c r="F231">
        <v>29881</v>
      </c>
      <c r="G231">
        <v>22638</v>
      </c>
      <c r="H231">
        <v>31774</v>
      </c>
      <c r="I231">
        <v>352155</v>
      </c>
      <c r="J231">
        <v>30441</v>
      </c>
      <c r="K231">
        <v>10484</v>
      </c>
    </row>
    <row r="232" spans="1:11" x14ac:dyDescent="0.35">
      <c r="A232" s="2">
        <v>43905</v>
      </c>
      <c r="B232">
        <v>37902</v>
      </c>
      <c r="C232">
        <v>212211</v>
      </c>
      <c r="D232">
        <v>15037</v>
      </c>
      <c r="E232">
        <v>9746</v>
      </c>
      <c r="F232">
        <v>29775</v>
      </c>
      <c r="G232">
        <v>20565</v>
      </c>
      <c r="H232">
        <v>30506</v>
      </c>
      <c r="I232">
        <v>355491</v>
      </c>
      <c r="J232">
        <v>30604</v>
      </c>
      <c r="K232">
        <v>10014</v>
      </c>
    </row>
    <row r="233" spans="1:11" x14ac:dyDescent="0.35">
      <c r="A233" s="2">
        <v>43936</v>
      </c>
      <c r="B233">
        <v>33507</v>
      </c>
      <c r="C233">
        <v>172586</v>
      </c>
      <c r="D233">
        <v>13759</v>
      </c>
      <c r="E233">
        <v>8864</v>
      </c>
      <c r="F233">
        <v>25967</v>
      </c>
      <c r="G233">
        <v>17905</v>
      </c>
      <c r="H233">
        <v>26602</v>
      </c>
      <c r="I233">
        <v>336812</v>
      </c>
      <c r="J233">
        <v>28183</v>
      </c>
      <c r="K233">
        <v>9715</v>
      </c>
    </row>
    <row r="234" spans="1:11" x14ac:dyDescent="0.35">
      <c r="A234" s="2">
        <v>43966</v>
      </c>
      <c r="B234">
        <v>37207</v>
      </c>
      <c r="C234">
        <v>182773</v>
      </c>
      <c r="D234">
        <v>11751</v>
      </c>
      <c r="E234">
        <v>7940</v>
      </c>
      <c r="F234">
        <v>25430</v>
      </c>
      <c r="G234">
        <v>17205</v>
      </c>
      <c r="H234">
        <v>30223</v>
      </c>
      <c r="I234">
        <v>318743</v>
      </c>
      <c r="J234">
        <v>19470</v>
      </c>
      <c r="K234">
        <v>8710</v>
      </c>
    </row>
    <row r="235" spans="1:11" x14ac:dyDescent="0.35">
      <c r="A235" s="2">
        <v>43997</v>
      </c>
      <c r="B235">
        <v>26833</v>
      </c>
      <c r="C235">
        <v>136500</v>
      </c>
      <c r="D235">
        <v>7865</v>
      </c>
      <c r="E235">
        <v>6063</v>
      </c>
      <c r="F235">
        <v>20405</v>
      </c>
      <c r="G235">
        <v>12437</v>
      </c>
      <c r="H235">
        <v>22279</v>
      </c>
      <c r="I235">
        <v>283285</v>
      </c>
      <c r="J235">
        <v>14887</v>
      </c>
      <c r="K235">
        <v>7865</v>
      </c>
    </row>
    <row r="236" spans="1:11" x14ac:dyDescent="0.35">
      <c r="A236" s="2">
        <v>44027</v>
      </c>
      <c r="B236">
        <v>14259</v>
      </c>
      <c r="C236">
        <v>125295</v>
      </c>
      <c r="D236">
        <v>5178</v>
      </c>
      <c r="E236">
        <v>5118</v>
      </c>
      <c r="F236">
        <v>19886</v>
      </c>
      <c r="G236">
        <v>10690</v>
      </c>
      <c r="H236">
        <v>9702</v>
      </c>
      <c r="I236">
        <v>304441</v>
      </c>
      <c r="J236">
        <v>12410</v>
      </c>
      <c r="K236">
        <v>6059</v>
      </c>
    </row>
    <row r="237" spans="1:11" x14ac:dyDescent="0.35">
      <c r="A237" s="2">
        <v>44058</v>
      </c>
      <c r="B237">
        <v>12421</v>
      </c>
      <c r="C237">
        <v>134540</v>
      </c>
      <c r="D237">
        <v>4846</v>
      </c>
      <c r="E237">
        <v>4160</v>
      </c>
      <c r="F237">
        <v>22429</v>
      </c>
      <c r="G237">
        <v>10837</v>
      </c>
      <c r="H237">
        <v>9444</v>
      </c>
      <c r="I237">
        <v>323642</v>
      </c>
      <c r="J237">
        <v>13323</v>
      </c>
      <c r="K237">
        <v>5454</v>
      </c>
    </row>
    <row r="238" spans="1:11" x14ac:dyDescent="0.35">
      <c r="A238" s="2">
        <v>44089</v>
      </c>
      <c r="B238">
        <v>16070</v>
      </c>
      <c r="C238">
        <v>157949</v>
      </c>
      <c r="D238">
        <v>6635</v>
      </c>
      <c r="E238">
        <v>3649</v>
      </c>
      <c r="F238">
        <v>26542</v>
      </c>
      <c r="G238">
        <v>14532</v>
      </c>
      <c r="H238">
        <v>15499</v>
      </c>
      <c r="I238">
        <v>382868</v>
      </c>
      <c r="J238">
        <v>14150</v>
      </c>
      <c r="K238">
        <v>5989</v>
      </c>
    </row>
    <row r="239" spans="1:11" x14ac:dyDescent="0.35">
      <c r="A239" s="2">
        <v>44119</v>
      </c>
      <c r="B239">
        <v>20932</v>
      </c>
      <c r="C239">
        <v>179174</v>
      </c>
      <c r="D239">
        <v>7314</v>
      </c>
      <c r="E239">
        <v>3494</v>
      </c>
      <c r="F239">
        <v>28415</v>
      </c>
      <c r="G239">
        <v>15035</v>
      </c>
      <c r="H239">
        <v>19168</v>
      </c>
      <c r="I239">
        <v>378367</v>
      </c>
      <c r="J239">
        <v>14984</v>
      </c>
      <c r="K239">
        <v>6262</v>
      </c>
    </row>
    <row r="240" spans="1:11" x14ac:dyDescent="0.35">
      <c r="A240" s="2">
        <v>44150</v>
      </c>
      <c r="B240">
        <v>23118</v>
      </c>
      <c r="C240">
        <v>166985</v>
      </c>
      <c r="D240">
        <v>8106</v>
      </c>
      <c r="E240">
        <v>3591</v>
      </c>
      <c r="F240">
        <v>25332</v>
      </c>
      <c r="G240">
        <v>13489</v>
      </c>
      <c r="H240">
        <v>20146</v>
      </c>
      <c r="I240">
        <v>326393</v>
      </c>
      <c r="J240">
        <v>13888</v>
      </c>
      <c r="K240">
        <v>5634</v>
      </c>
    </row>
    <row r="241" spans="1:11" x14ac:dyDescent="0.35">
      <c r="A241" s="2">
        <v>44180</v>
      </c>
      <c r="B241">
        <v>26843</v>
      </c>
      <c r="C241">
        <v>170666</v>
      </c>
      <c r="D241">
        <v>9037</v>
      </c>
      <c r="E241">
        <v>6140</v>
      </c>
      <c r="F241">
        <v>22948</v>
      </c>
      <c r="G241">
        <v>13368</v>
      </c>
      <c r="H241">
        <v>22150</v>
      </c>
      <c r="I241">
        <v>323706</v>
      </c>
      <c r="J241">
        <v>13068</v>
      </c>
      <c r="K241">
        <v>7671</v>
      </c>
    </row>
    <row r="242" spans="1:11" x14ac:dyDescent="0.35">
      <c r="A242" s="2">
        <v>44211</v>
      </c>
      <c r="B242">
        <v>29170</v>
      </c>
      <c r="C242">
        <v>178428</v>
      </c>
      <c r="D242">
        <v>13750</v>
      </c>
      <c r="E242">
        <v>7524</v>
      </c>
      <c r="F242">
        <v>20456</v>
      </c>
      <c r="G242">
        <v>14522</v>
      </c>
      <c r="H242">
        <v>25723</v>
      </c>
      <c r="I242">
        <v>299797</v>
      </c>
      <c r="J242">
        <v>17620</v>
      </c>
      <c r="K242">
        <v>8080</v>
      </c>
    </row>
    <row r="243" spans="1:11" x14ac:dyDescent="0.35">
      <c r="A243" s="2">
        <v>44242</v>
      </c>
      <c r="B243">
        <v>37308</v>
      </c>
      <c r="C243">
        <v>210847</v>
      </c>
      <c r="D243">
        <v>16323</v>
      </c>
      <c r="E243">
        <v>9098</v>
      </c>
      <c r="F243">
        <v>27845</v>
      </c>
      <c r="G243">
        <v>19482</v>
      </c>
      <c r="H243">
        <v>29815</v>
      </c>
      <c r="I243">
        <v>349158</v>
      </c>
      <c r="J243">
        <v>33438</v>
      </c>
      <c r="K243">
        <v>9890</v>
      </c>
    </row>
    <row r="244" spans="1:11" x14ac:dyDescent="0.35">
      <c r="A244" s="2">
        <v>44270</v>
      </c>
      <c r="B244">
        <v>35756</v>
      </c>
      <c r="C244">
        <v>195087</v>
      </c>
      <c r="D244">
        <v>15363</v>
      </c>
      <c r="E244">
        <v>9723</v>
      </c>
      <c r="F244">
        <v>29747</v>
      </c>
      <c r="G244">
        <v>19650</v>
      </c>
      <c r="H244">
        <v>28677</v>
      </c>
      <c r="I244">
        <v>361903</v>
      </c>
      <c r="J244">
        <v>30051</v>
      </c>
      <c r="K244">
        <v>9067</v>
      </c>
    </row>
    <row r="245" spans="1:11" x14ac:dyDescent="0.35">
      <c r="A245" s="2">
        <v>44301</v>
      </c>
      <c r="B245">
        <v>35176</v>
      </c>
      <c r="C245">
        <v>164201</v>
      </c>
      <c r="D245">
        <v>13852</v>
      </c>
      <c r="E245">
        <v>10229</v>
      </c>
      <c r="F245">
        <v>25160</v>
      </c>
      <c r="G245">
        <v>16945</v>
      </c>
      <c r="H245">
        <v>27805</v>
      </c>
      <c r="I245">
        <v>335215</v>
      </c>
      <c r="J245">
        <v>25411</v>
      </c>
      <c r="K245">
        <v>9022</v>
      </c>
    </row>
    <row r="246" spans="1:11" x14ac:dyDescent="0.35">
      <c r="A246" s="2">
        <v>44331</v>
      </c>
      <c r="B246">
        <v>36337</v>
      </c>
      <c r="C246">
        <v>177219</v>
      </c>
      <c r="D246">
        <v>12471</v>
      </c>
      <c r="E246">
        <v>7525</v>
      </c>
      <c r="F246">
        <v>25604</v>
      </c>
      <c r="G246">
        <v>15867</v>
      </c>
      <c r="H246">
        <v>28002</v>
      </c>
      <c r="I246">
        <v>282860</v>
      </c>
      <c r="J246">
        <v>22603</v>
      </c>
      <c r="K246">
        <v>7751</v>
      </c>
    </row>
    <row r="247" spans="1:11" x14ac:dyDescent="0.35">
      <c r="A247" s="2">
        <v>44362</v>
      </c>
      <c r="B247">
        <v>26267</v>
      </c>
      <c r="C247">
        <v>148023</v>
      </c>
      <c r="D247">
        <v>9541</v>
      </c>
      <c r="E247">
        <v>6372</v>
      </c>
      <c r="F247">
        <v>20832</v>
      </c>
      <c r="G247">
        <v>11045</v>
      </c>
      <c r="H247">
        <v>21614</v>
      </c>
      <c r="I247">
        <v>297643</v>
      </c>
      <c r="J247">
        <v>18008</v>
      </c>
      <c r="K247">
        <v>6720</v>
      </c>
    </row>
    <row r="248" spans="1:11" x14ac:dyDescent="0.35">
      <c r="A248" s="2">
        <v>44392</v>
      </c>
      <c r="B248">
        <v>17765</v>
      </c>
      <c r="C248">
        <v>140206</v>
      </c>
      <c r="D248">
        <v>7511</v>
      </c>
      <c r="E248">
        <v>5063</v>
      </c>
      <c r="F248">
        <v>19552</v>
      </c>
      <c r="G248">
        <v>12027</v>
      </c>
      <c r="H248">
        <v>14704</v>
      </c>
      <c r="I248">
        <v>301182</v>
      </c>
      <c r="J248">
        <v>14290</v>
      </c>
      <c r="K248">
        <v>6317</v>
      </c>
    </row>
    <row r="249" spans="1:11" x14ac:dyDescent="0.35">
      <c r="A249" s="2">
        <v>44423</v>
      </c>
      <c r="B249">
        <v>18991</v>
      </c>
      <c r="C249">
        <v>154963</v>
      </c>
      <c r="D249">
        <v>6988</v>
      </c>
      <c r="E249">
        <v>3583</v>
      </c>
      <c r="F249">
        <v>25474</v>
      </c>
      <c r="G249">
        <v>12461</v>
      </c>
      <c r="H249">
        <v>16672</v>
      </c>
      <c r="I249">
        <v>349278</v>
      </c>
      <c r="J249">
        <v>15490</v>
      </c>
      <c r="K249">
        <v>5808</v>
      </c>
    </row>
    <row r="250" spans="1:11" x14ac:dyDescent="0.35">
      <c r="A250" s="2">
        <v>44454</v>
      </c>
      <c r="B250">
        <v>22131</v>
      </c>
      <c r="C250">
        <v>181926</v>
      </c>
      <c r="D250">
        <v>8666</v>
      </c>
      <c r="E250">
        <v>3532</v>
      </c>
      <c r="F250">
        <v>28238</v>
      </c>
      <c r="G250">
        <v>12867</v>
      </c>
      <c r="H250">
        <v>20683</v>
      </c>
      <c r="I250">
        <v>379649</v>
      </c>
      <c r="J250">
        <v>15724</v>
      </c>
      <c r="K250">
        <v>5270</v>
      </c>
    </row>
    <row r="251" spans="1:11" x14ac:dyDescent="0.35">
      <c r="A251" s="2">
        <v>44484</v>
      </c>
      <c r="B251">
        <v>22703</v>
      </c>
      <c r="C251">
        <v>175144</v>
      </c>
      <c r="D251">
        <v>7675</v>
      </c>
      <c r="E251">
        <v>4166</v>
      </c>
      <c r="F251">
        <v>26735</v>
      </c>
      <c r="G251">
        <v>12518</v>
      </c>
      <c r="H251">
        <v>21458</v>
      </c>
      <c r="I251">
        <v>382962</v>
      </c>
      <c r="J251">
        <v>13794</v>
      </c>
      <c r="K251">
        <v>4954</v>
      </c>
    </row>
    <row r="252" spans="1:11" x14ac:dyDescent="0.35">
      <c r="A252" s="2">
        <v>44515</v>
      </c>
      <c r="B252">
        <v>23711</v>
      </c>
      <c r="C252">
        <v>161277</v>
      </c>
      <c r="D252">
        <v>7865</v>
      </c>
      <c r="E252">
        <v>4347</v>
      </c>
      <c r="F252">
        <v>23140</v>
      </c>
      <c r="G252">
        <v>10927</v>
      </c>
      <c r="H252">
        <v>21407</v>
      </c>
      <c r="I252">
        <v>341704</v>
      </c>
      <c r="J252">
        <v>12499</v>
      </c>
      <c r="K252">
        <v>5204</v>
      </c>
    </row>
    <row r="253" spans="1:11" x14ac:dyDescent="0.35">
      <c r="A253" s="2">
        <v>44545</v>
      </c>
      <c r="B253">
        <v>27741</v>
      </c>
      <c r="C253">
        <v>164940</v>
      </c>
      <c r="D253">
        <v>9187</v>
      </c>
      <c r="E253">
        <v>5740</v>
      </c>
      <c r="F253">
        <v>19534</v>
      </c>
      <c r="G253">
        <v>10083</v>
      </c>
      <c r="H253">
        <v>23317</v>
      </c>
      <c r="I253">
        <v>319987</v>
      </c>
      <c r="J253">
        <v>12408</v>
      </c>
      <c r="K253">
        <v>5282</v>
      </c>
    </row>
    <row r="254" spans="1:11" x14ac:dyDescent="0.35">
      <c r="A254" s="2">
        <v>44576</v>
      </c>
      <c r="B254">
        <v>31692</v>
      </c>
      <c r="C254">
        <v>164762</v>
      </c>
      <c r="D254">
        <v>11912</v>
      </c>
      <c r="E254">
        <v>7303</v>
      </c>
      <c r="F254">
        <v>20271</v>
      </c>
      <c r="G254">
        <v>12734</v>
      </c>
      <c r="H254">
        <v>25555</v>
      </c>
      <c r="I254">
        <v>304836</v>
      </c>
      <c r="J254">
        <v>21646</v>
      </c>
      <c r="K254">
        <v>7676</v>
      </c>
    </row>
    <row r="255" spans="1:11" x14ac:dyDescent="0.35">
      <c r="A255" s="2">
        <v>44607</v>
      </c>
      <c r="B255">
        <v>41854</v>
      </c>
      <c r="C255">
        <v>214732</v>
      </c>
      <c r="D255">
        <v>15403</v>
      </c>
      <c r="E255">
        <v>8730</v>
      </c>
      <c r="F255">
        <v>25997</v>
      </c>
      <c r="G255">
        <v>14838</v>
      </c>
      <c r="H255">
        <v>31967</v>
      </c>
      <c r="I255">
        <v>318849</v>
      </c>
      <c r="J255">
        <v>29667</v>
      </c>
      <c r="K255">
        <v>8704</v>
      </c>
    </row>
    <row r="256" spans="1:11" x14ac:dyDescent="0.35">
      <c r="A256" s="2">
        <v>44635</v>
      </c>
      <c r="B256">
        <v>40320</v>
      </c>
      <c r="C256">
        <v>197379</v>
      </c>
      <c r="D256">
        <v>17680</v>
      </c>
      <c r="E256">
        <v>10080</v>
      </c>
      <c r="F256">
        <v>29989</v>
      </c>
      <c r="G256">
        <v>17670</v>
      </c>
      <c r="H256">
        <v>31484</v>
      </c>
      <c r="I256">
        <v>367222</v>
      </c>
      <c r="J256">
        <v>30060</v>
      </c>
      <c r="K256">
        <v>9411</v>
      </c>
    </row>
    <row r="257" spans="1:11" x14ac:dyDescent="0.35">
      <c r="A257" s="2">
        <v>44666</v>
      </c>
      <c r="B257">
        <v>34284</v>
      </c>
      <c r="C257">
        <v>168172</v>
      </c>
      <c r="D257">
        <v>14726</v>
      </c>
      <c r="E257">
        <v>9381</v>
      </c>
      <c r="F257">
        <v>24777</v>
      </c>
      <c r="G257">
        <v>15482</v>
      </c>
      <c r="H257">
        <v>26671</v>
      </c>
      <c r="I257">
        <v>342736</v>
      </c>
      <c r="J257">
        <v>25656</v>
      </c>
      <c r="K257">
        <v>8812</v>
      </c>
    </row>
    <row r="258" spans="1:11" x14ac:dyDescent="0.35">
      <c r="A258" s="2">
        <v>44696</v>
      </c>
      <c r="B258">
        <v>28337</v>
      </c>
      <c r="C258">
        <v>156234</v>
      </c>
      <c r="D258">
        <v>10815</v>
      </c>
      <c r="E258">
        <v>8335</v>
      </c>
      <c r="F258">
        <v>24148</v>
      </c>
      <c r="G258">
        <v>12620</v>
      </c>
      <c r="H258">
        <v>23074</v>
      </c>
      <c r="I258">
        <v>314561</v>
      </c>
      <c r="J258">
        <v>22022</v>
      </c>
      <c r="K258">
        <v>8637</v>
      </c>
    </row>
    <row r="259" spans="1:11" x14ac:dyDescent="0.35">
      <c r="A259" s="2">
        <v>44727</v>
      </c>
      <c r="B259">
        <v>28502</v>
      </c>
      <c r="C259">
        <v>141689</v>
      </c>
      <c r="D259">
        <v>9265</v>
      </c>
      <c r="E259">
        <v>7038</v>
      </c>
      <c r="F259">
        <v>20117</v>
      </c>
      <c r="G259">
        <v>8379</v>
      </c>
      <c r="H259">
        <v>22994</v>
      </c>
      <c r="I259">
        <v>290740</v>
      </c>
      <c r="J259">
        <v>18641</v>
      </c>
      <c r="K259">
        <v>7561</v>
      </c>
    </row>
    <row r="260" spans="1:11" x14ac:dyDescent="0.35">
      <c r="A260" s="2">
        <v>44757</v>
      </c>
      <c r="B260">
        <v>19017</v>
      </c>
      <c r="C260">
        <v>134747</v>
      </c>
      <c r="D260">
        <v>7343</v>
      </c>
      <c r="E260">
        <v>4977</v>
      </c>
      <c r="F260">
        <v>20162</v>
      </c>
      <c r="G260">
        <v>9718</v>
      </c>
      <c r="H260">
        <v>15664</v>
      </c>
      <c r="I260">
        <v>334396</v>
      </c>
      <c r="J260">
        <v>15284</v>
      </c>
      <c r="K260">
        <v>6590</v>
      </c>
    </row>
    <row r="261" spans="1:11" x14ac:dyDescent="0.35">
      <c r="A261" s="2">
        <v>44788</v>
      </c>
      <c r="B261">
        <v>14787</v>
      </c>
      <c r="C261">
        <v>139822</v>
      </c>
      <c r="D261">
        <v>6301</v>
      </c>
      <c r="E261">
        <v>3988</v>
      </c>
      <c r="F261">
        <v>21459</v>
      </c>
      <c r="G261">
        <v>9775</v>
      </c>
      <c r="H261">
        <v>11561</v>
      </c>
      <c r="I261">
        <v>363717</v>
      </c>
      <c r="J261">
        <v>12787</v>
      </c>
      <c r="K261">
        <v>6052</v>
      </c>
    </row>
    <row r="262" spans="1:11" x14ac:dyDescent="0.35">
      <c r="A262" s="2">
        <v>44819</v>
      </c>
      <c r="B262">
        <v>19255</v>
      </c>
      <c r="C262">
        <v>159447</v>
      </c>
      <c r="D262">
        <v>7404</v>
      </c>
      <c r="E262">
        <v>4157</v>
      </c>
      <c r="F262">
        <v>26362</v>
      </c>
      <c r="G262">
        <v>12939</v>
      </c>
      <c r="H262">
        <v>15684</v>
      </c>
      <c r="I262">
        <v>403215</v>
      </c>
      <c r="J262">
        <v>14101</v>
      </c>
      <c r="K262">
        <v>5949</v>
      </c>
    </row>
    <row r="263" spans="1:11" x14ac:dyDescent="0.35">
      <c r="A263" s="2">
        <v>44849</v>
      </c>
      <c r="B263">
        <v>21945</v>
      </c>
      <c r="C263">
        <v>174687</v>
      </c>
      <c r="D263">
        <v>8600</v>
      </c>
      <c r="E263">
        <v>3957</v>
      </c>
      <c r="F263">
        <v>25524</v>
      </c>
      <c r="G263">
        <v>13208</v>
      </c>
      <c r="H263">
        <v>20388</v>
      </c>
      <c r="I263">
        <v>396349</v>
      </c>
      <c r="J263">
        <v>14014</v>
      </c>
      <c r="K263">
        <v>6564</v>
      </c>
    </row>
    <row r="264" spans="1:11" x14ac:dyDescent="0.35">
      <c r="A264" s="2">
        <v>44880</v>
      </c>
      <c r="B264">
        <v>22259</v>
      </c>
      <c r="C264">
        <v>167163</v>
      </c>
      <c r="D264">
        <v>8061</v>
      </c>
      <c r="E264">
        <v>3861</v>
      </c>
      <c r="F264">
        <v>23794</v>
      </c>
      <c r="G264">
        <v>12689</v>
      </c>
      <c r="H264">
        <v>20150</v>
      </c>
      <c r="I264">
        <v>350782</v>
      </c>
      <c r="J264">
        <v>13266</v>
      </c>
      <c r="K264">
        <v>5801</v>
      </c>
    </row>
    <row r="265" spans="1:11" x14ac:dyDescent="0.35">
      <c r="A265" s="2">
        <v>44910</v>
      </c>
      <c r="B265">
        <v>26476</v>
      </c>
      <c r="C265">
        <v>162871</v>
      </c>
      <c r="D265">
        <v>9263</v>
      </c>
      <c r="E265">
        <v>4979</v>
      </c>
      <c r="F265">
        <v>22411</v>
      </c>
      <c r="G265">
        <v>15019</v>
      </c>
      <c r="H265">
        <v>20116</v>
      </c>
      <c r="I265">
        <v>324427</v>
      </c>
      <c r="J265">
        <v>16698</v>
      </c>
      <c r="K265">
        <v>7319</v>
      </c>
    </row>
    <row r="266" spans="1:11" x14ac:dyDescent="0.35">
      <c r="A266" s="2">
        <v>44941</v>
      </c>
      <c r="B266">
        <v>38418</v>
      </c>
      <c r="C266">
        <v>188387</v>
      </c>
      <c r="D266">
        <v>15479</v>
      </c>
      <c r="E266">
        <v>9716</v>
      </c>
      <c r="F266">
        <v>23116</v>
      </c>
      <c r="G266">
        <v>17724</v>
      </c>
      <c r="H266">
        <v>28842</v>
      </c>
      <c r="I266">
        <v>338953</v>
      </c>
      <c r="J266">
        <v>28904</v>
      </c>
      <c r="K266">
        <v>10085</v>
      </c>
    </row>
    <row r="267" spans="1:11" x14ac:dyDescent="0.35">
      <c r="A267" s="2">
        <v>44972</v>
      </c>
      <c r="B267">
        <v>44072</v>
      </c>
      <c r="C267">
        <v>211233</v>
      </c>
      <c r="D267">
        <v>17452</v>
      </c>
      <c r="E267">
        <v>12622</v>
      </c>
      <c r="F267">
        <v>25366</v>
      </c>
      <c r="G267">
        <v>21279</v>
      </c>
      <c r="H267">
        <v>33817</v>
      </c>
      <c r="I267">
        <v>363898</v>
      </c>
      <c r="J267">
        <v>33127</v>
      </c>
      <c r="K267">
        <v>11829</v>
      </c>
    </row>
    <row r="268" spans="1:11" x14ac:dyDescent="0.35">
      <c r="A268" s="2">
        <v>45000</v>
      </c>
      <c r="B268">
        <v>39434</v>
      </c>
      <c r="C268">
        <v>209811</v>
      </c>
      <c r="D268">
        <v>16735</v>
      </c>
      <c r="E268">
        <v>11623</v>
      </c>
      <c r="F268">
        <v>29812</v>
      </c>
      <c r="G268">
        <v>23318</v>
      </c>
      <c r="H268">
        <v>31590</v>
      </c>
      <c r="I268">
        <v>358781</v>
      </c>
      <c r="J268">
        <v>32164</v>
      </c>
    </row>
    <row r="269" spans="1:11" x14ac:dyDescent="0.35">
      <c r="A269" s="2">
        <v>45031</v>
      </c>
      <c r="B269">
        <v>35066</v>
      </c>
      <c r="C269">
        <v>187083</v>
      </c>
      <c r="D269">
        <v>15456</v>
      </c>
      <c r="E269">
        <v>9909</v>
      </c>
      <c r="F269">
        <v>26733</v>
      </c>
      <c r="H269">
        <v>29902</v>
      </c>
      <c r="I269">
        <v>329112</v>
      </c>
      <c r="J269">
        <v>29075</v>
      </c>
    </row>
    <row r="270" spans="1:11" x14ac:dyDescent="0.35">
      <c r="A270" s="2">
        <v>45061</v>
      </c>
      <c r="B270">
        <v>38343</v>
      </c>
      <c r="C270">
        <v>189354</v>
      </c>
      <c r="D270">
        <v>14615</v>
      </c>
      <c r="E270">
        <v>10098</v>
      </c>
      <c r="F270">
        <v>28496</v>
      </c>
      <c r="H270">
        <v>30232</v>
      </c>
      <c r="I270">
        <v>326252</v>
      </c>
      <c r="J270">
        <v>29168</v>
      </c>
    </row>
    <row r="271" spans="1:11" x14ac:dyDescent="0.35">
      <c r="A271" s="2">
        <v>45092</v>
      </c>
      <c r="B271">
        <v>29832</v>
      </c>
      <c r="C271">
        <v>146455</v>
      </c>
      <c r="D271">
        <v>10130</v>
      </c>
      <c r="E271">
        <v>6985</v>
      </c>
      <c r="F271">
        <v>21008</v>
      </c>
      <c r="G271">
        <v>13677</v>
      </c>
      <c r="H271">
        <v>24351</v>
      </c>
      <c r="I271">
        <v>305593</v>
      </c>
      <c r="J271">
        <v>18871</v>
      </c>
    </row>
    <row r="272" spans="1:11" x14ac:dyDescent="0.35">
      <c r="A272" s="2">
        <v>45122</v>
      </c>
      <c r="B272">
        <v>16079</v>
      </c>
      <c r="C272">
        <v>124492</v>
      </c>
      <c r="D272">
        <v>6661</v>
      </c>
      <c r="E272">
        <v>4714</v>
      </c>
      <c r="G272">
        <v>13036</v>
      </c>
      <c r="H272">
        <v>12764</v>
      </c>
      <c r="I272">
        <v>351608</v>
      </c>
      <c r="J272">
        <v>13662</v>
      </c>
    </row>
    <row r="273" spans="2:11" x14ac:dyDescent="0.35">
      <c r="C273">
        <v>122298</v>
      </c>
      <c r="D273">
        <v>7377</v>
      </c>
      <c r="E273">
        <v>4039</v>
      </c>
      <c r="F273">
        <v>16885</v>
      </c>
      <c r="G273">
        <v>12777</v>
      </c>
      <c r="H273">
        <v>17963</v>
      </c>
      <c r="I273">
        <v>378471</v>
      </c>
      <c r="J273">
        <v>12494</v>
      </c>
      <c r="K273">
        <v>6497</v>
      </c>
    </row>
    <row r="274" spans="2:11" x14ac:dyDescent="0.35">
      <c r="B274">
        <v>23050</v>
      </c>
      <c r="C274">
        <v>169923</v>
      </c>
      <c r="D274">
        <v>8506</v>
      </c>
      <c r="E274">
        <v>4329</v>
      </c>
      <c r="F274">
        <v>25951</v>
      </c>
      <c r="G274">
        <v>13481</v>
      </c>
      <c r="H274">
        <v>20827</v>
      </c>
      <c r="I274">
        <v>403687</v>
      </c>
      <c r="J274">
        <v>14503</v>
      </c>
      <c r="K274">
        <v>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32E5-97E0-48C6-8949-08DDB76FFBF5}">
  <dimension ref="A1:BN283"/>
  <sheetViews>
    <sheetView tabSelected="1" topLeftCell="V92" zoomScale="85" zoomScaleNormal="85" workbookViewId="0">
      <selection activeCell="O13" sqref="O13:O283"/>
    </sheetView>
  </sheetViews>
  <sheetFormatPr defaultRowHeight="14.5" x14ac:dyDescent="0.35"/>
  <cols>
    <col min="1" max="1" width="17.90625" customWidth="1"/>
    <col min="2" max="3" width="12.90625" customWidth="1"/>
    <col min="4" max="4" width="23.08984375" customWidth="1"/>
    <col min="6" max="6" width="8.7265625" style="19"/>
    <col min="7" max="7" width="15.08984375" style="19" customWidth="1"/>
    <col min="8" max="9" width="8.7265625" style="19"/>
    <col min="10" max="10" width="13.54296875" style="19" customWidth="1"/>
    <col min="11" max="15" width="13.54296875" style="18" customWidth="1"/>
    <col min="16" max="20" width="13.54296875" style="22" customWidth="1"/>
    <col min="21" max="22" width="13.54296875" customWidth="1"/>
    <col min="23" max="36" width="8.7265625" style="13"/>
    <col min="38" max="51" width="8.7265625" style="13"/>
    <col min="53" max="66" width="8.7265625" style="13"/>
  </cols>
  <sheetData>
    <row r="1" spans="1:66" x14ac:dyDescent="0.35">
      <c r="A1" t="s">
        <v>27</v>
      </c>
    </row>
    <row r="2" spans="1:66" ht="21" x14ac:dyDescent="0.5">
      <c r="A2" t="s">
        <v>28</v>
      </c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</row>
    <row r="3" spans="1:66" x14ac:dyDescent="0.35">
      <c r="A3" t="s">
        <v>29</v>
      </c>
      <c r="B3" s="8">
        <v>39240000</v>
      </c>
      <c r="C3" s="11">
        <f>B3/B3</f>
        <v>1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 spans="1:66" x14ac:dyDescent="0.35">
      <c r="A4" t="s">
        <v>30</v>
      </c>
      <c r="B4" s="8">
        <v>15775319</v>
      </c>
      <c r="C4" s="11">
        <f>B4/B3</f>
        <v>0.40202138124362896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 spans="1:66" ht="21" x14ac:dyDescent="0.5">
      <c r="A5" t="s">
        <v>31</v>
      </c>
      <c r="B5" s="8">
        <f>B3-B4</f>
        <v>23464681</v>
      </c>
      <c r="C5" s="11">
        <f>B5/B3</f>
        <v>0.59797861875637104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 spans="1:66" ht="21" x14ac:dyDescent="0.5"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</row>
    <row r="7" spans="1:66" ht="26" x14ac:dyDescent="0.6">
      <c r="W7" s="17" t="s">
        <v>208</v>
      </c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L7" s="17" t="s">
        <v>209</v>
      </c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BA7" s="17" t="s">
        <v>209</v>
      </c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</row>
    <row r="11" spans="1:66" x14ac:dyDescent="0.35">
      <c r="F11" s="20" t="s">
        <v>208</v>
      </c>
      <c r="G11" s="20"/>
      <c r="H11" s="20"/>
      <c r="I11" s="20"/>
      <c r="J11" s="20"/>
      <c r="K11" s="18" t="s">
        <v>209</v>
      </c>
      <c r="P11" s="23" t="s">
        <v>221</v>
      </c>
      <c r="Q11" s="23"/>
      <c r="R11" s="23"/>
      <c r="S11" s="23"/>
      <c r="T11" s="23"/>
      <c r="W11" s="14" t="s">
        <v>33</v>
      </c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L11" s="14" t="s">
        <v>210</v>
      </c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BA11" s="14" t="s">
        <v>219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</row>
    <row r="12" spans="1:66" ht="53" thickBot="1" x14ac:dyDescent="0.4">
      <c r="A12" s="1" t="s">
        <v>0</v>
      </c>
      <c r="B12" s="9" t="s">
        <v>23</v>
      </c>
      <c r="C12" s="9" t="s">
        <v>24</v>
      </c>
      <c r="D12" s="10" t="s">
        <v>25</v>
      </c>
      <c r="E12" s="9" t="s">
        <v>26</v>
      </c>
      <c r="F12" s="21" t="s">
        <v>230</v>
      </c>
      <c r="G12" s="21" t="s">
        <v>231</v>
      </c>
      <c r="H12" s="21" t="s">
        <v>232</v>
      </c>
      <c r="I12" s="21" t="s">
        <v>233</v>
      </c>
      <c r="J12" s="21" t="s">
        <v>234</v>
      </c>
      <c r="K12" s="18" t="s">
        <v>222</v>
      </c>
      <c r="L12" s="18" t="s">
        <v>223</v>
      </c>
      <c r="M12" s="18" t="s">
        <v>224</v>
      </c>
      <c r="N12" s="18" t="s">
        <v>225</v>
      </c>
      <c r="O12" s="18" t="s">
        <v>235</v>
      </c>
      <c r="P12" s="23" t="s">
        <v>226</v>
      </c>
      <c r="Q12" s="23" t="s">
        <v>227</v>
      </c>
      <c r="R12" s="23" t="s">
        <v>228</v>
      </c>
      <c r="S12" s="23" t="s">
        <v>229</v>
      </c>
      <c r="T12" s="23" t="s">
        <v>236</v>
      </c>
      <c r="U12" s="9"/>
      <c r="V12" s="9"/>
      <c r="X12" s="13">
        <v>1</v>
      </c>
      <c r="Y12" s="13">
        <v>2</v>
      </c>
      <c r="Z12" s="13">
        <v>3</v>
      </c>
      <c r="AA12" s="13">
        <v>4</v>
      </c>
      <c r="AB12" s="13">
        <v>5</v>
      </c>
      <c r="AC12" s="13">
        <v>6</v>
      </c>
      <c r="AD12" s="13">
        <v>7</v>
      </c>
      <c r="AE12" s="13">
        <v>8</v>
      </c>
      <c r="AF12" s="13">
        <v>9</v>
      </c>
      <c r="AG12" s="13">
        <v>10</v>
      </c>
      <c r="AH12" s="13">
        <v>11</v>
      </c>
      <c r="AI12" s="13">
        <v>12</v>
      </c>
      <c r="AM12" s="13">
        <v>1</v>
      </c>
      <c r="AN12" s="13">
        <v>2</v>
      </c>
      <c r="AO12" s="13">
        <v>3</v>
      </c>
      <c r="AP12" s="13">
        <v>4</v>
      </c>
      <c r="AQ12" s="13">
        <v>5</v>
      </c>
      <c r="AR12" s="13">
        <v>6</v>
      </c>
      <c r="AS12" s="13">
        <v>7</v>
      </c>
      <c r="AT12" s="13">
        <v>8</v>
      </c>
      <c r="AU12" s="13">
        <v>9</v>
      </c>
      <c r="AV12" s="13">
        <v>10</v>
      </c>
      <c r="AW12" s="13">
        <v>11</v>
      </c>
      <c r="AX12" s="13">
        <v>12</v>
      </c>
      <c r="BB12" s="13">
        <v>1</v>
      </c>
      <c r="BC12" s="13">
        <v>2</v>
      </c>
      <c r="BD12" s="13">
        <v>3</v>
      </c>
      <c r="BE12" s="13">
        <v>4</v>
      </c>
      <c r="BF12" s="13">
        <v>5</v>
      </c>
      <c r="BG12" s="13">
        <v>6</v>
      </c>
      <c r="BH12" s="13">
        <v>7</v>
      </c>
      <c r="BI12" s="13">
        <v>8</v>
      </c>
      <c r="BJ12" s="13">
        <v>9</v>
      </c>
      <c r="BK12" s="13">
        <v>10</v>
      </c>
      <c r="BL12" s="13">
        <v>11</v>
      </c>
      <c r="BM12" s="13">
        <v>12</v>
      </c>
    </row>
    <row r="13" spans="1:66" ht="15" thickBot="1" x14ac:dyDescent="0.4">
      <c r="A13" s="2">
        <v>36906</v>
      </c>
      <c r="B13" s="6">
        <f>MONTH(A13)</f>
        <v>1</v>
      </c>
      <c r="C13" s="6">
        <f>YEAR(A13)</f>
        <v>2001</v>
      </c>
      <c r="D13">
        <v>256236</v>
      </c>
      <c r="E13">
        <f>D13*$C$4</f>
        <v>103012.35064434251</v>
      </c>
      <c r="F13" s="19">
        <f>IF(OR(INDEX($X$13:$AJ$36,MATCH($C13,$W$13:$W$36,0),MATCH($B13,$X$12:$AJ$12,0))="T", INDEX($X$13:$AJ$36,MATCH($C13,$W$13:$W$36,0),MATCH($B13,$X$12:$AJ$12,0))="M"),_xlfn.XLOOKUP($B13,$X$12:$AJ$12,$X$37:$AJ$37), INDEX($X$13:$AJ$36,MATCH($C13,$W$13:$W$36,0),MATCH($B13,$X$12:$AJ$12,0)))</f>
        <v>62</v>
      </c>
      <c r="G13" s="19">
        <f>IF(OR(INDEX($X$41:$AJ$64,MATCH(C13,$W$41:$W$64,0),MATCH(B13,$X$40:$AJ$40,0))="T", INDEX($X$41:$AJ$64,MATCH(C13,$W$41:$W$64,0),MATCH(B13,$X$40:$AJ$40,0))="M"), _xlfn.XLOOKUP($B13,$X$40:$AJ$40,$X$65:$AJ$65), INDEX($X$41:$AJ$64,MATCH(C13,$W$41:$W$64,0),MATCH(B13,$X$40:$AJ$40,0)))</f>
        <v>29</v>
      </c>
      <c r="H13" s="19">
        <f>IF(OR(INDEX($X$70:$AJ$93,MATCH(C13,$W$70:$W$93,0),MATCH(B13,$X$69:$AJ$69,0))="T", INDEX($X$70:$AJ$93,MATCH(C13,$W$70:$W$93,0),MATCH(B13,$X$69:$AJ$69,0))="M"), _xlfn.XLOOKUP($B13,$X$69:$AJ$69,$X$94:$AJ$94), INDEX($X$70:$AJ$93,MATCH(C13,$W$70:$W$93,0),MATCH(B13,$X$69:$AJ$69,0)))</f>
        <v>0</v>
      </c>
      <c r="I13" s="19">
        <f>IF(OR(INDEX($X$99:$AJ$122,MATCH(C13,$W$99:$W$122,0),MATCH(B13,$X$98:$AJ$98,0))="T", INDEX($X$99:$AJ$122,MATCH(C13,$W$99:$W$122,0),MATCH(B13,$X$98:$AJ$98,0))="M"),_xlfn.XLOOKUP($B13,$X$98:$AJ$98,$X$123:$AJ$123), INDEX($X$99:$AJ$122,MATCH(C13,$W$99:$W$122,0),MATCH(B13,$X$98:$AJ$98,0)))</f>
        <v>0</v>
      </c>
      <c r="J13" s="19">
        <f>IF(OR(INDEX($X$128:$AJ$151,MATCH(C13,$W$128:$W$151,0),MATCH(B13,$X$127:$AJ$127,0))="T", INDEX($X$128:$AJ$151,MATCH(C13,$W$128:$W$151,0),MATCH(B13,$X$127:$AJ$127,0))="M"), _xlfn.XLOOKUP($B13,$X$127:$AJ$127,$X$152:$AJ$152), INDEX($X$128:$AJ$151,MATCH(C13,$W$128:$W$151,0),MATCH(B13,$X$127:$AJ$127,0)))</f>
        <v>3.4</v>
      </c>
      <c r="K13" s="18">
        <f>IF(OR(INDEX($AM$13:$AY$36,MATCH($C13,$AL$13:$AL$36,0),MATCH($B13,$AM$12:$AY$12,0))="T", INDEX($AM$13:$AY$36,MATCH($C13,$AL$13:$AL$36,0),MATCH($B13,$AM$12:$AY$12,0))="M"),_xlfn.XLOOKUP($B13,$AM$12:$AY$12,$AM$37:$AY$37), INDEX($AM$13:$AY$36,MATCH($C13,$AL$13:$AL$36,0),MATCH($B13,$AM$12:$AY$12,0)))</f>
        <v>68</v>
      </c>
      <c r="L13" s="18">
        <f>IF(OR(INDEX($AM$41:$AY$64,MATCH($C13,$AL$41:$AL$64,0),MATCH($B13,$AM$40:$AY$40,0))="T", INDEX($AM$41:$AY$64,MATCH($C13,$AL$41:$AL$64,0),MATCH($B13,$AM$40:$AY$40,0))="M"),_xlfn.XLOOKUP($B13,$AM$40:$AY$40,$AM$65:$AY$65), INDEX($AM$41:$AY$64,MATCH($C13,$AL$41:$AL$64,0),MATCH($B13,$AM$40:$AY$40,0)))</f>
        <v>41</v>
      </c>
      <c r="M13" s="18">
        <f>IF(OR(INDEX($AM$70:$AY$93,MATCH($C13,$AL$70:$AL$93,0),MATCH($B13,$AM$69:$AY$69,0))="T", INDEX($AM$70:$AY$93,MATCH($C13,$AL$70:$AL$93,0),MATCH($B13,$AM$69:$AY$69,0))="M"), _xlfn.XLOOKUP($B13,$AM$69:$AY$69,$AM$94:$AY$94), INDEX($AM$70:$AY$93,MATCH($C13,$AL$70:$AL$93,0),MATCH($B13,$AM$69:$AY$69,0)))</f>
        <v>6.4</v>
      </c>
      <c r="N13" s="18">
        <f>IF(OR(INDEX($AM$99:$AY$122,MATCH($C13,$AL$99:$AL$122,0),MATCH($B13,$AM$98:$AY$98,0))="T", INDEX($AM$99:$AY$122,MATCH($C13,$AL$99:$AL$122,0),MATCH($B13,$AM$98:$AY$98,0))="M"), _xlfn.XLOOKUP($B13,$AM$98:$AY$98,$AM$123:$AY$123), INDEX($AM$99:$AY$122,MATCH($C13,$AL$99:$AL$122,0),MATCH($B13,$AM$98:$AY$98,0)))</f>
        <v>0</v>
      </c>
      <c r="O13" s="18">
        <f>IF(OR(INDEX($AM$128:$AY$151,MATCH($C13,$AL$128:$AL$151,0),MATCH($B13,$AM$127:$AY$127,0))="T", INDEX($AM$128:$AY$151,MATCH($C13,$AL$128:$AL$151,0),MATCH($B13,$AM$127:$AY$127,0))="M"), _xlfn.XLOOKUP($B13,$AM$127:$AY$127,$AM$152:$AY$152), INDEX($AM$128:$AY$151,MATCH($C13,$AL$128:$AL$151,0),MATCH($B13,$AM$127:$AY$127,0)))</f>
        <v>57.8</v>
      </c>
      <c r="P13" s="23">
        <f>IF(OR(INDEX($BB$13:$BN$36,MATCH($C13,$BA$13:$BA$36,0),MATCH($B13,$BB$12:$BN$12,0))="T", INDEX($BB$13:$BN$36,MATCH($C13,$BA$13:$BA$36,0),MATCH($B13,$BB$12:$BN$12,0))="M"),_xlfn.XLOOKUP($B13,$BB$12:$BN$12,$BB$37:$BN$37), INDEX($BB$13:$BN$36,MATCH($C13,$BA$13:$BA$36,0),MATCH($B13,$BB$12:$BN$12,0)))</f>
        <v>65</v>
      </c>
      <c r="Q13" s="23">
        <f>IF(OR(INDEX($BB$41:$BN$64,MATCH($C13,$BA$41:$BA$64,0),MATCH($B13,$BB$40:$BN$40,0))="T", INDEX($BB$41:$BN$64,MATCH($C13,$BA$41:$BA$64,0),MATCH($B13,$BB$40:$BN$40,0))="M"),_xlfn.XLOOKUP($B13,$BB$40:$BN$40,$BB$65:$BN$65), INDEX($BB$41:$BN$64,MATCH($C13,$BA$41:$BA$64,0),MATCH($B13,$BB$40:$BN$40,0)))</f>
        <v>30</v>
      </c>
      <c r="R13" s="23">
        <f>IF(OR(INDEX($BB$70:$BN$93,MATCH($C13,$BA$70:$BA$93,0),MATCH($B13,$BB$69:$BN$69,0))="T", INDEX($BB$70:$BN$93,MATCH($C13,$BA$70:$BA$93,0),MATCH($B13,$BB$69:$BN$69,0))="M"), _xlfn.XLOOKUP($B13,$BB$69:$BN$69,$BB$94:$BN$94), INDEX($AM$41:$AY$64,MATCH($C13,$BA$70:$BA$93,0),MATCH($B13,$BB$69:$BN$69,0)))</f>
        <v>41</v>
      </c>
      <c r="S13" s="23">
        <f>IF(OR(INDEX($BB$99:$BN$122,MATCH($C13,$BA$99:$BA$122,0),MATCH($B13,$BB$98:$BN$98,0))="T", INDEX($BB$99:$BN$122,MATCH($C13,$BA$99:$BA$122,0),MATCH($B13,$BB$98:$BN$98,0))="M"), _xlfn.XLOOKUP($B13,$BB$98:$BN$98,$BB$123:$BN$123), INDEX($BB$99:$BN$122,MATCH($C13,$BA$99:$BA$122,0),MATCH($B13,$BB$98:$BN$98,0)))</f>
        <v>0</v>
      </c>
      <c r="T13" s="23">
        <f>IF(OR(INDEX($BB$128:$BN$151,MATCH($C13,$BA$128:$BA$151,0),MATCH($B13,$BB$127:$BN$127,0))="T", INDEX($BB$128:$BN$151,MATCH($C13,$BA$128:$BA$151,0),MATCH($B13,$BB$127:$BN$127,0))="M"), _xlfn.XLOOKUP($B13,$BB$127:$BN$127,$BB$152:$BN$152), INDEX($AM$128:$AY$151,MATCH($C13,$BA$128:$BA$151,0),MATCH($B13,$BB$127:$BN$127,0)))</f>
        <v>57.8</v>
      </c>
      <c r="W13" s="15">
        <v>2000</v>
      </c>
      <c r="X13" s="15">
        <v>61</v>
      </c>
      <c r="Y13" s="15">
        <v>66</v>
      </c>
      <c r="Z13" s="15">
        <v>81</v>
      </c>
      <c r="AA13" s="15">
        <v>86</v>
      </c>
      <c r="AB13" s="15">
        <v>98</v>
      </c>
      <c r="AC13" s="15">
        <v>105</v>
      </c>
      <c r="AD13" s="15">
        <v>104</v>
      </c>
      <c r="AE13" s="15">
        <v>102</v>
      </c>
      <c r="AF13" s="15">
        <v>101</v>
      </c>
      <c r="AG13" s="15">
        <v>94</v>
      </c>
      <c r="AH13" s="15">
        <v>73</v>
      </c>
      <c r="AI13" s="15">
        <v>63</v>
      </c>
      <c r="AJ13" s="15"/>
      <c r="AL13" s="5">
        <v>2000</v>
      </c>
      <c r="AM13" s="5">
        <v>62</v>
      </c>
      <c r="AN13" s="5">
        <v>66</v>
      </c>
      <c r="AO13" s="5">
        <v>82</v>
      </c>
      <c r="AP13" s="5">
        <v>83</v>
      </c>
      <c r="AQ13" s="5">
        <v>90</v>
      </c>
      <c r="AR13" s="5">
        <v>103</v>
      </c>
      <c r="AS13" s="5">
        <v>71</v>
      </c>
      <c r="AT13" s="5">
        <v>80</v>
      </c>
      <c r="AU13" s="5">
        <v>92</v>
      </c>
      <c r="AV13" s="5">
        <v>78</v>
      </c>
      <c r="AW13" s="5">
        <v>74</v>
      </c>
      <c r="AX13" s="5">
        <v>65</v>
      </c>
      <c r="AY13" s="5"/>
      <c r="BA13" s="5">
        <v>2000</v>
      </c>
      <c r="BB13" s="5">
        <v>70</v>
      </c>
      <c r="BC13" s="5">
        <v>68</v>
      </c>
      <c r="BD13" s="5">
        <v>80</v>
      </c>
      <c r="BE13" s="5">
        <v>85</v>
      </c>
      <c r="BF13" s="5">
        <v>97</v>
      </c>
      <c r="BG13" s="5">
        <v>106</v>
      </c>
      <c r="BH13" s="5">
        <v>90</v>
      </c>
      <c r="BI13" s="5">
        <v>93</v>
      </c>
      <c r="BJ13" s="5">
        <v>98</v>
      </c>
      <c r="BK13" s="5">
        <v>83</v>
      </c>
      <c r="BL13" s="5">
        <v>74</v>
      </c>
      <c r="BM13" s="5">
        <v>65</v>
      </c>
      <c r="BN13" s="5"/>
    </row>
    <row r="14" spans="1:66" ht="15" thickBot="1" x14ac:dyDescent="0.4">
      <c r="A14" s="2">
        <v>36937</v>
      </c>
      <c r="B14" s="6">
        <f t="shared" ref="B14:B77" si="0">MONTH(A14)</f>
        <v>2</v>
      </c>
      <c r="C14" s="6">
        <f t="shared" ref="C14:C77" si="1">YEAR(A14)</f>
        <v>2001</v>
      </c>
      <c r="D14">
        <v>225525</v>
      </c>
      <c r="E14">
        <f t="shared" ref="E14:E77" si="2">D14*$C$4</f>
        <v>90665.872004969424</v>
      </c>
      <c r="F14" s="19">
        <f>IF(OR(INDEX($X$13:$AJ$36,MATCH($C14,$W$13:$W$36,0),MATCH($B14,$X$12:$AJ$12,0))="T", INDEX($X$13:$AJ$36,MATCH($C14,$W$13:$W$36,0),MATCH($B14,$X$12:$AJ$12,0))="M"),_xlfn.XLOOKUP($B14,$X$12:$AJ$12,$X$37:$AJ$37), INDEX($X$13:$AJ$36,MATCH($C14,$W$13:$W$36,0),MATCH($B14,$X$12:$AJ$12,0)))</f>
        <v>69</v>
      </c>
      <c r="G14" s="19">
        <f>IF(OR(INDEX($X$41:$AJ$64,MATCH(C14,$W$41:$W$64,0),MATCH(B14,$X$40:$AJ$40,0))="T", INDEX($X$41:$AJ$64,MATCH(C14,$W$41:$W$64,0),MATCH(B14,$X$40:$AJ$40,0))="M"), _xlfn.XLOOKUP($B14,$X$40:$AJ$40,$X$65:$AJ$65), INDEX($X$41:$AJ$64,MATCH(C14,$W$41:$W$64,0),MATCH(B14,$X$40:$AJ$40,0)))</f>
        <v>32</v>
      </c>
      <c r="H14" s="19">
        <f>IF(OR(INDEX($X$70:$AJ$93,MATCH(C14,$W$70:$W$93,0),MATCH(B14,$X$69:$AJ$69,0))="T", INDEX($X$70:$AJ$93,MATCH(C14,$W$70:$W$93,0),MATCH(B14,$X$69:$AJ$69,0))="M"), _xlfn.XLOOKUP($B14,$X$69:$AJ$69,$X$94:$AJ$94), INDEX($X$70:$AJ$93,MATCH(C14,$W$70:$W$93,0),MATCH(B14,$X$69:$AJ$69,0)))</f>
        <v>0.1</v>
      </c>
      <c r="I14" s="19">
        <f>IF(OR(INDEX($X$99:$AJ$122,MATCH(C14,$W$99:$W$122,0),MATCH(B14,$X$98:$AJ$98,0))="T", INDEX($X$99:$AJ$122,MATCH(C14,$W$99:$W$122,0),MATCH(B14,$X$98:$AJ$98,0))="M"),_xlfn.XLOOKUP($B14,$X$98:$AJ$98,$X$123:$AJ$123), INDEX($X$99:$AJ$122,MATCH(C14,$W$99:$W$122,0),MATCH(B14,$X$98:$AJ$98,0)))</f>
        <v>0</v>
      </c>
      <c r="J14" s="19">
        <f>IF(OR(INDEX($X$128:$AJ$151,MATCH(C14,$W$128:$W$151,0),MATCH(B14,$X$127:$AJ$127,0))="T", INDEX($X$128:$AJ$151,MATCH(C14,$W$128:$W$151,0),MATCH(B14,$X$127:$AJ$127,0))="M"), _xlfn.XLOOKUP($B14,$X$127:$AJ$127,$X$152:$AJ$152), INDEX($X$128:$AJ$151,MATCH(C14,$W$128:$W$151,0),MATCH(B14,$X$127:$AJ$127,0)))</f>
        <v>1.8</v>
      </c>
      <c r="K14" s="18">
        <f>IF(OR(INDEX($AM$13:$AY$36,MATCH($C14,$AL$13:$AL$36,0),MATCH($B14,$AM$12:$AY$12,0))="T", INDEX($AM$13:$AY$36,MATCH($C14,$AL$13:$AL$36,0),MATCH($B14,$AM$12:$AY$12,0))="M"),_xlfn.XLOOKUP($B14,$AM$12:$AY$12,$AM$37:$AY$37), INDEX($AM$13:$AY$36,MATCH($C14,$AL$13:$AL$36,0),MATCH($B14,$AM$12:$AY$12,0)))</f>
        <v>73</v>
      </c>
      <c r="L14" s="18">
        <f>IF(OR(INDEX($AM$41:$AY$64,MATCH($C14,$AL$41:$AL$64,0),MATCH($B14,$AM$40:$AY$40,0))="T", INDEX($AM$41:$AY$64,MATCH($C14,$AL$41:$AL$64,0),MATCH($B14,$AM$40:$AY$40,0))="M"),_xlfn.XLOOKUP($B14,$AM$40:$AY$40,$AM$65:$AY$65), INDEX($AM$41:$AY$64,MATCH($C14,$AL$41:$AL$64,0),MATCH($B14,$AM$40:$AY$40,0)))</f>
        <v>36</v>
      </c>
      <c r="M14" s="18">
        <f t="shared" ref="M14:M77" si="3">IF(OR(INDEX($AM$70:$AY$93,MATCH($C14,$AL$70:$AL$93,0),MATCH($B14,$AM$69:$AY$69,0))="T", INDEX($AM$70:$AY$93,MATCH($C14,$AL$70:$AL$93,0),MATCH($B14,$AM$69:$AY$69,0))="M"), _xlfn.XLOOKUP($B14,$AM$69:$AY$69,$AM$94:$AY$94), INDEX($AM$70:$AY$93,MATCH($C14,$AL$70:$AL$93,0),MATCH($B14,$AM$69:$AY$69,0)))</f>
        <v>4.2</v>
      </c>
      <c r="N14" s="18">
        <f t="shared" ref="N14:N77" si="4">IF(OR(INDEX($AM$99:$AY$122,MATCH($C14,$AL$99:$AL$122,0),MATCH($B14,$AM$98:$AY$98,0))="T", INDEX($AM$99:$AY$122,MATCH($C14,$AL$99:$AL$122,0),MATCH($B14,$AM$98:$AY$98,0))="M"), _xlfn.XLOOKUP($B14,$AM$98:$AY$98,$AM$123:$AY$123), INDEX($AM$99:$AY$122,MATCH($C14,$AL$99:$AL$122,0),MATCH($B14,$AM$98:$AY$98,0)))</f>
        <v>0</v>
      </c>
      <c r="O14" s="18">
        <f>IF(OR(INDEX($AM$99:$AY$122,MATCH($C14,$AL$99:$AL$122,0),MATCH($B14,$AM$98:$AY$98,0))="T", INDEX($AM$99:$AY$122,MATCH($C14,$AL$99:$AL$122,0),MATCH($B14,$AM$98:$AY$98,0))="M"), _xlfn.XLOOKUP($B14,$AM$98:$AY$98,$AM$123:$AY$123), INDEX($AM$99:$AY$122,MATCH($C14,$AL$99:$AL$122,0),MATCH($B14,$AM$98:$AY$98,0)))</f>
        <v>0</v>
      </c>
      <c r="P14" s="23">
        <f>IF(OR(INDEX($BB$13:$BN$36,MATCH($C14,$BA$13:$BA$36,0),MATCH($B14,$BB$12:$BN$12,0))="T", INDEX($BB$13:$BN$36,MATCH($C14,$BA$13:$BA$36,0),MATCH($B14,$BB$12:$BN$12,0))="M"),_xlfn.XLOOKUP($B14,$BB$12:$BN$12,$BB$37:$BN$37), INDEX($BB$13:$BN$36,MATCH($C14,$BA$13:$BA$36,0),MATCH($B14,$BB$12:$BN$12,0)))</f>
        <v>73</v>
      </c>
      <c r="Q14" s="23">
        <f>IF(OR(INDEX($BB$41:$BN$64,MATCH($C14,$BA$41:$BA$64,0),MATCH($B14,$BB$40:$BN$40,0))="T", INDEX($BB$41:$BN$64,MATCH($C14,$BA$41:$BA$64,0),MATCH($B14,$BB$40:$BN$40,0))="M"),_xlfn.XLOOKUP($B14,$BB$40:$BN$40,$BB$65:$BN$65), INDEX($BB$41:$BN$64,MATCH($C14,$BA$41:$BA$64,0),MATCH($B14,$BB$40:$BN$40,0)))</f>
        <v>34</v>
      </c>
      <c r="R14" s="23">
        <f>IF(OR(INDEX($BB$70:$BN$93,MATCH($C14,$BA$70:$BA$93,0),MATCH($B14,$BB$69:$BN$69,0))="T", INDEX($BB$70:$BN$93,MATCH($C14,$BA$70:$BA$93,0),MATCH($B14,$BB$69:$BN$69,0))="M"), _xlfn.XLOOKUP($B14,$BB$69:$BN$69,$BB$94:$BN$94), INDEX($AM$41:$AY$64,MATCH($C14,$BA$70:$BA$93,0),MATCH($B14,$BB$69:$BN$69,0)))</f>
        <v>36</v>
      </c>
      <c r="S14" s="23">
        <f>IF(OR(INDEX($BB$99:$BN$122,MATCH($C14,$BA$99:$BA$122,0),MATCH($B14,$BB$98:$BN$98,0))="T", INDEX($BB$99:$BN$122,MATCH($C14,$BA$99:$BA$122,0),MATCH($B14,$BB$98:$BN$98,0))="M"), _xlfn.XLOOKUP($B14,$BB$98:$BN$98,$BB$123:$BN$123), INDEX($BB$99:$BN$122,MATCH($C14,$BA$99:$BA$122,0),MATCH($B14,$BB$98:$BN$98,0)))</f>
        <v>0</v>
      </c>
      <c r="T14" s="23">
        <f>IF(OR(INDEX($BB$128:$BN$151,MATCH($C14,$BA$128:$BA$151,0),MATCH($B14,$BB$127:$BN$127,0))="T", INDEX($BB$128:$BN$151,MATCH($C14,$BA$128:$BA$151,0),MATCH($B14,$BB$127:$BN$127,0))="M"), _xlfn.XLOOKUP($B14,$BB$127:$BN$127,$BB$152:$BN$152), INDEX($AM$128:$AY$151,MATCH($C14,$BA$128:$BA$151,0),MATCH($B14,$BB$127:$BN$127,0)))</f>
        <v>58.4</v>
      </c>
      <c r="W14" s="15">
        <v>2001</v>
      </c>
      <c r="X14" s="15">
        <v>62</v>
      </c>
      <c r="Y14" s="15">
        <v>69</v>
      </c>
      <c r="Z14" s="15">
        <v>84</v>
      </c>
      <c r="AA14" s="15">
        <v>86</v>
      </c>
      <c r="AB14" s="15">
        <v>103</v>
      </c>
      <c r="AC14" s="15">
        <v>102</v>
      </c>
      <c r="AD14" s="15">
        <v>107</v>
      </c>
      <c r="AE14" s="15">
        <v>103</v>
      </c>
      <c r="AF14" s="15">
        <v>96</v>
      </c>
      <c r="AG14" s="15">
        <v>104</v>
      </c>
      <c r="AH14" s="15">
        <v>79</v>
      </c>
      <c r="AI14" s="15">
        <v>61</v>
      </c>
      <c r="AJ14" s="15"/>
      <c r="AL14" s="5">
        <v>2001</v>
      </c>
      <c r="AM14" s="5">
        <v>68</v>
      </c>
      <c r="AN14" s="5">
        <v>73</v>
      </c>
      <c r="AO14" s="5">
        <v>77</v>
      </c>
      <c r="AP14" s="5">
        <v>70</v>
      </c>
      <c r="AQ14" s="5">
        <v>93</v>
      </c>
      <c r="AR14" s="5">
        <v>84</v>
      </c>
      <c r="AS14" s="5">
        <v>88</v>
      </c>
      <c r="AT14" s="5">
        <v>78</v>
      </c>
      <c r="AU14" s="5">
        <v>96</v>
      </c>
      <c r="AV14" s="5">
        <v>93</v>
      </c>
      <c r="AW14" s="5">
        <v>78</v>
      </c>
      <c r="AX14" s="5">
        <v>64</v>
      </c>
      <c r="AY14" s="5"/>
      <c r="BA14" s="5">
        <v>2001</v>
      </c>
      <c r="BB14" s="5">
        <v>65</v>
      </c>
      <c r="BC14" s="5">
        <v>73</v>
      </c>
      <c r="BD14" s="5">
        <v>80</v>
      </c>
      <c r="BE14" s="5">
        <v>82</v>
      </c>
      <c r="BF14" s="5">
        <v>99</v>
      </c>
      <c r="BG14" s="5">
        <v>95</v>
      </c>
      <c r="BH14" s="5">
        <v>98</v>
      </c>
      <c r="BI14" s="5">
        <v>90</v>
      </c>
      <c r="BJ14" s="5">
        <v>95</v>
      </c>
      <c r="BK14" s="5">
        <v>88</v>
      </c>
      <c r="BL14" s="5">
        <v>76</v>
      </c>
      <c r="BM14" s="5">
        <v>66</v>
      </c>
      <c r="BN14" s="5"/>
    </row>
    <row r="15" spans="1:66" ht="15" thickBot="1" x14ac:dyDescent="0.4">
      <c r="A15" s="2">
        <v>36965</v>
      </c>
      <c r="B15" s="6">
        <f t="shared" si="0"/>
        <v>3</v>
      </c>
      <c r="C15" s="6">
        <f t="shared" si="1"/>
        <v>2001</v>
      </c>
      <c r="D15">
        <v>210711</v>
      </c>
      <c r="E15">
        <f t="shared" si="2"/>
        <v>84710.327263226296</v>
      </c>
      <c r="F15" s="19">
        <f>IF(OR(INDEX($X$13:$AJ$36,MATCH($C15,$W$13:$W$36,0),MATCH($B15,$X$12:$AJ$12,0))="T", INDEX($X$13:$AJ$36,MATCH($C15,$W$13:$W$36,0),MATCH($B15,$X$12:$AJ$12,0))="M"),_xlfn.XLOOKUP($B15,$X$12:$AJ$12,$X$37:$AJ$37), INDEX($X$13:$AJ$36,MATCH($C15,$W$13:$W$36,0),MATCH($B15,$X$12:$AJ$12,0)))</f>
        <v>84</v>
      </c>
      <c r="G15" s="19">
        <f>IF(OR(INDEX($X$41:$AJ$64,MATCH(C15,$W$41:$W$64,0),MATCH(B15,$X$40:$AJ$40,0))="T", INDEX($X$41:$AJ$64,MATCH(C15,$W$41:$W$64,0),MATCH(B15,$X$40:$AJ$40,0))="M"), _xlfn.XLOOKUP($B15,$X$40:$AJ$40,$X$65:$AJ$65), INDEX($X$41:$AJ$64,MATCH(C15,$W$41:$W$64,0),MATCH(B15,$X$40:$AJ$40,0)))</f>
        <v>36</v>
      </c>
      <c r="H15" s="19">
        <f>IF(OR(INDEX($X$70:$AJ$93,MATCH(C15,$W$70:$W$93,0),MATCH(B15,$X$69:$AJ$69,0))="T", INDEX($X$70:$AJ$93,MATCH(C15,$W$70:$W$93,0),MATCH(B15,$X$69:$AJ$69,0))="M"), _xlfn.XLOOKUP($B15,$X$69:$AJ$69,$X$94:$AJ$94), INDEX($X$70:$AJ$93,MATCH(C15,$W$70:$W$93,0),MATCH(B15,$X$69:$AJ$69,0)))</f>
        <v>0.2</v>
      </c>
      <c r="I15" s="19">
        <f>IF(OR(INDEX($X$99:$AJ$122,MATCH(C15,$W$99:$W$122,0),MATCH(B15,$X$98:$AJ$98,0))="T", INDEX($X$99:$AJ$122,MATCH(C15,$W$99:$W$122,0),MATCH(B15,$X$98:$AJ$98,0))="M"),_xlfn.XLOOKUP($B15,$X$98:$AJ$98,$X$123:$AJ$123), INDEX($X$99:$AJ$122,MATCH(C15,$W$99:$W$122,0),MATCH(B15,$X$98:$AJ$98,0)))</f>
        <v>0.1</v>
      </c>
      <c r="J15" s="19">
        <f>IF(OR(INDEX($X$128:$AJ$151,MATCH(C15,$W$128:$W$151,0),MATCH(B15,$X$127:$AJ$127,0))="T", INDEX($X$128:$AJ$151,MATCH(C15,$W$128:$W$151,0),MATCH(B15,$X$127:$AJ$127,0))="M"), _xlfn.XLOOKUP($B15,$X$127:$AJ$127,$X$152:$AJ$152), INDEX($X$128:$AJ$151,MATCH(C15,$W$128:$W$151,0),MATCH(B15,$X$127:$AJ$127,0)))</f>
        <v>1.1000000000000001</v>
      </c>
      <c r="K15" s="18">
        <f>IF(OR(INDEX($AM$13:$AY$36,MATCH($C15,$AL$13:$AL$36,0),MATCH($B15,$AM$12:$AY$12,0))="T", INDEX($AM$13:$AY$36,MATCH($C15,$AL$13:$AL$36,0),MATCH($B15,$AM$12:$AY$12,0))="M"),_xlfn.XLOOKUP($B15,$AM$12:$AY$12,$AM$37:$AY$37), INDEX($AM$13:$AY$36,MATCH($C15,$AL$13:$AL$36,0),MATCH($B15,$AM$12:$AY$12,0)))</f>
        <v>77</v>
      </c>
      <c r="L15" s="18">
        <f>IF(OR(INDEX($AM$41:$AY$64,MATCH($C15,$AL$41:$AL$64,0),MATCH($B15,$AM$40:$AY$40,0))="T", INDEX($AM$41:$AY$64,MATCH($C15,$AL$41:$AL$64,0),MATCH($B15,$AM$40:$AY$40,0))="M"),_xlfn.XLOOKUP($B15,$AM$40:$AY$40,$AM$65:$AY$65), INDEX($AM$41:$AY$64,MATCH($C15,$AL$41:$AL$64,0),MATCH($B15,$AM$40:$AY$40,0)))</f>
        <v>45</v>
      </c>
      <c r="M15" s="18">
        <f t="shared" si="3"/>
        <v>2.1</v>
      </c>
      <c r="N15" s="18">
        <f t="shared" si="4"/>
        <v>0</v>
      </c>
      <c r="O15" s="18">
        <f>IF(OR(INDEX($AM$99:$AY$122,MATCH($C15,$AL$99:$AL$122,0),MATCH($B15,$AM$98:$AY$98,0))="T", INDEX($AM$99:$AY$122,MATCH($C15,$AL$99:$AL$122,0),MATCH($B15,$AM$98:$AY$98,0))="M"), _xlfn.XLOOKUP($B15,$AM$98:$AY$98,$AM$123:$AY$123), INDEX($AM$99:$AY$122,MATCH($C15,$AL$99:$AL$122,0),MATCH($B15,$AM$98:$AY$98,0)))</f>
        <v>0</v>
      </c>
      <c r="P15" s="23">
        <f>IF(OR(INDEX($BB$13:$BN$36,MATCH($C15,$BA$13:$BA$36,0),MATCH($B15,$BB$12:$BN$12,0))="T", INDEX($BB$13:$BN$36,MATCH($C15,$BA$13:$BA$36,0),MATCH($B15,$BB$12:$BN$12,0))="M"),_xlfn.XLOOKUP($B15,$BB$12:$BN$12,$BB$37:$BN$37), INDEX($BB$13:$BN$36,MATCH($C15,$BA$13:$BA$36,0),MATCH($B15,$BB$12:$BN$12,0)))</f>
        <v>80</v>
      </c>
      <c r="Q15" s="23">
        <f>IF(OR(INDEX($BB$41:$BN$64,MATCH($C15,$BA$41:$BA$64,0),MATCH($B15,$BB$40:$BN$40,0))="T", INDEX($BB$41:$BN$64,MATCH($C15,$BA$41:$BA$64,0),MATCH($B15,$BB$40:$BN$40,0))="M"),_xlfn.XLOOKUP($B15,$BB$40:$BN$40,$BB$65:$BN$65), INDEX($BB$41:$BN$64,MATCH($C15,$BA$41:$BA$64,0),MATCH($B15,$BB$40:$BN$40,0)))</f>
        <v>37</v>
      </c>
      <c r="R15" s="23">
        <f>IF(OR(INDEX($BB$70:$BN$93,MATCH($C15,$BA$70:$BA$93,0),MATCH($B15,$BB$69:$BN$69,0))="T", INDEX($BB$70:$BN$93,MATCH($C15,$BA$70:$BA$93,0),MATCH($B15,$BB$69:$BN$69,0))="M"), _xlfn.XLOOKUP($B15,$BB$69:$BN$69,$BB$94:$BN$94), INDEX($AM$41:$AY$64,MATCH($C15,$BA$70:$BA$93,0),MATCH($B15,$BB$69:$BN$69,0)))</f>
        <v>45</v>
      </c>
      <c r="S15" s="23">
        <f>IF(OR(INDEX($BB$99:$BN$122,MATCH($C15,$BA$99:$BA$122,0),MATCH($B15,$BB$98:$BN$98,0))="T", INDEX($BB$99:$BN$122,MATCH($C15,$BA$99:$BA$122,0),MATCH($B15,$BB$98:$BN$98,0))="M"), _xlfn.XLOOKUP($B15,$BB$98:$BN$98,$BB$123:$BN$123), INDEX($BB$99:$BN$122,MATCH($C15,$BA$99:$BA$122,0),MATCH($B15,$BB$98:$BN$98,0)))</f>
        <v>3</v>
      </c>
      <c r="T15" s="23">
        <f>IF(OR(INDEX($BB$128:$BN$151,MATCH($C15,$BA$128:$BA$151,0),MATCH($B15,$BB$127:$BN$127,0))="T", INDEX($BB$128:$BN$151,MATCH($C15,$BA$128:$BA$151,0),MATCH($B15,$BB$127:$BN$127,0))="M"), _xlfn.XLOOKUP($B15,$BB$127:$BN$127,$BB$152:$BN$152), INDEX($AM$128:$AY$151,MATCH($C15,$BA$128:$BA$151,0),MATCH($B15,$BB$127:$BN$127,0)))</f>
        <v>62.9</v>
      </c>
      <c r="W15" s="15">
        <v>2002</v>
      </c>
      <c r="X15" s="15">
        <v>58</v>
      </c>
      <c r="Y15" s="15">
        <v>73</v>
      </c>
      <c r="Z15" s="15">
        <v>83</v>
      </c>
      <c r="AA15" s="15">
        <v>86</v>
      </c>
      <c r="AB15" s="15">
        <v>94</v>
      </c>
      <c r="AC15" s="15">
        <v>101</v>
      </c>
      <c r="AD15" s="15">
        <v>110</v>
      </c>
      <c r="AE15" s="15">
        <v>102</v>
      </c>
      <c r="AF15" s="15">
        <v>102</v>
      </c>
      <c r="AG15" s="15">
        <v>93</v>
      </c>
      <c r="AH15" s="15">
        <v>72</v>
      </c>
      <c r="AI15" s="15">
        <v>65</v>
      </c>
      <c r="AJ15" s="15"/>
      <c r="AL15" s="5">
        <v>2002</v>
      </c>
      <c r="AM15" s="5">
        <v>63</v>
      </c>
      <c r="AN15" s="5">
        <v>78</v>
      </c>
      <c r="AO15" s="5">
        <v>71</v>
      </c>
      <c r="AP15" s="5">
        <v>77</v>
      </c>
      <c r="AQ15" s="5">
        <v>70</v>
      </c>
      <c r="AR15" s="5">
        <v>83</v>
      </c>
      <c r="AS15" s="5">
        <v>80</v>
      </c>
      <c r="AT15" s="5">
        <v>86</v>
      </c>
      <c r="AU15" s="5">
        <v>90</v>
      </c>
      <c r="AV15" s="5">
        <v>91</v>
      </c>
      <c r="AW15" s="5">
        <v>75</v>
      </c>
      <c r="AX15" s="5">
        <v>68</v>
      </c>
      <c r="AY15" s="5"/>
      <c r="BA15" s="5">
        <v>2002</v>
      </c>
      <c r="BB15" s="5">
        <v>63</v>
      </c>
      <c r="BC15" s="5">
        <v>79</v>
      </c>
      <c r="BD15" s="5">
        <v>77</v>
      </c>
      <c r="BE15" s="5">
        <v>82</v>
      </c>
      <c r="BF15" s="5">
        <v>85</v>
      </c>
      <c r="BG15" s="5">
        <v>95</v>
      </c>
      <c r="BH15" s="5">
        <v>99</v>
      </c>
      <c r="BI15" s="5">
        <v>99</v>
      </c>
      <c r="BJ15" s="5">
        <v>95</v>
      </c>
      <c r="BK15" s="5">
        <v>90</v>
      </c>
      <c r="BL15" s="5">
        <v>75</v>
      </c>
      <c r="BM15" s="5">
        <v>66</v>
      </c>
      <c r="BN15" s="5"/>
    </row>
    <row r="16" spans="1:66" ht="15" thickBot="1" x14ac:dyDescent="0.4">
      <c r="A16" s="2">
        <v>36996</v>
      </c>
      <c r="B16" s="6">
        <f t="shared" si="0"/>
        <v>4</v>
      </c>
      <c r="C16" s="6">
        <f t="shared" si="1"/>
        <v>2001</v>
      </c>
      <c r="D16">
        <v>198804</v>
      </c>
      <c r="E16">
        <f t="shared" si="2"/>
        <v>79923.458676758411</v>
      </c>
      <c r="F16" s="19">
        <f>IF(OR(INDEX($X$13:$AJ$36,MATCH($C16,$W$13:$W$36,0),MATCH($B16,$X$12:$AJ$12,0))="T", INDEX($X$13:$AJ$36,MATCH($C16,$W$13:$W$36,0),MATCH($B16,$X$12:$AJ$12,0))="M"),_xlfn.XLOOKUP($B16,$X$12:$AJ$12,$X$37:$AJ$37), INDEX($X$13:$AJ$36,MATCH($C16,$W$13:$W$36,0),MATCH($B16,$X$12:$AJ$12,0)))</f>
        <v>86</v>
      </c>
      <c r="G16" s="19">
        <f>IF(OR(INDEX($X$41:$AJ$64,MATCH(C16,$W$41:$W$64,0),MATCH(B16,$X$40:$AJ$40,0))="T", INDEX($X$41:$AJ$64,MATCH(C16,$W$41:$W$64,0),MATCH(B16,$X$40:$AJ$40,0))="M"), _xlfn.XLOOKUP($B16,$X$40:$AJ$40,$X$65:$AJ$65), INDEX($X$41:$AJ$64,MATCH(C16,$W$41:$W$64,0),MATCH(B16,$X$40:$AJ$40,0)))</f>
        <v>33</v>
      </c>
      <c r="H16" s="19">
        <f>IF(OR(INDEX($X$70:$AJ$93,MATCH(C16,$W$70:$W$93,0),MATCH(B16,$X$69:$AJ$69,0))="T", INDEX($X$70:$AJ$93,MATCH(C16,$W$70:$W$93,0),MATCH(B16,$X$69:$AJ$69,0))="M"), _xlfn.XLOOKUP($B16,$X$69:$AJ$69,$X$94:$AJ$94), INDEX($X$70:$AJ$93,MATCH(C16,$W$70:$W$93,0),MATCH(B16,$X$69:$AJ$69,0)))</f>
        <v>4</v>
      </c>
      <c r="I16" s="19">
        <f>IF(OR(INDEX($X$99:$AJ$122,MATCH(C16,$W$99:$W$122,0),MATCH(B16,$X$98:$AJ$98,0))="T", INDEX($X$99:$AJ$122,MATCH(C16,$W$99:$W$122,0),MATCH(B16,$X$98:$AJ$98,0))="M"),_xlfn.XLOOKUP($B16,$X$98:$AJ$98,$X$123:$AJ$123), INDEX($X$99:$AJ$122,MATCH(C16,$W$99:$W$122,0),MATCH(B16,$X$98:$AJ$98,0)))</f>
        <v>0.3</v>
      </c>
      <c r="J16" s="19">
        <f>IF(OR(INDEX($X$128:$AJ$151,MATCH(C16,$W$128:$W$151,0),MATCH(B16,$X$127:$AJ$127,0))="T", INDEX($X$128:$AJ$151,MATCH(C16,$W$128:$W$151,0),MATCH(B16,$X$127:$AJ$127,0))="M"), _xlfn.XLOOKUP($B16,$X$127:$AJ$127,$X$152:$AJ$152), INDEX($X$128:$AJ$151,MATCH(C16,$W$128:$W$151,0),MATCH(B16,$X$127:$AJ$127,0)))</f>
        <v>4.9000000000000004</v>
      </c>
      <c r="K16" s="18">
        <f>IF(OR(INDEX($AM$13:$AY$36,MATCH($C16,$AL$13:$AL$36,0),MATCH($B16,$AM$12:$AY$12,0))="T", INDEX($AM$13:$AY$36,MATCH($C16,$AL$13:$AL$36,0),MATCH($B16,$AM$12:$AY$12,0))="M"),_xlfn.XLOOKUP($B16,$AM$12:$AY$12,$AM$37:$AY$37), INDEX($AM$13:$AY$36,MATCH($C16,$AL$13:$AL$36,0),MATCH($B16,$AM$12:$AY$12,0)))</f>
        <v>70</v>
      </c>
      <c r="L16" s="18">
        <f>IF(OR(INDEX($AM$41:$AY$64,MATCH($C16,$AL$41:$AL$64,0),MATCH($B16,$AM$40:$AY$40,0))="T", INDEX($AM$41:$AY$64,MATCH($C16,$AL$41:$AL$64,0),MATCH($B16,$AM$40:$AY$40,0))="M"),_xlfn.XLOOKUP($B16,$AM$40:$AY$40,$AM$65:$AY$65), INDEX($AM$41:$AY$64,MATCH($C16,$AL$41:$AL$64,0),MATCH($B16,$AM$40:$AY$40,0)))</f>
        <v>41</v>
      </c>
      <c r="M16" s="18">
        <f t="shared" si="3"/>
        <v>5.4</v>
      </c>
      <c r="N16" s="18">
        <f t="shared" si="4"/>
        <v>0</v>
      </c>
      <c r="O16" s="18">
        <f>IF(OR(INDEX($AM$99:$AY$122,MATCH($C16,$AL$99:$AL$122,0),MATCH($B16,$AM$98:$AY$98,0))="T", INDEX($AM$99:$AY$122,MATCH($C16,$AL$99:$AL$122,0),MATCH($B16,$AM$98:$AY$98,0))="M"), _xlfn.XLOOKUP($B16,$AM$98:$AY$98,$AM$123:$AY$123), INDEX($AM$99:$AY$122,MATCH($C16,$AL$99:$AL$122,0),MATCH($B16,$AM$98:$AY$98,0)))</f>
        <v>0</v>
      </c>
      <c r="P16" s="23">
        <f>IF(OR(INDEX($BB$13:$BN$36,MATCH($C16,$BA$13:$BA$36,0),MATCH($B16,$BB$12:$BN$12,0))="T", INDEX($BB$13:$BN$36,MATCH($C16,$BA$13:$BA$36,0),MATCH($B16,$BB$12:$BN$12,0))="M"),_xlfn.XLOOKUP($B16,$BB$12:$BN$12,$BB$37:$BN$37), INDEX($BB$13:$BN$36,MATCH($C16,$BA$13:$BA$36,0),MATCH($B16,$BB$12:$BN$12,0)))</f>
        <v>82</v>
      </c>
      <c r="Q16" s="23">
        <f>IF(OR(INDEX($BB$41:$BN$64,MATCH($C16,$BA$41:$BA$64,0),MATCH($B16,$BB$40:$BN$40,0))="T", INDEX($BB$41:$BN$64,MATCH($C16,$BA$41:$BA$64,0),MATCH($B16,$BB$40:$BN$40,0))="M"),_xlfn.XLOOKUP($B16,$BB$40:$BN$40,$BB$65:$BN$65), INDEX($BB$41:$BN$64,MATCH($C16,$BA$41:$BA$64,0),MATCH($B16,$BB$40:$BN$40,0)))</f>
        <v>38</v>
      </c>
      <c r="R16" s="23">
        <f>IF(OR(INDEX($BB$70:$BN$93,MATCH($C16,$BA$70:$BA$93,0),MATCH($B16,$BB$69:$BN$69,0))="T", INDEX($BB$70:$BN$93,MATCH($C16,$BA$70:$BA$93,0),MATCH($B16,$BB$69:$BN$69,0))="M"), _xlfn.XLOOKUP($B16,$BB$69:$BN$69,$BB$94:$BN$94), INDEX($AM$41:$AY$64,MATCH($C16,$BA$70:$BA$93,0),MATCH($B16,$BB$69:$BN$69,0)))</f>
        <v>41</v>
      </c>
      <c r="S16" s="23">
        <f>IF(OR(INDEX($BB$99:$BN$122,MATCH($C16,$BA$99:$BA$122,0),MATCH($B16,$BB$98:$BN$98,0))="T", INDEX($BB$99:$BN$122,MATCH($C16,$BA$99:$BA$122,0),MATCH($B16,$BB$98:$BN$98,0))="M"), _xlfn.XLOOKUP($B16,$BB$98:$BN$98,$BB$123:$BN$123), INDEX($BB$99:$BN$122,MATCH($C16,$BA$99:$BA$122,0),MATCH($B16,$BB$98:$BN$98,0)))</f>
        <v>4</v>
      </c>
      <c r="T16" s="23">
        <f>IF(OR(INDEX($BB$128:$BN$151,MATCH($C16,$BA$128:$BA$151,0),MATCH($B16,$BB$127:$BN$127,0))="T", INDEX($BB$128:$BN$151,MATCH($C16,$BA$128:$BA$151,0),MATCH($B16,$BB$127:$BN$127,0))="M"), _xlfn.XLOOKUP($B16,$BB$127:$BN$127,$BB$152:$BN$152), INDEX($AM$128:$AY$151,MATCH($C16,$BA$128:$BA$151,0),MATCH($B16,$BB$127:$BN$127,0)))</f>
        <v>58.7</v>
      </c>
      <c r="W16" s="15">
        <v>2003</v>
      </c>
      <c r="X16" s="15">
        <v>66</v>
      </c>
      <c r="Y16" s="15">
        <v>66</v>
      </c>
      <c r="Z16" s="15">
        <v>78</v>
      </c>
      <c r="AA16" s="15">
        <v>76</v>
      </c>
      <c r="AB16" s="15">
        <v>99</v>
      </c>
      <c r="AC16" s="15">
        <v>105</v>
      </c>
      <c r="AD16" s="15">
        <v>105</v>
      </c>
      <c r="AE16" s="15">
        <v>100</v>
      </c>
      <c r="AF16" s="15">
        <v>104</v>
      </c>
      <c r="AG16" s="15">
        <v>91</v>
      </c>
      <c r="AH16" s="15">
        <v>70</v>
      </c>
      <c r="AI16" s="15">
        <v>64</v>
      </c>
      <c r="AJ16" s="15"/>
      <c r="AL16" s="5">
        <v>2003</v>
      </c>
      <c r="AM16" s="5">
        <v>69</v>
      </c>
      <c r="AN16" s="5">
        <v>68</v>
      </c>
      <c r="AO16" s="5">
        <v>80</v>
      </c>
      <c r="AP16" s="5">
        <v>68</v>
      </c>
      <c r="AQ16" s="5">
        <v>87</v>
      </c>
      <c r="AR16" s="5">
        <v>96</v>
      </c>
      <c r="AS16" s="5">
        <v>77</v>
      </c>
      <c r="AT16" s="5">
        <v>89</v>
      </c>
      <c r="AU16" s="5">
        <v>97</v>
      </c>
      <c r="AV16" s="5">
        <v>94</v>
      </c>
      <c r="AW16" s="5">
        <v>72</v>
      </c>
      <c r="AX16" s="5">
        <v>65</v>
      </c>
      <c r="AY16" s="5"/>
      <c r="BA16" s="5">
        <v>2003</v>
      </c>
      <c r="BB16" s="5">
        <v>68</v>
      </c>
      <c r="BC16" s="5">
        <v>66</v>
      </c>
      <c r="BD16" s="5">
        <v>82</v>
      </c>
      <c r="BE16" s="5">
        <v>74</v>
      </c>
      <c r="BF16" s="5">
        <v>92</v>
      </c>
      <c r="BG16" s="5">
        <v>101</v>
      </c>
      <c r="BH16" s="5">
        <v>96</v>
      </c>
      <c r="BI16" s="5">
        <v>92</v>
      </c>
      <c r="BJ16" s="5">
        <v>98</v>
      </c>
      <c r="BK16" s="5">
        <v>91</v>
      </c>
      <c r="BL16" s="5">
        <v>71</v>
      </c>
      <c r="BM16" s="5">
        <v>67</v>
      </c>
      <c r="BN16" s="5"/>
    </row>
    <row r="17" spans="1:66" ht="15" thickBot="1" x14ac:dyDescent="0.4">
      <c r="A17" s="2">
        <v>37026</v>
      </c>
      <c r="B17" s="6">
        <f t="shared" si="0"/>
        <v>5</v>
      </c>
      <c r="C17" s="6">
        <f t="shared" si="1"/>
        <v>2001</v>
      </c>
      <c r="D17">
        <v>182600</v>
      </c>
      <c r="E17">
        <f t="shared" si="2"/>
        <v>73409.104215086641</v>
      </c>
      <c r="F17" s="19">
        <f>IF(OR(INDEX($X$13:$AJ$36,MATCH($C17,$W$13:$W$36,0),MATCH($B17,$X$12:$AJ$12,0))="T", INDEX($X$13:$AJ$36,MATCH($C17,$W$13:$W$36,0),MATCH($B17,$X$12:$AJ$12,0))="M"),_xlfn.XLOOKUP($B17,$X$12:$AJ$12,$X$37:$AJ$37), INDEX($X$13:$AJ$36,MATCH($C17,$W$13:$W$36,0),MATCH($B17,$X$12:$AJ$12,0)))</f>
        <v>103</v>
      </c>
      <c r="G17" s="19">
        <f>IF(OR(INDEX($X$41:$AJ$64,MATCH(C17,$W$41:$W$64,0),MATCH(B17,$X$40:$AJ$40,0))="T", INDEX($X$41:$AJ$64,MATCH(C17,$W$41:$W$64,0),MATCH(B17,$X$40:$AJ$40,0))="M"), _xlfn.XLOOKUP($B17,$X$40:$AJ$40,$X$65:$AJ$65), INDEX($X$41:$AJ$64,MATCH(C17,$W$41:$W$64,0),MATCH(B17,$X$40:$AJ$40,0)))</f>
        <v>46</v>
      </c>
      <c r="H17" s="19">
        <f>IF(OR(INDEX($X$70:$AJ$93,MATCH(C17,$W$70:$W$93,0),MATCH(B17,$X$69:$AJ$69,0))="T", INDEX($X$70:$AJ$93,MATCH(C17,$W$70:$W$93,0),MATCH(B17,$X$69:$AJ$69,0))="M"), _xlfn.XLOOKUP($B17,$X$69:$AJ$69,$X$94:$AJ$94), INDEX($X$70:$AJ$93,MATCH(C17,$W$70:$W$93,0),MATCH(B17,$X$69:$AJ$69,0)))</f>
        <v>16.100000000000001</v>
      </c>
      <c r="I17" s="19">
        <f>IF(OR(INDEX($X$99:$AJ$122,MATCH(C17,$W$99:$W$122,0),MATCH(B17,$X$98:$AJ$98,0))="T", INDEX($X$99:$AJ$122,MATCH(C17,$W$99:$W$122,0),MATCH(B17,$X$98:$AJ$98,0))="M"),_xlfn.XLOOKUP($B17,$X$98:$AJ$98,$X$123:$AJ$123), INDEX($X$99:$AJ$122,MATCH(C17,$W$99:$W$122,0),MATCH(B17,$X$98:$AJ$98,0)))</f>
        <v>7.1</v>
      </c>
      <c r="J17" s="19">
        <f>IF(OR(INDEX($X$128:$AJ$151,MATCH(C17,$W$128:$W$151,0),MATCH(B17,$X$127:$AJ$127,0))="T", INDEX($X$128:$AJ$151,MATCH(C17,$W$128:$W$151,0),MATCH(B17,$X$127:$AJ$127,0))="M"), _xlfn.XLOOKUP($B17,$X$127:$AJ$127,$X$152:$AJ$152), INDEX($X$128:$AJ$151,MATCH(C17,$W$128:$W$151,0),MATCH(B17,$X$127:$AJ$127,0)))</f>
        <v>12.2</v>
      </c>
      <c r="K17" s="18">
        <f>IF(OR(INDEX($AM$13:$AY$36,MATCH($C17,$AL$13:$AL$36,0),MATCH($B17,$AM$12:$AY$12,0))="T", INDEX($AM$13:$AY$36,MATCH($C17,$AL$13:$AL$36,0),MATCH($B17,$AM$12:$AY$12,0))="M"),_xlfn.XLOOKUP($B17,$AM$12:$AY$12,$AM$37:$AY$37), INDEX($AM$13:$AY$36,MATCH($C17,$AL$13:$AL$36,0),MATCH($B17,$AM$12:$AY$12,0)))</f>
        <v>93</v>
      </c>
      <c r="L17" s="18">
        <f>IF(OR(INDEX($AM$41:$AY$64,MATCH($C17,$AL$41:$AL$64,0),MATCH($B17,$AM$40:$AY$40,0))="T", INDEX($AM$41:$AY$64,MATCH($C17,$AL$41:$AL$64,0),MATCH($B17,$AM$40:$AY$40,0))="M"),_xlfn.XLOOKUP($B17,$AM$40:$AY$40,$AM$65:$AY$65), INDEX($AM$41:$AY$64,MATCH($C17,$AL$41:$AL$64,0),MATCH($B17,$AM$40:$AY$40,0)))</f>
        <v>49</v>
      </c>
      <c r="M17" s="18">
        <f t="shared" si="3"/>
        <v>10.9</v>
      </c>
      <c r="N17" s="18">
        <f t="shared" si="4"/>
        <v>0.9</v>
      </c>
      <c r="O17" s="18">
        <f>IF(OR(INDEX($AM$99:$AY$122,MATCH($C17,$AL$99:$AL$122,0),MATCH($B17,$AM$98:$AY$98,0))="T", INDEX($AM$99:$AY$122,MATCH($C17,$AL$99:$AL$122,0),MATCH($B17,$AM$98:$AY$98,0))="M"), _xlfn.XLOOKUP($B17,$AM$98:$AY$98,$AM$123:$AY$123), INDEX($AM$99:$AY$122,MATCH($C17,$AL$99:$AL$122,0),MATCH($B17,$AM$98:$AY$98,0)))</f>
        <v>0.9</v>
      </c>
      <c r="P17" s="23">
        <f>IF(OR(INDEX($BB$13:$BN$36,MATCH($C17,$BA$13:$BA$36,0),MATCH($B17,$BB$12:$BN$12,0))="T", INDEX($BB$13:$BN$36,MATCH($C17,$BA$13:$BA$36,0),MATCH($B17,$BB$12:$BN$12,0))="M"),_xlfn.XLOOKUP($B17,$BB$12:$BN$12,$BB$37:$BN$37), INDEX($BB$13:$BN$36,MATCH($C17,$BA$13:$BA$36,0),MATCH($B17,$BB$12:$BN$12,0)))</f>
        <v>99</v>
      </c>
      <c r="Q17" s="23">
        <f>IF(OR(INDEX($BB$41:$BN$64,MATCH($C17,$BA$41:$BA$64,0),MATCH($B17,$BB$40:$BN$40,0))="T", INDEX($BB$41:$BN$64,MATCH($C17,$BA$41:$BA$64,0),MATCH($B17,$BB$40:$BN$40,0))="M"),_xlfn.XLOOKUP($B17,$BB$40:$BN$40,$BB$65:$BN$65), INDEX($BB$41:$BN$64,MATCH($C17,$BA$41:$BA$64,0),MATCH($B17,$BB$40:$BN$40,0)))</f>
        <v>49</v>
      </c>
      <c r="R17" s="23">
        <f>IF(OR(INDEX($BB$70:$BN$93,MATCH($C17,$BA$70:$BA$93,0),MATCH($B17,$BB$69:$BN$69,0))="T", INDEX($BB$70:$BN$93,MATCH($C17,$BA$70:$BA$93,0),MATCH($B17,$BB$69:$BN$69,0))="M"), _xlfn.XLOOKUP($B17,$BB$69:$BN$69,$BB$94:$BN$94), INDEX($AM$41:$AY$64,MATCH($C17,$BA$70:$BA$93,0),MATCH($B17,$BB$69:$BN$69,0)))</f>
        <v>49</v>
      </c>
      <c r="S17" s="23">
        <f>IF(OR(INDEX($BB$99:$BN$122,MATCH($C17,$BA$99:$BA$122,0),MATCH($B17,$BB$98:$BN$98,0))="T", INDEX($BB$99:$BN$122,MATCH($C17,$BA$99:$BA$122,0),MATCH($B17,$BB$98:$BN$98,0))="M"), _xlfn.XLOOKUP($B17,$BB$98:$BN$98,$BB$123:$BN$123), INDEX($BB$99:$BN$122,MATCH($C17,$BA$99:$BA$122,0),MATCH($B17,$BB$98:$BN$98,0)))</f>
        <v>118</v>
      </c>
      <c r="T17" s="23">
        <f>IF(OR(INDEX($BB$128:$BN$151,MATCH($C17,$BA$128:$BA$151,0),MATCH($B17,$BB$127:$BN$127,0))="T", INDEX($BB$128:$BN$151,MATCH($C17,$BA$128:$BA$151,0),MATCH($B17,$BB$127:$BN$127,0))="M"), _xlfn.XLOOKUP($B17,$BB$127:$BN$127,$BB$152:$BN$152), INDEX($AM$128:$AY$151,MATCH($C17,$BA$128:$BA$151,0),MATCH($B17,$BB$127:$BN$127,0)))</f>
        <v>69.7</v>
      </c>
      <c r="W17" s="15">
        <v>2004</v>
      </c>
      <c r="X17" s="15">
        <v>61</v>
      </c>
      <c r="Y17" s="15">
        <v>67</v>
      </c>
      <c r="Z17" s="15">
        <v>82</v>
      </c>
      <c r="AA17" s="15">
        <v>95</v>
      </c>
      <c r="AB17" s="15">
        <v>93</v>
      </c>
      <c r="AC17" s="15">
        <v>100</v>
      </c>
      <c r="AD17" s="15">
        <v>99</v>
      </c>
      <c r="AE17" s="15">
        <v>105</v>
      </c>
      <c r="AF17" s="15">
        <v>101</v>
      </c>
      <c r="AG17" s="15">
        <v>93</v>
      </c>
      <c r="AH17" s="15">
        <v>69</v>
      </c>
      <c r="AI17" s="15">
        <v>66</v>
      </c>
      <c r="AJ17" s="15"/>
      <c r="AL17" s="5">
        <v>2004</v>
      </c>
      <c r="AM17" s="5">
        <v>66</v>
      </c>
      <c r="AN17" s="5">
        <v>67</v>
      </c>
      <c r="AO17" s="5">
        <v>84</v>
      </c>
      <c r="AP17" s="5">
        <v>91</v>
      </c>
      <c r="AQ17" s="5">
        <v>80</v>
      </c>
      <c r="AR17" s="5">
        <v>72</v>
      </c>
      <c r="AS17" s="5">
        <v>73</v>
      </c>
      <c r="AT17" s="5">
        <v>90</v>
      </c>
      <c r="AU17" s="5">
        <v>96</v>
      </c>
      <c r="AV17" s="5">
        <v>93</v>
      </c>
      <c r="AW17" s="5">
        <v>71</v>
      </c>
      <c r="AX17" s="5">
        <v>69</v>
      </c>
      <c r="AY17" s="5"/>
      <c r="BA17" s="5">
        <v>2004</v>
      </c>
      <c r="BB17" s="5">
        <v>70</v>
      </c>
      <c r="BC17" s="5">
        <v>69</v>
      </c>
      <c r="BD17" s="5">
        <v>83</v>
      </c>
      <c r="BE17" s="5">
        <v>92</v>
      </c>
      <c r="BF17" s="5">
        <v>88</v>
      </c>
      <c r="BG17" s="5">
        <v>96</v>
      </c>
      <c r="BH17" s="5">
        <v>88</v>
      </c>
      <c r="BI17" s="5">
        <v>97</v>
      </c>
      <c r="BJ17" s="5">
        <v>97</v>
      </c>
      <c r="BK17" s="5">
        <v>90</v>
      </c>
      <c r="BL17" s="5">
        <v>71</v>
      </c>
      <c r="BM17" s="5">
        <v>67</v>
      </c>
      <c r="BN17" s="5"/>
    </row>
    <row r="18" spans="1:66" ht="15" thickBot="1" x14ac:dyDescent="0.4">
      <c r="A18" s="2">
        <v>37057</v>
      </c>
      <c r="B18" s="6">
        <f t="shared" si="0"/>
        <v>6</v>
      </c>
      <c r="C18" s="6">
        <f t="shared" si="1"/>
        <v>2001</v>
      </c>
      <c r="D18">
        <v>174840</v>
      </c>
      <c r="E18">
        <f t="shared" si="2"/>
        <v>70289.418296636082</v>
      </c>
      <c r="F18" s="19">
        <f>IF(OR(INDEX($X$13:$AJ$36,MATCH($C18,$W$13:$W$36,0),MATCH($B18,$X$12:$AJ$12,0))="T", INDEX($X$13:$AJ$36,MATCH($C18,$W$13:$W$36,0),MATCH($B18,$X$12:$AJ$12,0))="M"),_xlfn.XLOOKUP($B18,$X$12:$AJ$12,$X$37:$AJ$37), INDEX($X$13:$AJ$36,MATCH($C18,$W$13:$W$36,0),MATCH($B18,$X$12:$AJ$12,0)))</f>
        <v>102</v>
      </c>
      <c r="G18" s="19">
        <f>IF(OR(INDEX($X$41:$AJ$64,MATCH(C18,$W$41:$W$64,0),MATCH(B18,$X$40:$AJ$40,0))="T", INDEX($X$41:$AJ$64,MATCH(C18,$W$41:$W$64,0),MATCH(B18,$X$40:$AJ$40,0))="M"), _xlfn.XLOOKUP($B18,$X$40:$AJ$40,$X$65:$AJ$65), INDEX($X$41:$AJ$64,MATCH(C18,$W$41:$W$64,0),MATCH(B18,$X$40:$AJ$40,0)))</f>
        <v>52</v>
      </c>
      <c r="H18" s="19">
        <f>IF(OR(INDEX($X$70:$AJ$93,MATCH(C18,$W$70:$W$93,0),MATCH(B18,$X$69:$AJ$69,0))="T", INDEX($X$70:$AJ$93,MATCH(C18,$W$70:$W$93,0),MATCH(B18,$X$69:$AJ$69,0))="M"), _xlfn.XLOOKUP($B18,$X$69:$AJ$69,$X$94:$AJ$94), INDEX($X$70:$AJ$93,MATCH(C18,$W$70:$W$93,0),MATCH(B18,$X$69:$AJ$69,0)))</f>
        <v>17.8</v>
      </c>
      <c r="I18" s="19">
        <f>IF(OR(INDEX($X$99:$AJ$122,MATCH(C18,$W$99:$W$122,0),MATCH(B18,$X$98:$AJ$98,0))="T", INDEX($X$99:$AJ$122,MATCH(C18,$W$99:$W$122,0),MATCH(B18,$X$98:$AJ$98,0))="M"),_xlfn.XLOOKUP($B18,$X$98:$AJ$98,$X$123:$AJ$123), INDEX($X$99:$AJ$122,MATCH(C18,$W$99:$W$122,0),MATCH(B18,$X$98:$AJ$98,0)))</f>
        <v>8.6</v>
      </c>
      <c r="J18" s="19">
        <f>IF(OR(INDEX($X$128:$AJ$151,MATCH(C18,$W$128:$W$151,0),MATCH(B18,$X$127:$AJ$127,0))="T", INDEX($X$128:$AJ$151,MATCH(C18,$W$128:$W$151,0),MATCH(B18,$X$127:$AJ$127,0))="M"), _xlfn.XLOOKUP($B18,$X$127:$AJ$127,$X$152:$AJ$152), INDEX($X$128:$AJ$151,MATCH(C18,$W$128:$W$151,0),MATCH(B18,$X$127:$AJ$127,0)))</f>
        <v>13.2</v>
      </c>
      <c r="K18" s="18">
        <f>IF(OR(INDEX($AM$13:$AY$36,MATCH($C18,$AL$13:$AL$36,0),MATCH($B18,$AM$12:$AY$12,0))="T", INDEX($AM$13:$AY$36,MATCH($C18,$AL$13:$AL$36,0),MATCH($B18,$AM$12:$AY$12,0))="M"),_xlfn.XLOOKUP($B18,$AM$12:$AY$12,$AM$37:$AY$37), INDEX($AM$13:$AY$36,MATCH($C18,$AL$13:$AL$36,0),MATCH($B18,$AM$12:$AY$12,0)))</f>
        <v>84</v>
      </c>
      <c r="L18" s="18">
        <f>IF(OR(INDEX($AM$41:$AY$64,MATCH($C18,$AL$41:$AL$64,0),MATCH($B18,$AM$40:$AY$40,0))="T", INDEX($AM$41:$AY$64,MATCH($C18,$AL$41:$AL$64,0),MATCH($B18,$AM$40:$AY$40,0))="M"),_xlfn.XLOOKUP($B18,$AM$40:$AY$40,$AM$65:$AY$65), INDEX($AM$41:$AY$64,MATCH($C18,$AL$41:$AL$64,0),MATCH($B18,$AM$40:$AY$40,0)))</f>
        <v>49</v>
      </c>
      <c r="M18" s="18">
        <f t="shared" si="3"/>
        <v>10.8</v>
      </c>
      <c r="N18" s="18">
        <f t="shared" si="4"/>
        <v>0.5</v>
      </c>
      <c r="O18" s="18">
        <f>IF(OR(INDEX($AM$99:$AY$122,MATCH($C18,$AL$99:$AL$122,0),MATCH($B18,$AM$98:$AY$98,0))="T", INDEX($AM$99:$AY$122,MATCH($C18,$AL$99:$AL$122,0),MATCH($B18,$AM$98:$AY$98,0))="M"), _xlfn.XLOOKUP($B18,$AM$98:$AY$98,$AM$123:$AY$123), INDEX($AM$99:$AY$122,MATCH($C18,$AL$99:$AL$122,0),MATCH($B18,$AM$98:$AY$98,0)))</f>
        <v>0.5</v>
      </c>
      <c r="P18" s="23">
        <f>IF(OR(INDEX($BB$13:$BN$36,MATCH($C18,$BA$13:$BA$36,0),MATCH($B18,$BB$12:$BN$12,0))="T", INDEX($BB$13:$BN$36,MATCH($C18,$BA$13:$BA$36,0),MATCH($B18,$BB$12:$BN$12,0))="M"),_xlfn.XLOOKUP($B18,$BB$12:$BN$12,$BB$37:$BN$37), INDEX($BB$13:$BN$36,MATCH($C18,$BA$13:$BA$36,0),MATCH($B18,$BB$12:$BN$12,0)))</f>
        <v>95</v>
      </c>
      <c r="Q18" s="23">
        <f>IF(OR(INDEX($BB$41:$BN$64,MATCH($C18,$BA$41:$BA$64,0),MATCH($B18,$BB$40:$BN$40,0))="T", INDEX($BB$41:$BN$64,MATCH($C18,$BA$41:$BA$64,0),MATCH($B18,$BB$40:$BN$40,0))="M"),_xlfn.XLOOKUP($B18,$BB$40:$BN$40,$BB$65:$BN$65), INDEX($BB$41:$BN$64,MATCH($C18,$BA$41:$BA$64,0),MATCH($B18,$BB$40:$BN$40,0)))</f>
        <v>50</v>
      </c>
      <c r="R18" s="23">
        <f>IF(OR(INDEX($BB$70:$BN$93,MATCH($C18,$BA$70:$BA$93,0),MATCH($B18,$BB$69:$BN$69,0))="T", INDEX($BB$70:$BN$93,MATCH($C18,$BA$70:$BA$93,0),MATCH($B18,$BB$69:$BN$69,0))="M"), _xlfn.XLOOKUP($B18,$BB$69:$BN$69,$BB$94:$BN$94), INDEX($AM$41:$AY$64,MATCH($C18,$BA$70:$BA$93,0),MATCH($B18,$BB$69:$BN$69,0)))</f>
        <v>49</v>
      </c>
      <c r="S18" s="23">
        <f>IF(OR(INDEX($BB$99:$BN$122,MATCH($C18,$BA$99:$BA$122,0),MATCH($B18,$BB$98:$BN$98,0))="T", INDEX($BB$99:$BN$122,MATCH($C18,$BA$99:$BA$122,0),MATCH($B18,$BB$98:$BN$98,0))="M"), _xlfn.XLOOKUP($B18,$BB$98:$BN$98,$BB$123:$BN$123), INDEX($BB$99:$BN$122,MATCH($C18,$BA$99:$BA$122,0),MATCH($B18,$BB$98:$BN$98,0)))</f>
        <v>117</v>
      </c>
      <c r="T18" s="23">
        <f>IF(OR(INDEX($BB$128:$BN$151,MATCH($C18,$BA$128:$BA$151,0),MATCH($B18,$BB$127:$BN$127,0))="T", INDEX($BB$128:$BN$151,MATCH($C18,$BA$128:$BA$151,0),MATCH($B18,$BB$127:$BN$127,0))="M"), _xlfn.XLOOKUP($B18,$BB$127:$BN$127,$BB$152:$BN$152), INDEX($AM$128:$AY$151,MATCH($C18,$BA$128:$BA$151,0),MATCH($B18,$BB$127:$BN$127,0)))</f>
        <v>70.3</v>
      </c>
      <c r="W18" s="15">
        <v>2005</v>
      </c>
      <c r="X18" s="15">
        <v>58</v>
      </c>
      <c r="Y18" s="15">
        <v>69</v>
      </c>
      <c r="Z18" s="15">
        <v>80</v>
      </c>
      <c r="AA18" s="15">
        <v>78</v>
      </c>
      <c r="AB18" s="15">
        <v>94</v>
      </c>
      <c r="AC18" s="15">
        <v>98</v>
      </c>
      <c r="AD18" s="15">
        <v>105</v>
      </c>
      <c r="AE18" s="15">
        <v>102</v>
      </c>
      <c r="AF18" s="15">
        <v>95</v>
      </c>
      <c r="AG18" s="15">
        <v>88</v>
      </c>
      <c r="AH18" s="15">
        <v>77</v>
      </c>
      <c r="AI18" s="15">
        <v>64</v>
      </c>
      <c r="AJ18" s="15"/>
      <c r="AL18" s="5">
        <v>2005</v>
      </c>
      <c r="AM18" s="5">
        <v>66</v>
      </c>
      <c r="AN18" s="5">
        <v>73</v>
      </c>
      <c r="AO18" s="5">
        <v>87</v>
      </c>
      <c r="AP18" s="5">
        <v>74</v>
      </c>
      <c r="AQ18" s="5">
        <v>71</v>
      </c>
      <c r="AR18" s="5">
        <v>74</v>
      </c>
      <c r="AS18" s="5">
        <v>82</v>
      </c>
      <c r="AT18" s="5">
        <v>81</v>
      </c>
      <c r="AU18" s="5">
        <v>82</v>
      </c>
      <c r="AV18" s="5">
        <v>82</v>
      </c>
      <c r="AW18" s="5">
        <v>79</v>
      </c>
      <c r="AX18" s="5">
        <v>68</v>
      </c>
      <c r="AY18" s="5"/>
      <c r="BA18" s="5">
        <v>2005</v>
      </c>
      <c r="BB18" s="5">
        <v>63</v>
      </c>
      <c r="BC18" s="5">
        <v>70</v>
      </c>
      <c r="BD18" s="5">
        <v>86</v>
      </c>
      <c r="BE18" s="5">
        <v>79</v>
      </c>
      <c r="BF18" s="5">
        <v>84</v>
      </c>
      <c r="BG18" s="5">
        <v>89</v>
      </c>
      <c r="BH18" s="5">
        <v>96</v>
      </c>
      <c r="BI18" s="5">
        <v>95</v>
      </c>
      <c r="BJ18" s="5">
        <v>90</v>
      </c>
      <c r="BK18" s="5">
        <v>86</v>
      </c>
      <c r="BL18" s="5">
        <v>78</v>
      </c>
      <c r="BM18" s="5">
        <v>70</v>
      </c>
      <c r="BN18" s="5"/>
    </row>
    <row r="19" spans="1:66" ht="15" thickBot="1" x14ac:dyDescent="0.4">
      <c r="A19" s="2">
        <v>37087</v>
      </c>
      <c r="B19" s="6">
        <f t="shared" si="0"/>
        <v>7</v>
      </c>
      <c r="C19" s="6">
        <f t="shared" si="1"/>
        <v>2001</v>
      </c>
      <c r="D19">
        <v>186844</v>
      </c>
      <c r="E19">
        <f t="shared" si="2"/>
        <v>75115.282957084608</v>
      </c>
      <c r="F19" s="19">
        <f>IF(OR(INDEX($X$13:$AJ$36,MATCH($C19,$W$13:$W$36,0),MATCH($B19,$X$12:$AJ$12,0))="T", INDEX($X$13:$AJ$36,MATCH($C19,$W$13:$W$36,0),MATCH($B19,$X$12:$AJ$12,0))="M"),_xlfn.XLOOKUP($B19,$X$12:$AJ$12,$X$37:$AJ$37), INDEX($X$13:$AJ$36,MATCH($C19,$W$13:$W$36,0),MATCH($B19,$X$12:$AJ$12,0)))</f>
        <v>107</v>
      </c>
      <c r="G19" s="19">
        <f>IF(OR(INDEX($X$41:$AJ$64,MATCH(C19,$W$41:$W$64,0),MATCH(B19,$X$40:$AJ$40,0))="T", INDEX($X$41:$AJ$64,MATCH(C19,$W$41:$W$64,0),MATCH(B19,$X$40:$AJ$40,0))="M"), _xlfn.XLOOKUP($B19,$X$40:$AJ$40,$X$65:$AJ$65), INDEX($X$41:$AJ$64,MATCH(C19,$W$41:$W$64,0),MATCH(B19,$X$40:$AJ$40,0)))</f>
        <v>54</v>
      </c>
      <c r="H19" s="19">
        <f>IF(OR(INDEX($X$70:$AJ$93,MATCH(C19,$W$70:$W$93,0),MATCH(B19,$X$69:$AJ$69,0))="T", INDEX($X$70:$AJ$93,MATCH(C19,$W$70:$W$93,0),MATCH(B19,$X$69:$AJ$69,0))="M"), _xlfn.XLOOKUP($B19,$X$69:$AJ$69,$X$94:$AJ$94), INDEX($X$70:$AJ$93,MATCH(C19,$W$70:$W$93,0),MATCH(B19,$X$69:$AJ$69,0)))</f>
        <v>19</v>
      </c>
      <c r="I19" s="19">
        <f>IF(OR(INDEX($X$99:$AJ$122,MATCH(C19,$W$99:$W$122,0),MATCH(B19,$X$98:$AJ$98,0))="T", INDEX($X$99:$AJ$122,MATCH(C19,$W$99:$W$122,0),MATCH(B19,$X$98:$AJ$98,0))="M"),_xlfn.XLOOKUP($B19,$X$98:$AJ$98,$X$123:$AJ$123), INDEX($X$99:$AJ$122,MATCH(C19,$W$99:$W$122,0),MATCH(B19,$X$98:$AJ$98,0)))</f>
        <v>8.6</v>
      </c>
      <c r="J19" s="19">
        <f>IF(OR(INDEX($X$128:$AJ$151,MATCH(C19,$W$128:$W$151,0),MATCH(B19,$X$127:$AJ$127,0))="T", INDEX($X$128:$AJ$151,MATCH(C19,$W$128:$W$151,0),MATCH(B19,$X$127:$AJ$127,0))="M"), _xlfn.XLOOKUP($B19,$X$127:$AJ$127,$X$152:$AJ$152), INDEX($X$128:$AJ$151,MATCH(C19,$W$128:$W$151,0),MATCH(B19,$X$127:$AJ$127,0)))</f>
        <v>16</v>
      </c>
      <c r="K19" s="18">
        <f>IF(OR(INDEX($AM$13:$AY$36,MATCH($C19,$AL$13:$AL$36,0),MATCH($B19,$AM$12:$AY$12,0))="T", INDEX($AM$13:$AY$36,MATCH($C19,$AL$13:$AL$36,0),MATCH($B19,$AM$12:$AY$12,0))="M"),_xlfn.XLOOKUP($B19,$AM$12:$AY$12,$AM$37:$AY$37), INDEX($AM$13:$AY$36,MATCH($C19,$AL$13:$AL$36,0),MATCH($B19,$AM$12:$AY$12,0)))</f>
        <v>88</v>
      </c>
      <c r="L19" s="18">
        <f>IF(OR(INDEX($AM$41:$AY$64,MATCH($C19,$AL$41:$AL$64,0),MATCH($B19,$AM$40:$AY$40,0))="T", INDEX($AM$41:$AY$64,MATCH($C19,$AL$41:$AL$64,0),MATCH($B19,$AM$40:$AY$40,0))="M"),_xlfn.XLOOKUP($B19,$AM$40:$AY$40,$AM$65:$AY$65), INDEX($AM$41:$AY$64,MATCH($C19,$AL$41:$AL$64,0),MATCH($B19,$AM$40:$AY$40,0)))</f>
        <v>52</v>
      </c>
      <c r="M19" s="18">
        <f t="shared" si="3"/>
        <v>13.5</v>
      </c>
      <c r="N19" s="18">
        <f t="shared" si="4"/>
        <v>0.3</v>
      </c>
      <c r="O19" s="18">
        <f>IF(OR(INDEX($AM$99:$AY$122,MATCH($C19,$AL$99:$AL$122,0),MATCH($B19,$AM$98:$AY$98,0))="T", INDEX($AM$99:$AY$122,MATCH($C19,$AL$99:$AL$122,0),MATCH($B19,$AM$98:$AY$98,0))="M"), _xlfn.XLOOKUP($B19,$AM$98:$AY$98,$AM$123:$AY$123), INDEX($AM$99:$AY$122,MATCH($C19,$AL$99:$AL$122,0),MATCH($B19,$AM$98:$AY$98,0)))</f>
        <v>0.3</v>
      </c>
      <c r="P19" s="23">
        <f>IF(OR(INDEX($BB$13:$BN$36,MATCH($C19,$BA$13:$BA$36,0),MATCH($B19,$BB$12:$BN$12,0))="T", INDEX($BB$13:$BN$36,MATCH($C19,$BA$13:$BA$36,0),MATCH($B19,$BB$12:$BN$12,0))="M"),_xlfn.XLOOKUP($B19,$BB$12:$BN$12,$BB$37:$BN$37), INDEX($BB$13:$BN$36,MATCH($C19,$BA$13:$BA$36,0),MATCH($B19,$BB$12:$BN$12,0)))</f>
        <v>98</v>
      </c>
      <c r="Q19" s="23">
        <f>IF(OR(INDEX($BB$41:$BN$64,MATCH($C19,$BA$41:$BA$64,0),MATCH($B19,$BB$40:$BN$40,0))="T", INDEX($BB$41:$BN$64,MATCH($C19,$BA$41:$BA$64,0),MATCH($B19,$BB$40:$BN$40,0))="M"),_xlfn.XLOOKUP($B19,$BB$40:$BN$40,$BB$65:$BN$65), INDEX($BB$41:$BN$64,MATCH($C19,$BA$41:$BA$64,0),MATCH($B19,$BB$40:$BN$40,0)))</f>
        <v>53</v>
      </c>
      <c r="R19" s="23">
        <f>IF(OR(INDEX($BB$70:$BN$93,MATCH($C19,$BA$70:$BA$93,0),MATCH($B19,$BB$69:$BN$69,0))="T", INDEX($BB$70:$BN$93,MATCH($C19,$BA$70:$BA$93,0),MATCH($B19,$BB$69:$BN$69,0))="M"), _xlfn.XLOOKUP($B19,$BB$69:$BN$69,$BB$94:$BN$94), INDEX($AM$41:$AY$64,MATCH($C19,$BA$70:$BA$93,0),MATCH($B19,$BB$69:$BN$69,0)))</f>
        <v>52</v>
      </c>
      <c r="S19" s="23">
        <f>IF(OR(INDEX($BB$99:$BN$122,MATCH($C19,$BA$99:$BA$122,0),MATCH($B19,$BB$98:$BN$98,0))="T", INDEX($BB$99:$BN$122,MATCH($C19,$BA$99:$BA$122,0),MATCH($B19,$BB$98:$BN$98,0))="M"), _xlfn.XLOOKUP($B19,$BB$98:$BN$98,$BB$123:$BN$123), INDEX($BB$99:$BN$122,MATCH($C19,$BA$99:$BA$122,0),MATCH($B19,$BB$98:$BN$98,0)))</f>
        <v>103</v>
      </c>
      <c r="T19" s="23">
        <f>IF(OR(INDEX($BB$128:$BN$151,MATCH($C19,$BA$128:$BA$151,0),MATCH($B19,$BB$127:$BN$127,0))="T", INDEX($BB$128:$BN$151,MATCH($C19,$BA$128:$BA$151,0),MATCH($B19,$BB$127:$BN$127,0))="M"), _xlfn.XLOOKUP($B19,$BB$127:$BN$127,$BB$152:$BN$152), INDEX($AM$128:$AY$151,MATCH($C19,$BA$128:$BA$151,0),MATCH($B19,$BB$127:$BN$127,0)))</f>
        <v>67.400000000000006</v>
      </c>
      <c r="W19" s="15">
        <v>2006</v>
      </c>
      <c r="X19" s="15">
        <v>62</v>
      </c>
      <c r="Y19" s="15">
        <v>72</v>
      </c>
      <c r="Z19" s="15">
        <v>67</v>
      </c>
      <c r="AA19" s="15">
        <v>87</v>
      </c>
      <c r="AB19" s="15">
        <v>95</v>
      </c>
      <c r="AC19" s="15">
        <v>105</v>
      </c>
      <c r="AD19" s="15">
        <v>111</v>
      </c>
      <c r="AE19" s="15">
        <v>99</v>
      </c>
      <c r="AF19" s="15">
        <v>97</v>
      </c>
      <c r="AG19" s="15">
        <v>86</v>
      </c>
      <c r="AH19" s="15">
        <v>77</v>
      </c>
      <c r="AI19" s="15">
        <v>66</v>
      </c>
      <c r="AJ19" s="15"/>
      <c r="AL19" s="5">
        <v>2006</v>
      </c>
      <c r="AM19" s="5">
        <v>68</v>
      </c>
      <c r="AN19" s="5">
        <v>74</v>
      </c>
      <c r="AO19" s="5">
        <v>62</v>
      </c>
      <c r="AP19" s="5">
        <v>72</v>
      </c>
      <c r="AQ19" s="5">
        <v>86</v>
      </c>
      <c r="AR19" s="5">
        <v>84</v>
      </c>
      <c r="AS19" s="5">
        <v>87</v>
      </c>
      <c r="AT19" s="5">
        <v>71</v>
      </c>
      <c r="AU19" s="5">
        <v>86</v>
      </c>
      <c r="AV19" s="5">
        <v>82</v>
      </c>
      <c r="AW19" s="5">
        <v>73</v>
      </c>
      <c r="AX19" s="5">
        <v>66</v>
      </c>
      <c r="AY19" s="5"/>
      <c r="BA19" s="5">
        <v>2006</v>
      </c>
      <c r="BB19" s="5">
        <v>69</v>
      </c>
      <c r="BC19" s="5">
        <v>76</v>
      </c>
      <c r="BD19" s="5">
        <v>71</v>
      </c>
      <c r="BE19" s="5">
        <v>81</v>
      </c>
      <c r="BF19" s="5">
        <v>89</v>
      </c>
      <c r="BG19" s="5">
        <v>98</v>
      </c>
      <c r="BH19" s="5">
        <v>104</v>
      </c>
      <c r="BI19" s="5">
        <v>96</v>
      </c>
      <c r="BJ19" s="5">
        <v>94</v>
      </c>
      <c r="BK19" s="5">
        <v>85</v>
      </c>
      <c r="BL19" s="5">
        <v>76</v>
      </c>
      <c r="BM19" s="5">
        <v>70</v>
      </c>
      <c r="BN19" s="5"/>
    </row>
    <row r="20" spans="1:66" ht="15" thickBot="1" x14ac:dyDescent="0.4">
      <c r="A20" s="2">
        <v>37118</v>
      </c>
      <c r="B20" s="6">
        <f t="shared" si="0"/>
        <v>8</v>
      </c>
      <c r="C20" s="6">
        <f t="shared" si="1"/>
        <v>2001</v>
      </c>
      <c r="D20">
        <v>204883</v>
      </c>
      <c r="E20">
        <f t="shared" si="2"/>
        <v>82367.346653338434</v>
      </c>
      <c r="F20" s="19">
        <f>IF(OR(INDEX($X$13:$AJ$36,MATCH($C20,$W$13:$W$36,0),MATCH($B20,$X$12:$AJ$12,0))="T", INDEX($X$13:$AJ$36,MATCH($C20,$W$13:$W$36,0),MATCH($B20,$X$12:$AJ$12,0))="M"),_xlfn.XLOOKUP($B20,$X$12:$AJ$12,$X$37:$AJ$37), INDEX($X$13:$AJ$36,MATCH($C20,$W$13:$W$36,0),MATCH($B20,$X$12:$AJ$12,0)))</f>
        <v>103</v>
      </c>
      <c r="G20" s="19">
        <f>IF(OR(INDEX($X$41:$AJ$64,MATCH(C20,$W$41:$W$64,0),MATCH(B20,$X$40:$AJ$40,0))="T", INDEX($X$41:$AJ$64,MATCH(C20,$W$41:$W$64,0),MATCH(B20,$X$40:$AJ$40,0))="M"), _xlfn.XLOOKUP($B20,$X$40:$AJ$40,$X$65:$AJ$65), INDEX($X$41:$AJ$64,MATCH(C20,$W$41:$W$64,0),MATCH(B20,$X$40:$AJ$40,0)))</f>
        <v>53</v>
      </c>
      <c r="H20" s="19">
        <f>IF(OR(INDEX($X$70:$AJ$93,MATCH(C20,$W$70:$W$93,0),MATCH(B20,$X$69:$AJ$69,0))="T", INDEX($X$70:$AJ$93,MATCH(C20,$W$70:$W$93,0),MATCH(B20,$X$69:$AJ$69,0))="M"), _xlfn.XLOOKUP($B20,$X$69:$AJ$69,$X$94:$AJ$94), INDEX($X$70:$AJ$93,MATCH(C20,$W$70:$W$93,0),MATCH(B20,$X$69:$AJ$69,0)))</f>
        <v>15.9</v>
      </c>
      <c r="I20" s="19">
        <f>IF(OR(INDEX($X$99:$AJ$122,MATCH(C20,$W$99:$W$122,0),MATCH(B20,$X$98:$AJ$98,0))="T", INDEX($X$99:$AJ$122,MATCH(C20,$W$99:$W$122,0),MATCH(B20,$X$98:$AJ$98,0))="M"),_xlfn.XLOOKUP($B20,$X$98:$AJ$98,$X$123:$AJ$123), INDEX($X$99:$AJ$122,MATCH(C20,$W$99:$W$122,0),MATCH(B20,$X$98:$AJ$98,0)))</f>
        <v>9.6999999999999993</v>
      </c>
      <c r="J20" s="19">
        <f>IF(OR(INDEX($X$128:$AJ$151,MATCH(C20,$W$128:$W$151,0),MATCH(B20,$X$127:$AJ$127,0))="T", INDEX($X$128:$AJ$151,MATCH(C20,$W$128:$W$151,0),MATCH(B20,$X$127:$AJ$127,0))="M"), _xlfn.XLOOKUP($B20,$X$127:$AJ$127,$X$152:$AJ$152), INDEX($X$128:$AJ$151,MATCH(C20,$W$128:$W$151,0),MATCH(B20,$X$127:$AJ$127,0)))</f>
        <v>13.7</v>
      </c>
      <c r="K20" s="18">
        <f>IF(OR(INDEX($AM$13:$AY$36,MATCH($C20,$AL$13:$AL$36,0),MATCH($B20,$AM$12:$AY$12,0))="T", INDEX($AM$13:$AY$36,MATCH($C20,$AL$13:$AL$36,0),MATCH($B20,$AM$12:$AY$12,0))="M"),_xlfn.XLOOKUP($B20,$AM$12:$AY$12,$AM$37:$AY$37), INDEX($AM$13:$AY$36,MATCH($C20,$AL$13:$AL$36,0),MATCH($B20,$AM$12:$AY$12,0)))</f>
        <v>78</v>
      </c>
      <c r="L20" s="18">
        <f>IF(OR(INDEX($AM$41:$AY$64,MATCH($C20,$AL$41:$AL$64,0),MATCH($B20,$AM$40:$AY$40,0))="T", INDEX($AM$41:$AY$64,MATCH($C20,$AL$41:$AL$64,0),MATCH($B20,$AM$40:$AY$40,0))="M"),_xlfn.XLOOKUP($B20,$AM$40:$AY$40,$AM$65:$AY$65), INDEX($AM$41:$AY$64,MATCH($C20,$AL$41:$AL$64,0),MATCH($B20,$AM$40:$AY$40,0)))</f>
        <v>52</v>
      </c>
      <c r="M20" s="18">
        <f t="shared" si="3"/>
        <v>12.7</v>
      </c>
      <c r="N20" s="18">
        <f t="shared" si="4"/>
        <v>0</v>
      </c>
      <c r="O20" s="18">
        <f>IF(OR(INDEX($AM$99:$AY$122,MATCH($C20,$AL$99:$AL$122,0),MATCH($B20,$AM$98:$AY$98,0))="T", INDEX($AM$99:$AY$122,MATCH($C20,$AL$99:$AL$122,0),MATCH($B20,$AM$98:$AY$98,0))="M"), _xlfn.XLOOKUP($B20,$AM$98:$AY$98,$AM$123:$AY$123), INDEX($AM$99:$AY$122,MATCH($C20,$AL$99:$AL$122,0),MATCH($B20,$AM$98:$AY$98,0)))</f>
        <v>0</v>
      </c>
      <c r="P20" s="23">
        <f>IF(OR(INDEX($BB$13:$BN$36,MATCH($C20,$BA$13:$BA$36,0),MATCH($B20,$BB$12:$BN$12,0))="T", INDEX($BB$13:$BN$36,MATCH($C20,$BA$13:$BA$36,0),MATCH($B20,$BB$12:$BN$12,0))="M"),_xlfn.XLOOKUP($B20,$BB$12:$BN$12,$BB$37:$BN$37), INDEX($BB$13:$BN$36,MATCH($C20,$BA$13:$BA$36,0),MATCH($B20,$BB$12:$BN$12,0)))</f>
        <v>90</v>
      </c>
      <c r="Q20" s="23">
        <f>IF(OR(INDEX($BB$41:$BN$64,MATCH($C20,$BA$41:$BA$64,0),MATCH($B20,$BB$40:$BN$40,0))="T", INDEX($BB$41:$BN$64,MATCH($C20,$BA$41:$BA$64,0),MATCH($B20,$BB$40:$BN$40,0))="M"),_xlfn.XLOOKUP($B20,$BB$40:$BN$40,$BB$65:$BN$65), INDEX($BB$41:$BN$64,MATCH($C20,$BA$41:$BA$64,0),MATCH($B20,$BB$40:$BN$40,0)))</f>
        <v>53</v>
      </c>
      <c r="R20" s="23">
        <f>IF(OR(INDEX($BB$70:$BN$93,MATCH($C20,$BA$70:$BA$93,0),MATCH($B20,$BB$69:$BN$69,0))="T", INDEX($BB$70:$BN$93,MATCH($C20,$BA$70:$BA$93,0),MATCH($B20,$BB$69:$BN$69,0))="M"), _xlfn.XLOOKUP($B20,$BB$69:$BN$69,$BB$94:$BN$94), INDEX($AM$41:$AY$64,MATCH($C20,$BA$70:$BA$93,0),MATCH($B20,$BB$69:$BN$69,0)))</f>
        <v>52</v>
      </c>
      <c r="S20" s="23">
        <f>IF(OR(INDEX($BB$99:$BN$122,MATCH($C20,$BA$99:$BA$122,0),MATCH($B20,$BB$98:$BN$98,0))="T", INDEX($BB$99:$BN$122,MATCH($C20,$BA$99:$BA$122,0),MATCH($B20,$BB$98:$BN$98,0))="M"), _xlfn.XLOOKUP($B20,$BB$98:$BN$98,$BB$123:$BN$123), INDEX($BB$99:$BN$122,MATCH($C20,$BA$99:$BA$122,0),MATCH($B20,$BB$98:$BN$98,0)))</f>
        <v>106</v>
      </c>
      <c r="T20" s="23">
        <f>IF(OR(INDEX($BB$128:$BN$151,MATCH($C20,$BA$128:$BA$151,0),MATCH($B20,$BB$127:$BN$127,0))="T", INDEX($BB$128:$BN$151,MATCH($C20,$BA$128:$BA$151,0),MATCH($B20,$BB$127:$BN$127,0))="M"), _xlfn.XLOOKUP($B20,$BB$127:$BN$127,$BB$152:$BN$152), INDEX($AM$128:$AY$151,MATCH($C20,$BA$128:$BA$151,0),MATCH($B20,$BB$127:$BN$127,0)))</f>
        <v>68.8</v>
      </c>
      <c r="W20" s="15">
        <v>2007</v>
      </c>
      <c r="X20" s="15">
        <v>67</v>
      </c>
      <c r="Y20" s="15">
        <v>75</v>
      </c>
      <c r="Z20" s="15">
        <v>83</v>
      </c>
      <c r="AA20" s="15">
        <v>90</v>
      </c>
      <c r="AB20" s="15">
        <v>92</v>
      </c>
      <c r="AC20" s="15">
        <v>102</v>
      </c>
      <c r="AD20" s="15">
        <v>107</v>
      </c>
      <c r="AE20" s="15">
        <v>105</v>
      </c>
      <c r="AF20" s="15">
        <v>100</v>
      </c>
      <c r="AG20" s="15">
        <v>85</v>
      </c>
      <c r="AH20" s="15">
        <v>81</v>
      </c>
      <c r="AI20" s="15">
        <v>66</v>
      </c>
      <c r="AJ20" s="15"/>
      <c r="AL20" s="5">
        <v>2007</v>
      </c>
      <c r="AM20" s="5">
        <v>65</v>
      </c>
      <c r="AN20" s="5">
        <v>75</v>
      </c>
      <c r="AO20" s="5">
        <v>82</v>
      </c>
      <c r="AP20" s="5">
        <v>78</v>
      </c>
      <c r="AQ20" s="5">
        <v>88</v>
      </c>
      <c r="AR20" s="5">
        <v>85</v>
      </c>
      <c r="AS20" s="5">
        <v>76</v>
      </c>
      <c r="AT20" s="5">
        <v>80</v>
      </c>
      <c r="AU20" s="5">
        <v>87</v>
      </c>
      <c r="AV20" s="5">
        <v>82</v>
      </c>
      <c r="AW20" s="5">
        <v>77</v>
      </c>
      <c r="AX20" s="5">
        <v>64</v>
      </c>
      <c r="AY20" s="5"/>
      <c r="BA20" s="5">
        <v>2007</v>
      </c>
      <c r="BB20" s="5">
        <v>69</v>
      </c>
      <c r="BC20" s="5">
        <v>75</v>
      </c>
      <c r="BD20" s="5">
        <v>82</v>
      </c>
      <c r="BE20" s="5">
        <v>88</v>
      </c>
      <c r="BF20" s="5">
        <v>93</v>
      </c>
      <c r="BG20" s="5">
        <v>95</v>
      </c>
      <c r="BH20" s="5">
        <v>92</v>
      </c>
      <c r="BI20" s="5">
        <v>94</v>
      </c>
      <c r="BJ20" s="5">
        <v>95</v>
      </c>
      <c r="BK20" s="5">
        <v>86</v>
      </c>
      <c r="BL20" s="5">
        <v>80</v>
      </c>
      <c r="BM20" s="5">
        <v>68</v>
      </c>
      <c r="BN20" s="5"/>
    </row>
    <row r="21" spans="1:66" ht="15" thickBot="1" x14ac:dyDescent="0.4">
      <c r="A21" s="2">
        <v>37149</v>
      </c>
      <c r="B21" s="6">
        <f t="shared" si="0"/>
        <v>9</v>
      </c>
      <c r="C21" s="6">
        <f t="shared" si="1"/>
        <v>2001</v>
      </c>
      <c r="D21">
        <v>185162</v>
      </c>
      <c r="E21">
        <f t="shared" si="2"/>
        <v>74439.082993832824</v>
      </c>
      <c r="F21" s="19">
        <f>IF(OR(INDEX($X$13:$AJ$36,MATCH($C21,$W$13:$W$36,0),MATCH($B21,$X$12:$AJ$12,0))="T", INDEX($X$13:$AJ$36,MATCH($C21,$W$13:$W$36,0),MATCH($B21,$X$12:$AJ$12,0))="M"),_xlfn.XLOOKUP($B21,$X$12:$AJ$12,$X$37:$AJ$37), INDEX($X$13:$AJ$36,MATCH($C21,$W$13:$W$36,0),MATCH($B21,$X$12:$AJ$12,0)))</f>
        <v>96</v>
      </c>
      <c r="G21" s="19">
        <f>IF(OR(INDEX($X$41:$AJ$64,MATCH(C21,$W$41:$W$64,0),MATCH(B21,$X$40:$AJ$40,0))="T", INDEX($X$41:$AJ$64,MATCH(C21,$W$41:$W$64,0),MATCH(B21,$X$40:$AJ$40,0))="M"), _xlfn.XLOOKUP($B21,$X$40:$AJ$40,$X$65:$AJ$65), INDEX($X$41:$AJ$64,MATCH(C21,$W$41:$W$64,0),MATCH(B21,$X$40:$AJ$40,0)))</f>
        <v>49</v>
      </c>
      <c r="H21" s="19">
        <f>IF(OR(INDEX($X$70:$AJ$93,MATCH(C21,$W$70:$W$93,0),MATCH(B21,$X$69:$AJ$69,0))="T", INDEX($X$70:$AJ$93,MATCH(C21,$W$70:$W$93,0),MATCH(B21,$X$69:$AJ$69,0))="M"), _xlfn.XLOOKUP($B21,$X$69:$AJ$69,$X$94:$AJ$94), INDEX($X$70:$AJ$93,MATCH(C21,$W$70:$W$93,0),MATCH(B21,$X$69:$AJ$69,0)))</f>
        <v>7.7</v>
      </c>
      <c r="I21" s="19">
        <f>IF(OR(INDEX($X$99:$AJ$122,MATCH(C21,$W$99:$W$122,0),MATCH(B21,$X$98:$AJ$98,0))="T", INDEX($X$99:$AJ$122,MATCH(C21,$W$99:$W$122,0),MATCH(B21,$X$98:$AJ$98,0))="M"),_xlfn.XLOOKUP($B21,$X$98:$AJ$98,$X$123:$AJ$123), INDEX($X$99:$AJ$122,MATCH(C21,$W$99:$W$122,0),MATCH(B21,$X$98:$AJ$98,0)))</f>
        <v>6.3</v>
      </c>
      <c r="J21" s="19">
        <f>IF(OR(INDEX($X$128:$AJ$151,MATCH(C21,$W$128:$W$151,0),MATCH(B21,$X$127:$AJ$127,0))="T", INDEX($X$128:$AJ$151,MATCH(C21,$W$128:$W$151,0),MATCH(B21,$X$127:$AJ$127,0))="M"), _xlfn.XLOOKUP($B21,$X$127:$AJ$127,$X$152:$AJ$152), INDEX($X$128:$AJ$151,MATCH(C21,$W$128:$W$151,0),MATCH(B21,$X$127:$AJ$127,0)))</f>
        <v>9.1</v>
      </c>
      <c r="K21" s="18">
        <f>IF(OR(INDEX($AM$13:$AY$36,MATCH($C21,$AL$13:$AL$36,0),MATCH($B21,$AM$12:$AY$12,0))="T", INDEX($AM$13:$AY$36,MATCH($C21,$AL$13:$AL$36,0),MATCH($B21,$AM$12:$AY$12,0))="M"),_xlfn.XLOOKUP($B21,$AM$12:$AY$12,$AM$37:$AY$37), INDEX($AM$13:$AY$36,MATCH($C21,$AL$13:$AL$36,0),MATCH($B21,$AM$12:$AY$12,0)))</f>
        <v>96</v>
      </c>
      <c r="L21" s="18">
        <f>IF(OR(INDEX($AM$41:$AY$64,MATCH($C21,$AL$41:$AL$64,0),MATCH($B21,$AM$40:$AY$40,0))="T", INDEX($AM$41:$AY$64,MATCH($C21,$AL$41:$AL$64,0),MATCH($B21,$AM$40:$AY$40,0))="M"),_xlfn.XLOOKUP($B21,$AM$40:$AY$40,$AM$65:$AY$65), INDEX($AM$41:$AY$64,MATCH($C21,$AL$41:$AL$64,0),MATCH($B21,$AM$40:$AY$40,0)))</f>
        <v>50</v>
      </c>
      <c r="M21" s="18">
        <f t="shared" si="3"/>
        <v>9</v>
      </c>
      <c r="N21" s="18">
        <f t="shared" si="4"/>
        <v>0.5</v>
      </c>
      <c r="O21" s="18">
        <f>IF(OR(INDEX($AM$99:$AY$122,MATCH($C21,$AL$99:$AL$122,0),MATCH($B21,$AM$98:$AY$98,0))="T", INDEX($AM$99:$AY$122,MATCH($C21,$AL$99:$AL$122,0),MATCH($B21,$AM$98:$AY$98,0))="M"), _xlfn.XLOOKUP($B21,$AM$98:$AY$98,$AM$123:$AY$123), INDEX($AM$99:$AY$122,MATCH($C21,$AL$99:$AL$122,0),MATCH($B21,$AM$98:$AY$98,0)))</f>
        <v>0.5</v>
      </c>
      <c r="P21" s="23">
        <f>IF(OR(INDEX($BB$13:$BN$36,MATCH($C21,$BA$13:$BA$36,0),MATCH($B21,$BB$12:$BN$12,0))="T", INDEX($BB$13:$BN$36,MATCH($C21,$BA$13:$BA$36,0),MATCH($B21,$BB$12:$BN$12,0))="M"),_xlfn.XLOOKUP($B21,$BB$12:$BN$12,$BB$37:$BN$37), INDEX($BB$13:$BN$36,MATCH($C21,$BA$13:$BA$36,0),MATCH($B21,$BB$12:$BN$12,0)))</f>
        <v>95</v>
      </c>
      <c r="Q21" s="23">
        <f>IF(OR(INDEX($BB$41:$BN$64,MATCH($C21,$BA$41:$BA$64,0),MATCH($B21,$BB$40:$BN$40,0))="T", INDEX($BB$41:$BN$64,MATCH($C21,$BA$41:$BA$64,0),MATCH($B21,$BB$40:$BN$40,0))="M"),_xlfn.XLOOKUP($B21,$BB$40:$BN$40,$BB$65:$BN$65), INDEX($BB$41:$BN$64,MATCH($C21,$BA$41:$BA$64,0),MATCH($B21,$BB$40:$BN$40,0)))</f>
        <v>51</v>
      </c>
      <c r="R21" s="23">
        <f>IF(OR(INDEX($BB$70:$BN$93,MATCH($C21,$BA$70:$BA$93,0),MATCH($B21,$BB$69:$BN$69,0))="T", INDEX($BB$70:$BN$93,MATCH($C21,$BA$70:$BA$93,0),MATCH($B21,$BB$69:$BN$69,0))="M"), _xlfn.XLOOKUP($B21,$BB$69:$BN$69,$BB$94:$BN$94), INDEX($AM$41:$AY$64,MATCH($C21,$BA$70:$BA$93,0),MATCH($B21,$BB$69:$BN$69,0)))</f>
        <v>50</v>
      </c>
      <c r="S21" s="23">
        <f>IF(OR(INDEX($BB$99:$BN$122,MATCH($C21,$BA$99:$BA$122,0),MATCH($B21,$BB$98:$BN$98,0))="T", INDEX($BB$99:$BN$122,MATCH($C21,$BA$99:$BA$122,0),MATCH($B21,$BB$98:$BN$98,0))="M"), _xlfn.XLOOKUP($B21,$BB$98:$BN$98,$BB$123:$BN$123), INDEX($BB$99:$BN$122,MATCH($C21,$BA$99:$BA$122,0),MATCH($B21,$BB$98:$BN$98,0)))</f>
        <v>69</v>
      </c>
      <c r="T21" s="23">
        <f>IF(OR(INDEX($BB$128:$BN$151,MATCH($C21,$BA$128:$BA$151,0),MATCH($B21,$BB$127:$BN$127,0))="T", INDEX($BB$128:$BN$151,MATCH($C21,$BA$128:$BA$151,0),MATCH($B21,$BB$127:$BN$127,0))="M"), _xlfn.XLOOKUP($B21,$BB$127:$BN$127,$BB$152:$BN$152), INDEX($AM$128:$AY$151,MATCH($C21,$BA$128:$BA$151,0),MATCH($B21,$BB$127:$BN$127,0)))</f>
        <v>68.400000000000006</v>
      </c>
      <c r="W21" s="15">
        <v>2008</v>
      </c>
      <c r="X21" s="15">
        <v>62</v>
      </c>
      <c r="Y21" s="15">
        <v>71</v>
      </c>
      <c r="Z21" s="15">
        <v>75</v>
      </c>
      <c r="AA21" s="15">
        <v>91</v>
      </c>
      <c r="AB21" s="15">
        <v>102</v>
      </c>
      <c r="AC21" s="15">
        <v>103</v>
      </c>
      <c r="AD21" s="15">
        <v>108</v>
      </c>
      <c r="AE21" s="15">
        <v>104</v>
      </c>
      <c r="AF21" s="15">
        <v>102</v>
      </c>
      <c r="AG21" s="15">
        <v>93</v>
      </c>
      <c r="AH21" s="15">
        <v>79</v>
      </c>
      <c r="AI21" s="15">
        <v>61</v>
      </c>
      <c r="AJ21" s="15"/>
      <c r="AL21" s="5">
        <v>2008</v>
      </c>
      <c r="AM21" s="5">
        <v>63</v>
      </c>
      <c r="AN21" s="5">
        <v>70</v>
      </c>
      <c r="AO21" s="5">
        <v>69</v>
      </c>
      <c r="AP21" s="5">
        <v>85</v>
      </c>
      <c r="AQ21" s="5">
        <v>97</v>
      </c>
      <c r="AR21" s="5">
        <v>87</v>
      </c>
      <c r="AS21" s="5">
        <v>79</v>
      </c>
      <c r="AT21" s="5">
        <v>83</v>
      </c>
      <c r="AU21" s="5">
        <v>93</v>
      </c>
      <c r="AV21" s="5">
        <v>85</v>
      </c>
      <c r="AW21" s="5">
        <v>80</v>
      </c>
      <c r="AX21" s="5">
        <v>64</v>
      </c>
      <c r="AY21" s="5"/>
      <c r="BA21" s="5">
        <v>2008</v>
      </c>
      <c r="BB21" s="5">
        <v>64</v>
      </c>
      <c r="BC21" s="5">
        <v>72</v>
      </c>
      <c r="BD21" s="5">
        <v>76</v>
      </c>
      <c r="BE21" s="5">
        <v>87</v>
      </c>
      <c r="BF21" s="5">
        <v>99</v>
      </c>
      <c r="BG21" s="5">
        <v>103</v>
      </c>
      <c r="BH21" s="5">
        <v>101</v>
      </c>
      <c r="BI21" s="5">
        <v>101</v>
      </c>
      <c r="BJ21" s="5">
        <v>99</v>
      </c>
      <c r="BK21" s="5">
        <v>87</v>
      </c>
      <c r="BL21" s="5">
        <v>83</v>
      </c>
      <c r="BM21" s="5">
        <v>65</v>
      </c>
      <c r="BN21" s="5"/>
    </row>
    <row r="22" spans="1:66" ht="15" thickBot="1" x14ac:dyDescent="0.4">
      <c r="A22" s="2">
        <v>37179</v>
      </c>
      <c r="B22" s="6">
        <f t="shared" si="0"/>
        <v>10</v>
      </c>
      <c r="C22" s="6">
        <f t="shared" si="1"/>
        <v>2001</v>
      </c>
      <c r="D22">
        <v>184119</v>
      </c>
      <c r="E22">
        <f t="shared" si="2"/>
        <v>74019.774693195723</v>
      </c>
      <c r="F22" s="19">
        <f>IF(OR(INDEX($X$13:$AJ$36,MATCH($C22,$W$13:$W$36,0),MATCH($B22,$X$12:$AJ$12,0))="T", INDEX($X$13:$AJ$36,MATCH($C22,$W$13:$W$36,0),MATCH($B22,$X$12:$AJ$12,0))="M"),_xlfn.XLOOKUP($B22,$X$12:$AJ$12,$X$37:$AJ$37), INDEX($X$13:$AJ$36,MATCH($C22,$W$13:$W$36,0),MATCH($B22,$X$12:$AJ$12,0)))</f>
        <v>104</v>
      </c>
      <c r="G22" s="19">
        <f>IF(OR(INDEX($X$41:$AJ$64,MATCH(C22,$W$41:$W$64,0),MATCH(B22,$X$40:$AJ$40,0))="T", INDEX($X$41:$AJ$64,MATCH(C22,$W$41:$W$64,0),MATCH(B22,$X$40:$AJ$40,0))="M"), _xlfn.XLOOKUP($B22,$X$40:$AJ$40,$X$65:$AJ$65), INDEX($X$41:$AJ$64,MATCH(C22,$W$41:$W$64,0),MATCH(B22,$X$40:$AJ$40,0)))</f>
        <v>45</v>
      </c>
      <c r="H22" s="19">
        <f>IF(OR(INDEX($X$70:$AJ$93,MATCH(C22,$W$70:$W$93,0),MATCH(B22,$X$69:$AJ$69,0))="T", INDEX($X$70:$AJ$93,MATCH(C22,$W$70:$W$93,0),MATCH(B22,$X$69:$AJ$69,0))="M"), _xlfn.XLOOKUP($B22,$X$69:$AJ$69,$X$94:$AJ$94), INDEX($X$70:$AJ$93,MATCH(C22,$W$70:$W$93,0),MATCH(B22,$X$69:$AJ$69,0)))</f>
        <v>9.1999999999999993</v>
      </c>
      <c r="I22" s="19">
        <f>IF(OR(INDEX($X$99:$AJ$122,MATCH(C22,$W$99:$W$122,0),MATCH(B22,$X$98:$AJ$98,0))="T", INDEX($X$99:$AJ$122,MATCH(C22,$W$99:$W$122,0),MATCH(B22,$X$98:$AJ$98,0))="M"),_xlfn.XLOOKUP($B22,$X$98:$AJ$98,$X$123:$AJ$123), INDEX($X$99:$AJ$122,MATCH(C22,$W$99:$W$122,0),MATCH(B22,$X$98:$AJ$98,0)))</f>
        <v>2.4</v>
      </c>
      <c r="J22" s="19">
        <f>IF(OR(INDEX($X$128:$AJ$151,MATCH(C22,$W$128:$W$151,0),MATCH(B22,$X$127:$AJ$127,0))="T", INDEX($X$128:$AJ$151,MATCH(C22,$W$128:$W$151,0),MATCH(B22,$X$127:$AJ$127,0))="M"), _xlfn.XLOOKUP($B22,$X$127:$AJ$127,$X$152:$AJ$152), INDEX($X$128:$AJ$151,MATCH(C22,$W$128:$W$151,0),MATCH(B22,$X$127:$AJ$127,0)))</f>
        <v>11.1</v>
      </c>
      <c r="K22" s="18">
        <f>IF(OR(INDEX($AM$13:$AY$36,MATCH($C22,$AL$13:$AL$36,0),MATCH($B22,$AM$12:$AY$12,0))="T", INDEX($AM$13:$AY$36,MATCH($C22,$AL$13:$AL$36,0),MATCH($B22,$AM$12:$AY$12,0))="M"),_xlfn.XLOOKUP($B22,$AM$12:$AY$12,$AM$37:$AY$37), INDEX($AM$13:$AY$36,MATCH($C22,$AL$13:$AL$36,0),MATCH($B22,$AM$12:$AY$12,0)))</f>
        <v>93</v>
      </c>
      <c r="L22" s="18">
        <f>IF(OR(INDEX($AM$41:$AY$64,MATCH($C22,$AL$41:$AL$64,0),MATCH($B22,$AM$40:$AY$40,0))="T", INDEX($AM$41:$AY$64,MATCH($C22,$AL$41:$AL$64,0),MATCH($B22,$AM$40:$AY$40,0))="M"),_xlfn.XLOOKUP($B22,$AM$40:$AY$40,$AM$65:$AY$65), INDEX($AM$41:$AY$64,MATCH($C22,$AL$41:$AL$64,0),MATCH($B22,$AM$40:$AY$40,0)))</f>
        <v>50</v>
      </c>
      <c r="M22" s="18">
        <f t="shared" si="3"/>
        <v>12.2</v>
      </c>
      <c r="N22" s="18">
        <f t="shared" si="4"/>
        <v>1.2</v>
      </c>
      <c r="O22" s="18">
        <f>IF(OR(INDEX($AM$99:$AY$122,MATCH($C22,$AL$99:$AL$122,0),MATCH($B22,$AM$98:$AY$98,0))="T", INDEX($AM$99:$AY$122,MATCH($C22,$AL$99:$AL$122,0),MATCH($B22,$AM$98:$AY$98,0))="M"), _xlfn.XLOOKUP($B22,$AM$98:$AY$98,$AM$123:$AY$123), INDEX($AM$99:$AY$122,MATCH($C22,$AL$99:$AL$122,0),MATCH($B22,$AM$98:$AY$98,0)))</f>
        <v>1.2</v>
      </c>
      <c r="P22" s="23">
        <f>IF(OR(INDEX($BB$13:$BN$36,MATCH($C22,$BA$13:$BA$36,0),MATCH($B22,$BB$12:$BN$12,0))="T", INDEX($BB$13:$BN$36,MATCH($C22,$BA$13:$BA$36,0),MATCH($B22,$BB$12:$BN$12,0))="M"),_xlfn.XLOOKUP($B22,$BB$12:$BN$12,$BB$37:$BN$37), INDEX($BB$13:$BN$36,MATCH($C22,$BA$13:$BA$36,0),MATCH($B22,$BB$12:$BN$12,0)))</f>
        <v>88</v>
      </c>
      <c r="Q22" s="23">
        <f>IF(OR(INDEX($BB$41:$BN$64,MATCH($C22,$BA$41:$BA$64,0),MATCH($B22,$BB$40:$BN$40,0))="T", INDEX($BB$41:$BN$64,MATCH($C22,$BA$41:$BA$64,0),MATCH($B22,$BB$40:$BN$40,0))="M"),_xlfn.XLOOKUP($B22,$BB$40:$BN$40,$BB$65:$BN$65), INDEX($BB$41:$BN$64,MATCH($C22,$BA$41:$BA$64,0),MATCH($B22,$BB$40:$BN$40,0)))</f>
        <v>47</v>
      </c>
      <c r="R22" s="23">
        <f>IF(OR(INDEX($BB$70:$BN$93,MATCH($C22,$BA$70:$BA$93,0),MATCH($B22,$BB$69:$BN$69,0))="T", INDEX($BB$70:$BN$93,MATCH($C22,$BA$70:$BA$93,0),MATCH($B22,$BB$69:$BN$69,0))="M"), _xlfn.XLOOKUP($B22,$BB$69:$BN$69,$BB$94:$BN$94), INDEX($AM$41:$AY$64,MATCH($C22,$BA$70:$BA$93,0),MATCH($B22,$BB$69:$BN$69,0)))</f>
        <v>50</v>
      </c>
      <c r="S22" s="23">
        <f>IF(OR(INDEX($BB$99:$BN$122,MATCH($C22,$BA$99:$BA$122,0),MATCH($B22,$BB$98:$BN$98,0))="T", INDEX($BB$99:$BN$122,MATCH($C22,$BA$99:$BA$122,0),MATCH($B22,$BB$98:$BN$98,0))="M"), _xlfn.XLOOKUP($B22,$BB$98:$BN$98,$BB$123:$BN$123), INDEX($BB$99:$BN$122,MATCH($C22,$BA$99:$BA$122,0),MATCH($B22,$BB$98:$BN$98,0)))</f>
        <v>47</v>
      </c>
      <c r="T22" s="23">
        <f>IF(OR(INDEX($BB$128:$BN$151,MATCH($C22,$BA$128:$BA$151,0),MATCH($B22,$BB$127:$BN$127,0))="T", INDEX($BB$128:$BN$151,MATCH($C22,$BA$128:$BA$151,0),MATCH($B22,$BB$127:$BN$127,0))="M"), _xlfn.XLOOKUP($B22,$BB$127:$BN$127,$BB$152:$BN$152), INDEX($AM$128:$AY$151,MATCH($C22,$BA$128:$BA$151,0),MATCH($B22,$BB$127:$BN$127,0)))</f>
        <v>71.400000000000006</v>
      </c>
      <c r="W22" s="15">
        <v>2009</v>
      </c>
      <c r="X22" s="15">
        <v>74</v>
      </c>
      <c r="Y22" s="15">
        <v>69</v>
      </c>
      <c r="Z22" s="15">
        <v>78</v>
      </c>
      <c r="AA22" s="15">
        <v>94</v>
      </c>
      <c r="AB22" s="15">
        <v>102</v>
      </c>
      <c r="AC22" s="15">
        <v>108</v>
      </c>
      <c r="AD22" s="15">
        <v>106</v>
      </c>
      <c r="AE22" s="15">
        <v>104</v>
      </c>
      <c r="AF22" s="15">
        <v>102</v>
      </c>
      <c r="AG22" s="15">
        <v>84</v>
      </c>
      <c r="AH22" s="15">
        <v>79</v>
      </c>
      <c r="AI22" s="15">
        <v>61</v>
      </c>
      <c r="AJ22" s="15"/>
      <c r="AL22" s="5">
        <v>2009</v>
      </c>
      <c r="AM22" s="5">
        <v>74</v>
      </c>
      <c r="AN22" s="5">
        <v>67</v>
      </c>
      <c r="AO22" s="5">
        <v>72</v>
      </c>
      <c r="AP22" s="5">
        <v>93</v>
      </c>
      <c r="AQ22" s="5">
        <v>89</v>
      </c>
      <c r="AR22" s="5">
        <v>79</v>
      </c>
      <c r="AS22" s="5">
        <v>83</v>
      </c>
      <c r="AT22" s="5">
        <v>96</v>
      </c>
      <c r="AU22" s="5">
        <v>88</v>
      </c>
      <c r="AV22" s="5">
        <v>77</v>
      </c>
      <c r="AW22" s="5">
        <v>79</v>
      </c>
      <c r="AX22" s="5">
        <v>63</v>
      </c>
      <c r="AY22" s="5"/>
      <c r="BA22" s="5">
        <v>2009</v>
      </c>
      <c r="BB22" s="5">
        <v>77</v>
      </c>
      <c r="BC22" s="5">
        <v>74</v>
      </c>
      <c r="BD22" s="5">
        <v>79</v>
      </c>
      <c r="BE22" s="5">
        <v>95</v>
      </c>
      <c r="BF22" s="5">
        <v>97</v>
      </c>
      <c r="BG22" s="5">
        <v>97</v>
      </c>
      <c r="BH22" s="5">
        <v>99</v>
      </c>
      <c r="BI22" s="5">
        <v>101</v>
      </c>
      <c r="BJ22" s="5">
        <v>96</v>
      </c>
      <c r="BK22" s="5">
        <v>82</v>
      </c>
      <c r="BL22" s="5">
        <v>82</v>
      </c>
      <c r="BM22" s="5">
        <v>69</v>
      </c>
      <c r="BN22" s="5"/>
    </row>
    <row r="23" spans="1:66" ht="15" thickBot="1" x14ac:dyDescent="0.4">
      <c r="A23" s="2">
        <v>37210</v>
      </c>
      <c r="B23" s="6">
        <f t="shared" si="0"/>
        <v>11</v>
      </c>
      <c r="C23" s="6">
        <f t="shared" si="1"/>
        <v>2001</v>
      </c>
      <c r="D23">
        <v>174839</v>
      </c>
      <c r="E23">
        <f t="shared" si="2"/>
        <v>70289.016275254849</v>
      </c>
      <c r="F23" s="19">
        <f>IF(OR(INDEX($X$13:$AJ$36,MATCH($C23,$W$13:$W$36,0),MATCH($B23,$X$12:$AJ$12,0))="T", INDEX($X$13:$AJ$36,MATCH($C23,$W$13:$W$36,0),MATCH($B23,$X$12:$AJ$12,0))="M"),_xlfn.XLOOKUP($B23,$X$12:$AJ$12,$X$37:$AJ$37), INDEX($X$13:$AJ$36,MATCH($C23,$W$13:$W$36,0),MATCH($B23,$X$12:$AJ$12,0)))</f>
        <v>79</v>
      </c>
      <c r="G23" s="19">
        <f>IF(OR(INDEX($X$41:$AJ$64,MATCH(C23,$W$41:$W$64,0),MATCH(B23,$X$40:$AJ$40,0))="T", INDEX($X$41:$AJ$64,MATCH(C23,$W$41:$W$64,0),MATCH(B23,$X$40:$AJ$40,0))="M"), _xlfn.XLOOKUP($B23,$X$40:$AJ$40,$X$65:$AJ$65), INDEX($X$41:$AJ$64,MATCH(C23,$W$41:$W$64,0),MATCH(B23,$X$40:$AJ$40,0)))</f>
        <v>35</v>
      </c>
      <c r="H23" s="19">
        <f>IF(OR(INDEX($X$70:$AJ$93,MATCH(C23,$W$70:$W$93,0),MATCH(B23,$X$69:$AJ$69,0))="T", INDEX($X$70:$AJ$93,MATCH(C23,$W$70:$W$93,0),MATCH(B23,$X$69:$AJ$69,0))="M"), _xlfn.XLOOKUP($B23,$X$69:$AJ$69,$X$94:$AJ$94), INDEX($X$70:$AJ$93,MATCH(C23,$W$70:$W$93,0),MATCH(B23,$X$69:$AJ$69,0)))</f>
        <v>0.1</v>
      </c>
      <c r="I23" s="19">
        <f>IF(OR(INDEX($X$99:$AJ$122,MATCH(C23,$W$99:$W$122,0),MATCH(B23,$X$98:$AJ$98,0))="T", INDEX($X$99:$AJ$122,MATCH(C23,$W$99:$W$122,0),MATCH(B23,$X$98:$AJ$98,0))="M"),_xlfn.XLOOKUP($B23,$X$98:$AJ$98,$X$123:$AJ$123), INDEX($X$99:$AJ$122,MATCH(C23,$W$99:$W$122,0),MATCH(B23,$X$98:$AJ$98,0)))</f>
        <v>0</v>
      </c>
      <c r="J23" s="19">
        <f>IF(OR(INDEX($X$128:$AJ$151,MATCH(C23,$W$128:$W$151,0),MATCH(B23,$X$127:$AJ$127,0))="T", INDEX($X$128:$AJ$151,MATCH(C23,$W$128:$W$151,0),MATCH(B23,$X$127:$AJ$127,0))="M"), _xlfn.XLOOKUP($B23,$X$127:$AJ$127,$X$152:$AJ$152), INDEX($X$128:$AJ$151,MATCH(C23,$W$128:$W$151,0),MATCH(B23,$X$127:$AJ$127,0)))</f>
        <v>3.5</v>
      </c>
      <c r="K23" s="18">
        <f>IF(OR(INDEX($AM$13:$AY$36,MATCH($C23,$AL$13:$AL$36,0),MATCH($B23,$AM$12:$AY$12,0))="T", INDEX($AM$13:$AY$36,MATCH($C23,$AL$13:$AL$36,0),MATCH($B23,$AM$12:$AY$12,0))="M"),_xlfn.XLOOKUP($B23,$AM$12:$AY$12,$AM$37:$AY$37), INDEX($AM$13:$AY$36,MATCH($C23,$AL$13:$AL$36,0),MATCH($B23,$AM$12:$AY$12,0)))</f>
        <v>78</v>
      </c>
      <c r="L23" s="18">
        <f>IF(OR(INDEX($AM$41:$AY$64,MATCH($C23,$AL$41:$AL$64,0),MATCH($B23,$AM$40:$AY$40,0))="T", INDEX($AM$41:$AY$64,MATCH($C23,$AL$41:$AL$64,0),MATCH($B23,$AM$40:$AY$40,0))="M"),_xlfn.XLOOKUP($B23,$AM$40:$AY$40,$AM$65:$AY$65), INDEX($AM$41:$AY$64,MATCH($C23,$AL$41:$AL$64,0),MATCH($B23,$AM$40:$AY$40,0)))</f>
        <v>44</v>
      </c>
      <c r="M23" s="18">
        <f t="shared" si="3"/>
        <v>4.5999999999999996</v>
      </c>
      <c r="N23" s="18">
        <f t="shared" si="4"/>
        <v>0.1</v>
      </c>
      <c r="O23" s="18">
        <f>IF(OR(INDEX($AM$99:$AY$122,MATCH($C23,$AL$99:$AL$122,0),MATCH($B23,$AM$98:$AY$98,0))="T", INDEX($AM$99:$AY$122,MATCH($C23,$AL$99:$AL$122,0),MATCH($B23,$AM$98:$AY$98,0))="M"), _xlfn.XLOOKUP($B23,$AM$98:$AY$98,$AM$123:$AY$123), INDEX($AM$99:$AY$122,MATCH($C23,$AL$99:$AL$122,0),MATCH($B23,$AM$98:$AY$98,0)))</f>
        <v>0.1</v>
      </c>
      <c r="P23" s="23">
        <f>IF(OR(INDEX($BB$13:$BN$36,MATCH($C23,$BA$13:$BA$36,0),MATCH($B23,$BB$12:$BN$12,0))="T", INDEX($BB$13:$BN$36,MATCH($C23,$BA$13:$BA$36,0),MATCH($B23,$BB$12:$BN$12,0))="M"),_xlfn.XLOOKUP($B23,$BB$12:$BN$12,$BB$37:$BN$37), INDEX($BB$13:$BN$36,MATCH($C23,$BA$13:$BA$36,0),MATCH($B23,$BB$12:$BN$12,0)))</f>
        <v>76</v>
      </c>
      <c r="Q23" s="23">
        <f>IF(OR(INDEX($BB$41:$BN$64,MATCH($C23,$BA$41:$BA$64,0),MATCH($B23,$BB$40:$BN$40,0))="T", INDEX($BB$41:$BN$64,MATCH($C23,$BA$41:$BA$64,0),MATCH($B23,$BB$40:$BN$40,0))="M"),_xlfn.XLOOKUP($B23,$BB$40:$BN$40,$BB$65:$BN$65), INDEX($BB$41:$BN$64,MATCH($C23,$BA$41:$BA$64,0),MATCH($B23,$BB$40:$BN$40,0)))</f>
        <v>37</v>
      </c>
      <c r="R23" s="23">
        <f>IF(OR(INDEX($BB$70:$BN$93,MATCH($C23,$BA$70:$BA$93,0),MATCH($B23,$BB$69:$BN$69,0))="T", INDEX($BB$70:$BN$93,MATCH($C23,$BA$70:$BA$93,0),MATCH($B23,$BB$69:$BN$69,0))="M"), _xlfn.XLOOKUP($B23,$BB$69:$BN$69,$BB$94:$BN$94), INDEX($AM$41:$AY$64,MATCH($C23,$BA$70:$BA$93,0),MATCH($B23,$BB$69:$BN$69,0)))</f>
        <v>44</v>
      </c>
      <c r="S23" s="23">
        <f>IF(OR(INDEX($BB$99:$BN$122,MATCH($C23,$BA$99:$BA$122,0),MATCH($B23,$BB$98:$BN$98,0))="T", INDEX($BB$99:$BN$122,MATCH($C23,$BA$99:$BA$122,0),MATCH($B23,$BB$98:$BN$98,0))="M"), _xlfn.XLOOKUP($B23,$BB$98:$BN$98,$BB$123:$BN$123), INDEX($BB$99:$BN$122,MATCH($C23,$BA$99:$BA$122,0),MATCH($B23,$BB$98:$BN$98,0)))</f>
        <v>0</v>
      </c>
      <c r="T23" s="23">
        <f>IF(OR(INDEX($BB$128:$BN$151,MATCH($C23,$BA$128:$BA$151,0),MATCH($B23,$BB$127:$BN$127,0))="T", INDEX($BB$128:$BN$151,MATCH($C23,$BA$128:$BA$151,0),MATCH($B23,$BB$127:$BN$127,0))="M"), _xlfn.XLOOKUP($B23,$BB$127:$BN$127,$BB$152:$BN$152), INDEX($AM$128:$AY$151,MATCH($C23,$BA$128:$BA$151,0),MATCH($B23,$BB$127:$BN$127,0)))</f>
        <v>66.3</v>
      </c>
      <c r="W23" s="15">
        <v>2010</v>
      </c>
      <c r="X23" s="15">
        <v>63</v>
      </c>
      <c r="Y23" s="15">
        <v>69</v>
      </c>
      <c r="Z23" s="15">
        <v>78</v>
      </c>
      <c r="AA23" s="15">
        <v>83</v>
      </c>
      <c r="AB23" s="15">
        <v>90</v>
      </c>
      <c r="AC23" s="15">
        <v>103</v>
      </c>
      <c r="AD23" s="15">
        <v>102</v>
      </c>
      <c r="AE23" s="15">
        <v>108</v>
      </c>
      <c r="AF23" s="15">
        <v>102</v>
      </c>
      <c r="AG23" s="15">
        <v>94</v>
      </c>
      <c r="AH23" s="15">
        <v>81</v>
      </c>
      <c r="AI23" s="15">
        <v>64</v>
      </c>
      <c r="AJ23" s="15"/>
      <c r="AL23" s="5">
        <v>2010</v>
      </c>
      <c r="AM23" s="5">
        <v>61</v>
      </c>
      <c r="AN23" s="5">
        <v>68</v>
      </c>
      <c r="AO23" s="5">
        <v>80</v>
      </c>
      <c r="AP23" s="5">
        <v>75</v>
      </c>
      <c r="AQ23" s="5">
        <v>71</v>
      </c>
      <c r="AR23" s="5">
        <v>87</v>
      </c>
      <c r="AS23" s="5">
        <v>72</v>
      </c>
      <c r="AT23" s="5">
        <v>98</v>
      </c>
      <c r="AU23" s="5">
        <v>93</v>
      </c>
      <c r="AV23" s="5">
        <v>89</v>
      </c>
      <c r="AW23" s="5">
        <v>80</v>
      </c>
      <c r="AX23" s="5">
        <v>63</v>
      </c>
      <c r="AY23" s="5"/>
      <c r="BA23" s="5">
        <v>2010</v>
      </c>
      <c r="BB23" s="5">
        <v>63</v>
      </c>
      <c r="BC23" s="5">
        <v>69</v>
      </c>
      <c r="BD23" s="5">
        <v>81</v>
      </c>
      <c r="BE23" s="5">
        <v>79</v>
      </c>
      <c r="BF23" s="5">
        <v>84</v>
      </c>
      <c r="BG23" s="5">
        <v>92</v>
      </c>
      <c r="BH23" s="5">
        <v>89</v>
      </c>
      <c r="BI23" s="5">
        <v>102</v>
      </c>
      <c r="BJ23" s="5">
        <v>99</v>
      </c>
      <c r="BK23" s="5">
        <v>93</v>
      </c>
      <c r="BL23" s="5">
        <v>85</v>
      </c>
      <c r="BM23" s="5">
        <v>67</v>
      </c>
      <c r="BN23" s="5"/>
    </row>
    <row r="24" spans="1:66" ht="15" thickBot="1" x14ac:dyDescent="0.4">
      <c r="A24" s="2">
        <v>37240</v>
      </c>
      <c r="B24" s="6">
        <f t="shared" si="0"/>
        <v>12</v>
      </c>
      <c r="C24" s="6">
        <f t="shared" si="1"/>
        <v>2001</v>
      </c>
      <c r="D24">
        <v>213717</v>
      </c>
      <c r="E24">
        <f t="shared" si="2"/>
        <v>85918.803535244646</v>
      </c>
      <c r="F24" s="19">
        <f>IF(OR(INDEX($X$13:$AJ$36,MATCH($C24,$W$13:$W$36,0),MATCH($B24,$X$12:$AJ$12,0))="T", INDEX($X$13:$AJ$36,MATCH($C24,$W$13:$W$36,0),MATCH($B24,$X$12:$AJ$12,0))="M"),_xlfn.XLOOKUP($B24,$X$12:$AJ$12,$X$37:$AJ$37), INDEX($X$13:$AJ$36,MATCH($C24,$W$13:$W$36,0),MATCH($B24,$X$12:$AJ$12,0)))</f>
        <v>61</v>
      </c>
      <c r="G24" s="19">
        <f>IF(OR(INDEX($X$41:$AJ$64,MATCH(C24,$W$41:$W$64,0),MATCH(B24,$X$40:$AJ$40,0))="T", INDEX($X$41:$AJ$64,MATCH(C24,$W$41:$W$64,0),MATCH(B24,$X$40:$AJ$40,0))="M"), _xlfn.XLOOKUP($B24,$X$40:$AJ$40,$X$65:$AJ$65), INDEX($X$41:$AJ$64,MATCH(C24,$W$41:$W$64,0),MATCH(B24,$X$40:$AJ$40,0)))</f>
        <v>33</v>
      </c>
      <c r="H24" s="19">
        <f>IF(OR(INDEX($X$70:$AJ$93,MATCH(C24,$W$70:$W$93,0),MATCH(B24,$X$69:$AJ$69,0))="T", INDEX($X$70:$AJ$93,MATCH(C24,$W$70:$W$93,0),MATCH(B24,$X$69:$AJ$69,0))="M"), _xlfn.XLOOKUP($B24,$X$69:$AJ$69,$X$94:$AJ$94), INDEX($X$70:$AJ$93,MATCH(C24,$W$70:$W$93,0),MATCH(B24,$X$69:$AJ$69,0)))</f>
        <v>0</v>
      </c>
      <c r="I24" s="19">
        <f>IF(OR(INDEX($X$99:$AJ$122,MATCH(C24,$W$99:$W$122,0),MATCH(B24,$X$98:$AJ$98,0))="T", INDEX($X$99:$AJ$122,MATCH(C24,$W$99:$W$122,0),MATCH(B24,$X$98:$AJ$98,0))="M"),_xlfn.XLOOKUP($B24,$X$98:$AJ$98,$X$123:$AJ$123), INDEX($X$99:$AJ$122,MATCH(C24,$W$99:$W$122,0),MATCH(B24,$X$98:$AJ$98,0)))</f>
        <v>0</v>
      </c>
      <c r="J24" s="19">
        <f>IF(OR(INDEX($X$128:$AJ$151,MATCH(C24,$W$128:$W$151,0),MATCH(B24,$X$127:$AJ$127,0))="T", INDEX($X$128:$AJ$151,MATCH(C24,$W$128:$W$151,0),MATCH(B24,$X$127:$AJ$127,0))="M"), _xlfn.XLOOKUP($B24,$X$127:$AJ$127,$X$152:$AJ$152), INDEX($X$128:$AJ$151,MATCH(C24,$W$128:$W$151,0),MATCH(B24,$X$127:$AJ$127,0)))</f>
        <v>3.2</v>
      </c>
      <c r="K24" s="18">
        <f>IF(OR(INDEX($AM$13:$AY$36,MATCH($C24,$AL$13:$AL$36,0),MATCH($B24,$AM$12:$AY$12,0))="T", INDEX($AM$13:$AY$36,MATCH($C24,$AL$13:$AL$36,0),MATCH($B24,$AM$12:$AY$12,0))="M"),_xlfn.XLOOKUP($B24,$AM$12:$AY$12,$AM$37:$AY$37), INDEX($AM$13:$AY$36,MATCH($C24,$AL$13:$AL$36,0),MATCH($B24,$AM$12:$AY$12,0)))</f>
        <v>64</v>
      </c>
      <c r="L24" s="18">
        <f>IF(OR(INDEX($AM$41:$AY$64,MATCH($C24,$AL$41:$AL$64,0),MATCH($B24,$AM$40:$AY$40,0))="T", INDEX($AM$41:$AY$64,MATCH($C24,$AL$41:$AL$64,0),MATCH($B24,$AM$40:$AY$40,0))="M"),_xlfn.XLOOKUP($B24,$AM$40:$AY$40,$AM$65:$AY$65), INDEX($AM$41:$AY$64,MATCH($C24,$AL$41:$AL$64,0),MATCH($B24,$AM$40:$AY$40,0)))</f>
        <v>42</v>
      </c>
      <c r="M24" s="18">
        <f t="shared" si="3"/>
        <v>4</v>
      </c>
      <c r="N24" s="18">
        <f t="shared" si="4"/>
        <v>0</v>
      </c>
      <c r="O24" s="18">
        <f>IF(OR(INDEX($AM$99:$AY$122,MATCH($C24,$AL$99:$AL$122,0),MATCH($B24,$AM$98:$AY$98,0))="T", INDEX($AM$99:$AY$122,MATCH($C24,$AL$99:$AL$122,0),MATCH($B24,$AM$98:$AY$98,0))="M"), _xlfn.XLOOKUP($B24,$AM$98:$AY$98,$AM$123:$AY$123), INDEX($AM$99:$AY$122,MATCH($C24,$AL$99:$AL$122,0),MATCH($B24,$AM$98:$AY$98,0)))</f>
        <v>0</v>
      </c>
      <c r="P24" s="23">
        <f>IF(OR(INDEX($BB$13:$BN$36,MATCH($C24,$BA$13:$BA$36,0),MATCH($B24,$BB$12:$BN$12,0))="T", INDEX($BB$13:$BN$36,MATCH($C24,$BA$13:$BA$36,0),MATCH($B24,$BB$12:$BN$12,0))="M"),_xlfn.XLOOKUP($B24,$BB$12:$BN$12,$BB$37:$BN$37), INDEX($BB$13:$BN$36,MATCH($C24,$BA$13:$BA$36,0),MATCH($B24,$BB$12:$BN$12,0)))</f>
        <v>66</v>
      </c>
      <c r="Q24" s="23">
        <f>IF(OR(INDEX($BB$41:$BN$64,MATCH($C24,$BA$41:$BA$64,0),MATCH($B24,$BB$40:$BN$40,0))="T", INDEX($BB$41:$BN$64,MATCH($C24,$BA$41:$BA$64,0),MATCH($B24,$BB$40:$BN$40,0))="M"),_xlfn.XLOOKUP($B24,$BB$40:$BN$40,$BB$65:$BN$65), INDEX($BB$41:$BN$64,MATCH($C24,$BA$41:$BA$64,0),MATCH($B24,$BB$40:$BN$40,0)))</f>
        <v>36</v>
      </c>
      <c r="R24" s="23">
        <f>IF(OR(INDEX($BB$70:$BN$93,MATCH($C24,$BA$70:$BA$93,0),MATCH($B24,$BB$69:$BN$69,0))="T", INDEX($BB$70:$BN$93,MATCH($C24,$BA$70:$BA$93,0),MATCH($B24,$BB$69:$BN$69,0))="M"), _xlfn.XLOOKUP($B24,$BB$69:$BN$69,$BB$94:$BN$94), INDEX($AM$41:$AY$64,MATCH($C24,$BA$70:$BA$93,0),MATCH($B24,$BB$69:$BN$69,0)))</f>
        <v>42</v>
      </c>
      <c r="S24" s="23">
        <f>IF(OR(INDEX($BB$99:$BN$122,MATCH($C24,$BA$99:$BA$122,0),MATCH($B24,$BB$98:$BN$98,0))="T", INDEX($BB$99:$BN$122,MATCH($C24,$BA$99:$BA$122,0),MATCH($B24,$BB$98:$BN$98,0))="M"), _xlfn.XLOOKUP($B24,$BB$98:$BN$98,$BB$123:$BN$123), INDEX($BB$99:$BN$122,MATCH($C24,$BA$99:$BA$122,0),MATCH($B24,$BB$98:$BN$98,0)))</f>
        <v>0</v>
      </c>
      <c r="T24" s="23">
        <f>IF(OR(INDEX($BB$128:$BN$151,MATCH($C24,$BA$128:$BA$151,0),MATCH($B24,$BB$127:$BN$127,0))="T", INDEX($BB$128:$BN$151,MATCH($C24,$BA$128:$BA$151,0),MATCH($B24,$BB$127:$BN$127,0))="M"), _xlfn.XLOOKUP($B24,$BB$127:$BN$127,$BB$152:$BN$152), INDEX($AM$128:$AY$151,MATCH($C24,$BA$128:$BA$151,0),MATCH($B24,$BB$127:$BN$127,0)))</f>
        <v>58.3</v>
      </c>
      <c r="W24" s="15">
        <v>2011</v>
      </c>
      <c r="X24" s="15">
        <v>71</v>
      </c>
      <c r="Y24" s="15">
        <v>76</v>
      </c>
      <c r="Z24" s="15">
        <v>80</v>
      </c>
      <c r="AA24" s="15">
        <v>80</v>
      </c>
      <c r="AB24" s="15">
        <v>90</v>
      </c>
      <c r="AC24" s="15">
        <v>102</v>
      </c>
      <c r="AD24" s="15">
        <v>102</v>
      </c>
      <c r="AE24" s="15">
        <v>97</v>
      </c>
      <c r="AF24" s="15">
        <v>102</v>
      </c>
      <c r="AG24" s="15">
        <v>87</v>
      </c>
      <c r="AH24" s="15">
        <v>74</v>
      </c>
      <c r="AI24" s="15">
        <v>73</v>
      </c>
      <c r="AJ24" s="15"/>
      <c r="AL24" s="5">
        <v>2011</v>
      </c>
      <c r="AM24" s="5">
        <v>68</v>
      </c>
      <c r="AN24" s="5">
        <v>77</v>
      </c>
      <c r="AO24" s="5">
        <v>82</v>
      </c>
      <c r="AP24" s="5">
        <v>81</v>
      </c>
      <c r="AQ24" s="5">
        <v>82</v>
      </c>
      <c r="AR24" s="5">
        <v>88</v>
      </c>
      <c r="AS24" s="5">
        <v>81</v>
      </c>
      <c r="AT24" s="5">
        <v>75</v>
      </c>
      <c r="AU24" s="5">
        <v>88</v>
      </c>
      <c r="AV24" s="5">
        <v>85</v>
      </c>
      <c r="AW24" s="5">
        <v>74</v>
      </c>
      <c r="AX24" s="5">
        <v>73</v>
      </c>
      <c r="AY24" s="5"/>
      <c r="BA24" s="5">
        <v>2011</v>
      </c>
      <c r="BB24" s="5">
        <v>72</v>
      </c>
      <c r="BC24" s="5">
        <v>77</v>
      </c>
      <c r="BD24" s="5">
        <v>81</v>
      </c>
      <c r="BE24" s="5">
        <v>84</v>
      </c>
      <c r="BF24" s="5">
        <v>89</v>
      </c>
      <c r="BG24" s="5">
        <v>96</v>
      </c>
      <c r="BH24" s="5">
        <v>93</v>
      </c>
      <c r="BI24" s="5">
        <v>93</v>
      </c>
      <c r="BJ24" s="5">
        <v>96</v>
      </c>
      <c r="BK24" s="5">
        <v>87</v>
      </c>
      <c r="BL24" s="5">
        <v>78</v>
      </c>
      <c r="BM24" s="5">
        <v>71</v>
      </c>
      <c r="BN24" s="5"/>
    </row>
    <row r="25" spans="1:66" ht="15" thickBot="1" x14ac:dyDescent="0.4">
      <c r="A25" s="2">
        <v>37271</v>
      </c>
      <c r="B25" s="6">
        <f t="shared" si="0"/>
        <v>1</v>
      </c>
      <c r="C25" s="6">
        <f t="shared" si="1"/>
        <v>2002</v>
      </c>
      <c r="D25">
        <v>223346</v>
      </c>
      <c r="E25">
        <f t="shared" si="2"/>
        <v>89789.867415239554</v>
      </c>
      <c r="F25" s="19">
        <f>IF(OR(INDEX($X$13:$AJ$36,MATCH($C25,$W$13:$W$36,0),MATCH($B25,$X$12:$AJ$12,0))="T", INDEX($X$13:$AJ$36,MATCH($C25,$W$13:$W$36,0),MATCH($B25,$X$12:$AJ$12,0))="M"),_xlfn.XLOOKUP($B25,$X$12:$AJ$12,$X$37:$AJ$37), INDEX($X$13:$AJ$36,MATCH($C25,$W$13:$W$36,0),MATCH($B25,$X$12:$AJ$12,0)))</f>
        <v>58</v>
      </c>
      <c r="G25" s="19">
        <f>IF(OR(INDEX($X$41:$AJ$64,MATCH(C25,$W$41:$W$64,0),MATCH(B25,$X$40:$AJ$40,0))="T", INDEX($X$41:$AJ$64,MATCH(C25,$W$41:$W$64,0),MATCH(B25,$X$40:$AJ$40,0))="M"), _xlfn.XLOOKUP($B25,$X$40:$AJ$40,$X$65:$AJ$65), INDEX($X$41:$AJ$64,MATCH(C25,$W$41:$W$64,0),MATCH(B25,$X$40:$AJ$40,0)))</f>
        <v>27</v>
      </c>
      <c r="H25" s="19">
        <f>IF(OR(INDEX($X$70:$AJ$93,MATCH(C25,$W$70:$W$93,0),MATCH(B25,$X$69:$AJ$69,0))="T", INDEX($X$70:$AJ$93,MATCH(C25,$W$70:$W$93,0),MATCH(B25,$X$69:$AJ$69,0))="M"), _xlfn.XLOOKUP($B25,$X$69:$AJ$69,$X$94:$AJ$94), INDEX($X$70:$AJ$93,MATCH(C25,$W$70:$W$93,0),MATCH(B25,$X$69:$AJ$69,0)))</f>
        <v>0</v>
      </c>
      <c r="I25" s="19">
        <f>IF(OR(INDEX($X$99:$AJ$122,MATCH(C25,$W$99:$W$122,0),MATCH(B25,$X$98:$AJ$98,0))="T", INDEX($X$99:$AJ$122,MATCH(C25,$W$99:$W$122,0),MATCH(B25,$X$98:$AJ$98,0))="M"),_xlfn.XLOOKUP($B25,$X$98:$AJ$98,$X$123:$AJ$123), INDEX($X$99:$AJ$122,MATCH(C25,$W$99:$W$122,0),MATCH(B25,$X$98:$AJ$98,0)))</f>
        <v>0</v>
      </c>
      <c r="J25" s="19">
        <f>IF(OR(INDEX($X$128:$AJ$151,MATCH(C25,$W$128:$W$151,0),MATCH(B25,$X$127:$AJ$127,0))="T", INDEX($X$128:$AJ$151,MATCH(C25,$W$128:$W$151,0),MATCH(B25,$X$127:$AJ$127,0))="M"), _xlfn.XLOOKUP($B25,$X$127:$AJ$127,$X$152:$AJ$152), INDEX($X$128:$AJ$151,MATCH(C25,$W$128:$W$151,0),MATCH(B25,$X$127:$AJ$127,0)))</f>
        <v>2.5</v>
      </c>
      <c r="K25" s="18">
        <f>IF(OR(INDEX($AM$13:$AY$36,MATCH($C25,$AL$13:$AL$36,0),MATCH($B25,$AM$12:$AY$12,0))="T", INDEX($AM$13:$AY$36,MATCH($C25,$AL$13:$AL$36,0),MATCH($B25,$AM$12:$AY$12,0))="M"),_xlfn.XLOOKUP($B25,$AM$12:$AY$12,$AM$37:$AY$37), INDEX($AM$13:$AY$36,MATCH($C25,$AL$13:$AL$36,0),MATCH($B25,$AM$12:$AY$12,0)))</f>
        <v>63</v>
      </c>
      <c r="L25" s="18">
        <f>IF(OR(INDEX($AM$41:$AY$64,MATCH($C25,$AL$41:$AL$64,0),MATCH($B25,$AM$40:$AY$40,0))="T", INDEX($AM$41:$AY$64,MATCH($C25,$AL$41:$AL$64,0),MATCH($B25,$AM$40:$AY$40,0))="M"),_xlfn.XLOOKUP($B25,$AM$40:$AY$40,$AM$65:$AY$65), INDEX($AM$41:$AY$64,MATCH($C25,$AL$41:$AL$64,0),MATCH($B25,$AM$40:$AY$40,0)))</f>
        <v>36</v>
      </c>
      <c r="M25" s="18">
        <f t="shared" si="3"/>
        <v>4.5999999999999996</v>
      </c>
      <c r="N25" s="18">
        <f t="shared" si="4"/>
        <v>0</v>
      </c>
      <c r="O25" s="18">
        <f>IF(OR(INDEX($AM$99:$AY$122,MATCH($C25,$AL$99:$AL$122,0),MATCH($B25,$AM$98:$AY$98,0))="T", INDEX($AM$99:$AY$122,MATCH($C25,$AL$99:$AL$122,0),MATCH($B25,$AM$98:$AY$98,0))="M"), _xlfn.XLOOKUP($B25,$AM$98:$AY$98,$AM$123:$AY$123), INDEX($AM$99:$AY$122,MATCH($C25,$AL$99:$AL$122,0),MATCH($B25,$AM$98:$AY$98,0)))</f>
        <v>0</v>
      </c>
      <c r="P25" s="23">
        <f>IF(OR(INDEX($BB$13:$BN$36,MATCH($C25,$BA$13:$BA$36,0),MATCH($B25,$BB$12:$BN$12,0))="T", INDEX($BB$13:$BN$36,MATCH($C25,$BA$13:$BA$36,0),MATCH($B25,$BB$12:$BN$12,0))="M"),_xlfn.XLOOKUP($B25,$BB$12:$BN$12,$BB$37:$BN$37), INDEX($BB$13:$BN$36,MATCH($C25,$BA$13:$BA$36,0),MATCH($B25,$BB$12:$BN$12,0)))</f>
        <v>63</v>
      </c>
      <c r="Q25" s="23">
        <f>IF(OR(INDEX($BB$41:$BN$64,MATCH($C25,$BA$41:$BA$64,0),MATCH($B25,$BB$40:$BN$40,0))="T", INDEX($BB$41:$BN$64,MATCH($C25,$BA$41:$BA$64,0),MATCH($B25,$BB$40:$BN$40,0))="M"),_xlfn.XLOOKUP($B25,$BB$40:$BN$40,$BB$65:$BN$65), INDEX($BB$41:$BN$64,MATCH($C25,$BA$41:$BA$64,0),MATCH($B25,$BB$40:$BN$40,0)))</f>
        <v>30</v>
      </c>
      <c r="R25" s="23">
        <f>IF(OR(INDEX($BB$70:$BN$93,MATCH($C25,$BA$70:$BA$93,0),MATCH($B25,$BB$69:$BN$69,0))="T", INDEX($BB$70:$BN$93,MATCH($C25,$BA$70:$BA$93,0),MATCH($B25,$BB$69:$BN$69,0))="M"), _xlfn.XLOOKUP($B25,$BB$69:$BN$69,$BB$94:$BN$94), INDEX($AM$41:$AY$64,MATCH($C25,$BA$70:$BA$93,0),MATCH($B25,$BB$69:$BN$69,0)))</f>
        <v>36</v>
      </c>
      <c r="S25" s="23">
        <f>IF(OR(INDEX($BB$99:$BN$122,MATCH($C25,$BA$99:$BA$122,0),MATCH($B25,$BB$98:$BN$98,0))="T", INDEX($BB$99:$BN$122,MATCH($C25,$BA$99:$BA$122,0),MATCH($B25,$BB$98:$BN$98,0))="M"), _xlfn.XLOOKUP($B25,$BB$98:$BN$98,$BB$123:$BN$123), INDEX($BB$99:$BN$122,MATCH($C25,$BA$99:$BA$122,0),MATCH($B25,$BB$98:$BN$98,0)))</f>
        <v>0</v>
      </c>
      <c r="T25" s="23">
        <f>IF(OR(INDEX($BB$128:$BN$151,MATCH($C25,$BA$128:$BA$151,0),MATCH($B25,$BB$127:$BN$127,0))="T", INDEX($BB$128:$BN$151,MATCH($C25,$BA$128:$BA$151,0),MATCH($B25,$BB$127:$BN$127,0))="M"), _xlfn.XLOOKUP($B25,$BB$127:$BN$127,$BB$152:$BN$152), INDEX($AM$128:$AY$151,MATCH($C25,$BA$128:$BA$151,0),MATCH($B25,$BB$127:$BN$127,0)))</f>
        <v>57</v>
      </c>
      <c r="W25" s="15">
        <v>2012</v>
      </c>
      <c r="X25" s="15">
        <v>66</v>
      </c>
      <c r="Y25" s="15">
        <v>74</v>
      </c>
      <c r="Z25" s="15">
        <v>74</v>
      </c>
      <c r="AA25" s="15">
        <v>90</v>
      </c>
      <c r="AB25" s="15">
        <v>96</v>
      </c>
      <c r="AC25" s="15">
        <v>105</v>
      </c>
      <c r="AD25" s="15">
        <v>106</v>
      </c>
      <c r="AE25" s="15">
        <v>105</v>
      </c>
      <c r="AF25" s="15">
        <v>97</v>
      </c>
      <c r="AG25" s="15">
        <v>99</v>
      </c>
      <c r="AH25" s="15">
        <v>79</v>
      </c>
      <c r="AI25" s="15">
        <v>64</v>
      </c>
      <c r="AJ25" s="15"/>
      <c r="AL25" s="5">
        <v>2012</v>
      </c>
      <c r="AM25" s="5">
        <v>66</v>
      </c>
      <c r="AN25" s="5">
        <v>72</v>
      </c>
      <c r="AO25" s="5">
        <v>70</v>
      </c>
      <c r="AP25" s="5">
        <v>79</v>
      </c>
      <c r="AQ25" s="5">
        <v>79</v>
      </c>
      <c r="AR25" s="5">
        <v>86</v>
      </c>
      <c r="AS25" s="5">
        <v>74</v>
      </c>
      <c r="AT25" s="5">
        <v>77</v>
      </c>
      <c r="AU25" s="5">
        <v>84</v>
      </c>
      <c r="AV25" s="5">
        <v>94</v>
      </c>
      <c r="AW25" s="5">
        <v>78</v>
      </c>
      <c r="AX25" s="5">
        <v>66</v>
      </c>
      <c r="AY25" s="5"/>
      <c r="BA25" s="5">
        <v>2012</v>
      </c>
      <c r="BB25" s="5">
        <v>68</v>
      </c>
      <c r="BC25" s="5">
        <v>77</v>
      </c>
      <c r="BD25" s="5">
        <v>75</v>
      </c>
      <c r="BE25" s="5">
        <v>91</v>
      </c>
      <c r="BF25" s="5">
        <v>90</v>
      </c>
      <c r="BG25" s="5">
        <v>98</v>
      </c>
      <c r="BH25" s="5">
        <v>92</v>
      </c>
      <c r="BI25" s="5">
        <v>90</v>
      </c>
      <c r="BJ25" s="5">
        <v>90</v>
      </c>
      <c r="BK25" s="5">
        <v>96</v>
      </c>
      <c r="BL25" s="5">
        <v>84</v>
      </c>
      <c r="BM25" s="5">
        <v>69</v>
      </c>
      <c r="BN25" s="5"/>
    </row>
    <row r="26" spans="1:66" ht="15" thickBot="1" x14ac:dyDescent="0.4">
      <c r="A26" s="2">
        <v>37302</v>
      </c>
      <c r="B26" s="6">
        <f t="shared" si="0"/>
        <v>2</v>
      </c>
      <c r="C26" s="6">
        <f t="shared" si="1"/>
        <v>2002</v>
      </c>
      <c r="D26">
        <v>185421</v>
      </c>
      <c r="E26">
        <f t="shared" si="2"/>
        <v>74543.206531574921</v>
      </c>
      <c r="F26" s="19">
        <f>IF(OR(INDEX($X$13:$AJ$36,MATCH($C26,$W$13:$W$36,0),MATCH($B26,$X$12:$AJ$12,0))="T", INDEX($X$13:$AJ$36,MATCH($C26,$W$13:$W$36,0),MATCH($B26,$X$12:$AJ$12,0))="M"),_xlfn.XLOOKUP($B26,$X$12:$AJ$12,$X$37:$AJ$37), INDEX($X$13:$AJ$36,MATCH($C26,$W$13:$W$36,0),MATCH($B26,$X$12:$AJ$12,0)))</f>
        <v>73</v>
      </c>
      <c r="G26" s="19">
        <f>IF(OR(INDEX($X$41:$AJ$64,MATCH(C26,$W$41:$W$64,0),MATCH(B26,$X$40:$AJ$40,0))="T", INDEX($X$41:$AJ$64,MATCH(C26,$W$41:$W$64,0),MATCH(B26,$X$40:$AJ$40,0))="M"), _xlfn.XLOOKUP($B26,$X$40:$AJ$40,$X$65:$AJ$65), INDEX($X$41:$AJ$64,MATCH(C26,$W$41:$W$64,0),MATCH(B26,$X$40:$AJ$40,0)))</f>
        <v>30</v>
      </c>
      <c r="H26" s="19">
        <f>IF(OR(INDEX($X$70:$AJ$93,MATCH(C26,$W$70:$W$93,0),MATCH(B26,$X$69:$AJ$69,0))="T", INDEX($X$70:$AJ$93,MATCH(C26,$W$70:$W$93,0),MATCH(B26,$X$69:$AJ$69,0))="M"), _xlfn.XLOOKUP($B26,$X$69:$AJ$69,$X$94:$AJ$94), INDEX($X$70:$AJ$93,MATCH(C26,$W$70:$W$93,0),MATCH(B26,$X$69:$AJ$69,0)))</f>
        <v>0</v>
      </c>
      <c r="I26" s="19">
        <f>IF(OR(INDEX($X$99:$AJ$122,MATCH(C26,$W$99:$W$122,0),MATCH(B26,$X$98:$AJ$98,0))="T", INDEX($X$99:$AJ$122,MATCH(C26,$W$99:$W$122,0),MATCH(B26,$X$98:$AJ$98,0))="M"),_xlfn.XLOOKUP($B26,$X$98:$AJ$98,$X$123:$AJ$123), INDEX($X$99:$AJ$122,MATCH(C26,$W$99:$W$122,0),MATCH(B26,$X$98:$AJ$98,0)))</f>
        <v>0</v>
      </c>
      <c r="J26" s="19">
        <f>IF(OR(INDEX($X$128:$AJ$151,MATCH(C26,$W$128:$W$151,0),MATCH(B26,$X$127:$AJ$127,0))="T", INDEX($X$128:$AJ$151,MATCH(C26,$W$128:$W$151,0),MATCH(B26,$X$127:$AJ$127,0))="M"), _xlfn.XLOOKUP($B26,$X$127:$AJ$127,$X$152:$AJ$152), INDEX($X$128:$AJ$151,MATCH(C26,$W$128:$W$151,0),MATCH(B26,$X$127:$AJ$127,0)))</f>
        <v>1.9</v>
      </c>
      <c r="K26" s="18">
        <f>IF(OR(INDEX($AM$13:$AY$36,MATCH($C26,$AL$13:$AL$36,0),MATCH($B26,$AM$12:$AY$12,0))="T", INDEX($AM$13:$AY$36,MATCH($C26,$AL$13:$AL$36,0),MATCH($B26,$AM$12:$AY$12,0))="M"),_xlfn.XLOOKUP($B26,$AM$12:$AY$12,$AM$37:$AY$37), INDEX($AM$13:$AY$36,MATCH($C26,$AL$13:$AL$36,0),MATCH($B26,$AM$12:$AY$12,0)))</f>
        <v>78</v>
      </c>
      <c r="L26" s="18">
        <f>IF(OR(INDEX($AM$41:$AY$64,MATCH($C26,$AL$41:$AL$64,0),MATCH($B26,$AM$40:$AY$40,0))="T", INDEX($AM$41:$AY$64,MATCH($C26,$AL$41:$AL$64,0),MATCH($B26,$AM$40:$AY$40,0))="M"),_xlfn.XLOOKUP($B26,$AM$40:$AY$40,$AM$65:$AY$65), INDEX($AM$41:$AY$64,MATCH($C26,$AL$41:$AL$64,0),MATCH($B26,$AM$40:$AY$40,0)))</f>
        <v>42</v>
      </c>
      <c r="M26" s="18">
        <f t="shared" si="3"/>
        <v>3.2</v>
      </c>
      <c r="N26" s="18">
        <f t="shared" si="4"/>
        <v>0.1</v>
      </c>
      <c r="O26" s="18">
        <f>IF(OR(INDEX($AM$99:$AY$122,MATCH($C26,$AL$99:$AL$122,0),MATCH($B26,$AM$98:$AY$98,0))="T", INDEX($AM$99:$AY$122,MATCH($C26,$AL$99:$AL$122,0),MATCH($B26,$AM$98:$AY$98,0))="M"), _xlfn.XLOOKUP($B26,$AM$98:$AY$98,$AM$123:$AY$123), INDEX($AM$99:$AY$122,MATCH($C26,$AL$99:$AL$122,0),MATCH($B26,$AM$98:$AY$98,0)))</f>
        <v>0.1</v>
      </c>
      <c r="P26" s="23">
        <f>IF(OR(INDEX($BB$13:$BN$36,MATCH($C26,$BA$13:$BA$36,0),MATCH($B26,$BB$12:$BN$12,0))="T", INDEX($BB$13:$BN$36,MATCH($C26,$BA$13:$BA$36,0),MATCH($B26,$BB$12:$BN$12,0))="M"),_xlfn.XLOOKUP($B26,$BB$12:$BN$12,$BB$37:$BN$37), INDEX($BB$13:$BN$36,MATCH($C26,$BA$13:$BA$36,0),MATCH($B26,$BB$12:$BN$12,0)))</f>
        <v>79</v>
      </c>
      <c r="Q26" s="23">
        <f>IF(OR(INDEX($BB$41:$BN$64,MATCH($C26,$BA$41:$BA$64,0),MATCH($B26,$BB$40:$BN$40,0))="T", INDEX($BB$41:$BN$64,MATCH($C26,$BA$41:$BA$64,0),MATCH($B26,$BB$40:$BN$40,0))="M"),_xlfn.XLOOKUP($B26,$BB$40:$BN$40,$BB$65:$BN$65), INDEX($BB$41:$BN$64,MATCH($C26,$BA$41:$BA$64,0),MATCH($B26,$BB$40:$BN$40,0)))</f>
        <v>33</v>
      </c>
      <c r="R26" s="23">
        <f>IF(OR(INDEX($BB$70:$BN$93,MATCH($C26,$BA$70:$BA$93,0),MATCH($B26,$BB$69:$BN$69,0))="T", INDEX($BB$70:$BN$93,MATCH($C26,$BA$70:$BA$93,0),MATCH($B26,$BB$69:$BN$69,0))="M"), _xlfn.XLOOKUP($B26,$BB$69:$BN$69,$BB$94:$BN$94), INDEX($AM$41:$AY$64,MATCH($C26,$BA$70:$BA$93,0),MATCH($B26,$BB$69:$BN$69,0)))</f>
        <v>42</v>
      </c>
      <c r="S26" s="23">
        <f>IF(OR(INDEX($BB$99:$BN$122,MATCH($C26,$BA$99:$BA$122,0),MATCH($B26,$BB$98:$BN$98,0))="T", INDEX($BB$99:$BN$122,MATCH($C26,$BA$99:$BA$122,0),MATCH($B26,$BB$98:$BN$98,0))="M"), _xlfn.XLOOKUP($B26,$BB$98:$BN$98,$BB$123:$BN$123), INDEX($BB$99:$BN$122,MATCH($C26,$BA$99:$BA$122,0),MATCH($B26,$BB$98:$BN$98,0)))</f>
        <v>0</v>
      </c>
      <c r="T26" s="23">
        <f>IF(OR(INDEX($BB$128:$BN$151,MATCH($C26,$BA$128:$BA$151,0),MATCH($B26,$BB$127:$BN$127,0))="T", INDEX($BB$128:$BN$151,MATCH($C26,$BA$128:$BA$151,0),MATCH($B26,$BB$127:$BN$127,0))="M"), _xlfn.XLOOKUP($B26,$BB$127:$BN$127,$BB$152:$BN$152), INDEX($AM$128:$AY$151,MATCH($C26,$BA$128:$BA$151,0),MATCH($B26,$BB$127:$BN$127,0)))</f>
        <v>63.5</v>
      </c>
      <c r="W26" s="15">
        <v>2013</v>
      </c>
      <c r="X26" s="15">
        <v>66</v>
      </c>
      <c r="Y26" s="15">
        <v>71</v>
      </c>
      <c r="Z26" s="15">
        <v>79</v>
      </c>
      <c r="AA26" s="15">
        <v>93</v>
      </c>
      <c r="AB26" s="15">
        <v>94</v>
      </c>
      <c r="AC26" s="15">
        <v>108</v>
      </c>
      <c r="AD26" s="15">
        <v>109</v>
      </c>
      <c r="AE26" s="15">
        <v>104</v>
      </c>
      <c r="AF26" s="15">
        <v>101</v>
      </c>
      <c r="AG26" s="15">
        <v>85</v>
      </c>
      <c r="AH26" s="15">
        <v>80</v>
      </c>
      <c r="AI26" s="15">
        <v>70</v>
      </c>
      <c r="AJ26" s="15"/>
      <c r="AL26" s="5">
        <v>2013</v>
      </c>
      <c r="AM26" s="5">
        <v>64</v>
      </c>
      <c r="AN26" s="5">
        <v>71</v>
      </c>
      <c r="AO26" s="5">
        <v>73</v>
      </c>
      <c r="AP26" s="5">
        <v>82</v>
      </c>
      <c r="AQ26" s="5">
        <v>88</v>
      </c>
      <c r="AR26" s="5">
        <v>77</v>
      </c>
      <c r="AS26" s="5">
        <v>79</v>
      </c>
      <c r="AT26" s="5">
        <v>77</v>
      </c>
      <c r="AU26" s="5">
        <v>83</v>
      </c>
      <c r="AV26" s="5">
        <v>83</v>
      </c>
      <c r="AW26" s="5">
        <v>72</v>
      </c>
      <c r="AX26" s="5">
        <v>67</v>
      </c>
      <c r="AY26" s="5"/>
      <c r="BA26" s="5">
        <v>2013</v>
      </c>
      <c r="BB26" s="5">
        <v>66</v>
      </c>
      <c r="BC26" s="5">
        <v>73</v>
      </c>
      <c r="BD26" s="5">
        <v>78</v>
      </c>
      <c r="BE26" s="5">
        <v>88</v>
      </c>
      <c r="BF26" s="5">
        <v>92</v>
      </c>
      <c r="BG26" s="5">
        <v>96</v>
      </c>
      <c r="BH26" s="5">
        <v>92</v>
      </c>
      <c r="BI26" s="5">
        <v>91</v>
      </c>
      <c r="BJ26" s="5">
        <v>95</v>
      </c>
      <c r="BK26" s="5">
        <v>85</v>
      </c>
      <c r="BL26" s="5">
        <v>77</v>
      </c>
      <c r="BM26" s="5">
        <v>70</v>
      </c>
      <c r="BN26" s="5"/>
    </row>
    <row r="27" spans="1:66" ht="15" thickBot="1" x14ac:dyDescent="0.4">
      <c r="A27" s="2">
        <v>37330</v>
      </c>
      <c r="B27" s="6">
        <f t="shared" si="0"/>
        <v>3</v>
      </c>
      <c r="C27" s="6">
        <f t="shared" si="1"/>
        <v>2002</v>
      </c>
      <c r="D27">
        <v>206416</v>
      </c>
      <c r="E27">
        <f t="shared" si="2"/>
        <v>82983.64543078492</v>
      </c>
      <c r="F27" s="19">
        <f>IF(OR(INDEX($X$13:$AJ$36,MATCH($C27,$W$13:$W$36,0),MATCH($B27,$X$12:$AJ$12,0))="T", INDEX($X$13:$AJ$36,MATCH($C27,$W$13:$W$36,0),MATCH($B27,$X$12:$AJ$12,0))="M"),_xlfn.XLOOKUP($B27,$X$12:$AJ$12,$X$37:$AJ$37), INDEX($X$13:$AJ$36,MATCH($C27,$W$13:$W$36,0),MATCH($B27,$X$12:$AJ$12,0)))</f>
        <v>83</v>
      </c>
      <c r="G27" s="19">
        <f>IF(OR(INDEX($X$41:$AJ$64,MATCH(C27,$W$41:$W$64,0),MATCH(B27,$X$40:$AJ$40,0))="T", INDEX($X$41:$AJ$64,MATCH(C27,$W$41:$W$64,0),MATCH(B27,$X$40:$AJ$40,0))="M"), _xlfn.XLOOKUP($B27,$X$40:$AJ$40,$X$65:$AJ$65), INDEX($X$41:$AJ$64,MATCH(C27,$W$41:$W$64,0),MATCH(B27,$X$40:$AJ$40,0)))</f>
        <v>31</v>
      </c>
      <c r="H27" s="19">
        <f>IF(OR(INDEX($X$70:$AJ$93,MATCH(C27,$W$70:$W$93,0),MATCH(B27,$X$69:$AJ$69,0))="T", INDEX($X$70:$AJ$93,MATCH(C27,$W$70:$W$93,0),MATCH(B27,$X$69:$AJ$69,0))="M"), _xlfn.XLOOKUP($B27,$X$69:$AJ$69,$X$94:$AJ$94), INDEX($X$70:$AJ$93,MATCH(C27,$W$70:$W$93,0),MATCH(B27,$X$69:$AJ$69,0)))</f>
        <v>0</v>
      </c>
      <c r="I27" s="19">
        <f>IF(OR(INDEX($X$99:$AJ$122,MATCH(C27,$W$99:$W$122,0),MATCH(B27,$X$98:$AJ$98,0))="T", INDEX($X$99:$AJ$122,MATCH(C27,$W$99:$W$122,0),MATCH(B27,$X$98:$AJ$98,0))="M"),_xlfn.XLOOKUP($B27,$X$98:$AJ$98,$X$123:$AJ$123), INDEX($X$99:$AJ$122,MATCH(C27,$W$99:$W$122,0),MATCH(B27,$X$98:$AJ$98,0)))</f>
        <v>0</v>
      </c>
      <c r="J27" s="19">
        <f>IF(OR(INDEX($X$128:$AJ$151,MATCH(C27,$W$128:$W$151,0),MATCH(B27,$X$127:$AJ$127,0))="T", INDEX($X$128:$AJ$151,MATCH(C27,$W$128:$W$151,0),MATCH(B27,$X$127:$AJ$127,0))="M"), _xlfn.XLOOKUP($B27,$X$127:$AJ$127,$X$152:$AJ$152), INDEX($X$128:$AJ$151,MATCH(C27,$W$128:$W$151,0),MATCH(B27,$X$127:$AJ$127,0)))</f>
        <v>2.5</v>
      </c>
      <c r="K27" s="18">
        <f>IF(OR(INDEX($AM$13:$AY$36,MATCH($C27,$AL$13:$AL$36,0),MATCH($B27,$AM$12:$AY$12,0))="T", INDEX($AM$13:$AY$36,MATCH($C27,$AL$13:$AL$36,0),MATCH($B27,$AM$12:$AY$12,0))="M"),_xlfn.XLOOKUP($B27,$AM$12:$AY$12,$AM$37:$AY$37), INDEX($AM$13:$AY$36,MATCH($C27,$AL$13:$AL$36,0),MATCH($B27,$AM$12:$AY$12,0)))</f>
        <v>71</v>
      </c>
      <c r="L27" s="18">
        <f>IF(OR(INDEX($AM$41:$AY$64,MATCH($C27,$AL$41:$AL$64,0),MATCH($B27,$AM$40:$AY$40,0))="T", INDEX($AM$41:$AY$64,MATCH($C27,$AL$41:$AL$64,0),MATCH($B27,$AM$40:$AY$40,0))="M"),_xlfn.XLOOKUP($B27,$AM$40:$AY$40,$AM$65:$AY$65), INDEX($AM$41:$AY$64,MATCH($C27,$AL$41:$AL$64,0),MATCH($B27,$AM$40:$AY$40,0)))</f>
        <v>40</v>
      </c>
      <c r="M27" s="18">
        <f t="shared" si="3"/>
        <v>4.0999999999999996</v>
      </c>
      <c r="N27" s="18">
        <f t="shared" si="4"/>
        <v>0</v>
      </c>
      <c r="O27" s="18">
        <f>IF(OR(INDEX($AM$99:$AY$122,MATCH($C27,$AL$99:$AL$122,0),MATCH($B27,$AM$98:$AY$98,0))="T", INDEX($AM$99:$AY$122,MATCH($C27,$AL$99:$AL$122,0),MATCH($B27,$AM$98:$AY$98,0))="M"), _xlfn.XLOOKUP($B27,$AM$98:$AY$98,$AM$123:$AY$123), INDEX($AM$99:$AY$122,MATCH($C27,$AL$99:$AL$122,0),MATCH($B27,$AM$98:$AY$98,0)))</f>
        <v>0</v>
      </c>
      <c r="P27" s="23">
        <f>IF(OR(INDEX($BB$13:$BN$36,MATCH($C27,$BA$13:$BA$36,0),MATCH($B27,$BB$12:$BN$12,0))="T", INDEX($BB$13:$BN$36,MATCH($C27,$BA$13:$BA$36,0),MATCH($B27,$BB$12:$BN$12,0))="M"),_xlfn.XLOOKUP($B27,$BB$12:$BN$12,$BB$37:$BN$37), INDEX($BB$13:$BN$36,MATCH($C27,$BA$13:$BA$36,0),MATCH($B27,$BB$12:$BN$12,0)))</f>
        <v>77</v>
      </c>
      <c r="Q27" s="23">
        <f>IF(OR(INDEX($BB$41:$BN$64,MATCH($C27,$BA$41:$BA$64,0),MATCH($B27,$BB$40:$BN$40,0))="T", INDEX($BB$41:$BN$64,MATCH($C27,$BA$41:$BA$64,0),MATCH($B27,$BB$40:$BN$40,0))="M"),_xlfn.XLOOKUP($B27,$BB$40:$BN$40,$BB$65:$BN$65), INDEX($BB$41:$BN$64,MATCH($C27,$BA$41:$BA$64,0),MATCH($B27,$BB$40:$BN$40,0)))</f>
        <v>36</v>
      </c>
      <c r="R27" s="23">
        <f>IF(OR(INDEX($BB$70:$BN$93,MATCH($C27,$BA$70:$BA$93,0),MATCH($B27,$BB$69:$BN$69,0))="T", INDEX($BB$70:$BN$93,MATCH($C27,$BA$70:$BA$93,0),MATCH($B27,$BB$69:$BN$69,0))="M"), _xlfn.XLOOKUP($B27,$BB$69:$BN$69,$BB$94:$BN$94), INDEX($AM$41:$AY$64,MATCH($C27,$BA$70:$BA$93,0),MATCH($B27,$BB$69:$BN$69,0)))</f>
        <v>40</v>
      </c>
      <c r="S27" s="23">
        <f>IF(OR(INDEX($BB$99:$BN$122,MATCH($C27,$BA$99:$BA$122,0),MATCH($B27,$BB$98:$BN$98,0))="T", INDEX($BB$99:$BN$122,MATCH($C27,$BA$99:$BA$122,0),MATCH($B27,$BB$98:$BN$98,0))="M"), _xlfn.XLOOKUP($B27,$BB$98:$BN$98,$BB$123:$BN$123), INDEX($BB$99:$BN$122,MATCH($C27,$BA$99:$BA$122,0),MATCH($B27,$BB$98:$BN$98,0)))</f>
        <v>0</v>
      </c>
      <c r="T27" s="23">
        <f>IF(OR(INDEX($BB$128:$BN$151,MATCH($C27,$BA$128:$BA$151,0),MATCH($B27,$BB$127:$BN$127,0))="T", INDEX($BB$128:$BN$151,MATCH($C27,$BA$128:$BA$151,0),MATCH($B27,$BB$127:$BN$127,0))="M"), _xlfn.XLOOKUP($B27,$BB$127:$BN$127,$BB$152:$BN$152), INDEX($AM$128:$AY$151,MATCH($C27,$BA$128:$BA$151,0),MATCH($B27,$BB$127:$BN$127,0)))</f>
        <v>60.2</v>
      </c>
      <c r="W27" s="15">
        <v>2014</v>
      </c>
      <c r="X27" s="15">
        <v>76</v>
      </c>
      <c r="Y27" s="15">
        <v>75</v>
      </c>
      <c r="Z27" s="15">
        <v>81</v>
      </c>
      <c r="AA27" s="15">
        <v>91</v>
      </c>
      <c r="AB27" s="15">
        <v>97</v>
      </c>
      <c r="AC27" s="15">
        <v>106</v>
      </c>
      <c r="AD27" s="15">
        <v>104</v>
      </c>
      <c r="AE27" s="15">
        <v>104</v>
      </c>
      <c r="AF27" s="15">
        <v>103</v>
      </c>
      <c r="AG27" s="15">
        <v>97</v>
      </c>
      <c r="AH27" s="15">
        <v>79</v>
      </c>
      <c r="AI27" s="15">
        <v>69</v>
      </c>
      <c r="AJ27" s="15"/>
      <c r="AL27" s="5">
        <v>2014</v>
      </c>
      <c r="AM27" s="5">
        <v>72</v>
      </c>
      <c r="AN27" s="5">
        <v>69</v>
      </c>
      <c r="AO27" s="5">
        <v>76</v>
      </c>
      <c r="AP27" s="5">
        <v>90</v>
      </c>
      <c r="AQ27" s="5">
        <v>90</v>
      </c>
      <c r="AR27" s="5">
        <v>78</v>
      </c>
      <c r="AS27" s="5">
        <v>85</v>
      </c>
      <c r="AT27" s="5">
        <v>71</v>
      </c>
      <c r="AU27" s="5">
        <v>80</v>
      </c>
      <c r="AV27" s="5">
        <v>92</v>
      </c>
      <c r="AW27" s="5">
        <v>76</v>
      </c>
      <c r="AX27" s="5">
        <v>68</v>
      </c>
      <c r="AY27" s="5"/>
      <c r="BA27" s="5">
        <v>2014</v>
      </c>
      <c r="BB27" s="5">
        <v>76</v>
      </c>
      <c r="BC27" s="5">
        <v>73</v>
      </c>
      <c r="BD27" s="5">
        <v>81</v>
      </c>
      <c r="BE27" s="5">
        <v>93</v>
      </c>
      <c r="BF27" s="5">
        <v>95</v>
      </c>
      <c r="BG27" s="5">
        <v>92</v>
      </c>
      <c r="BH27" s="5">
        <v>94</v>
      </c>
      <c r="BI27" s="5">
        <v>86</v>
      </c>
      <c r="BJ27" s="5">
        <v>89</v>
      </c>
      <c r="BK27" s="5">
        <v>92</v>
      </c>
      <c r="BL27" s="5">
        <v>77</v>
      </c>
      <c r="BM27" s="5">
        <v>71</v>
      </c>
      <c r="BN27" s="5"/>
    </row>
    <row r="28" spans="1:66" ht="15" thickBot="1" x14ac:dyDescent="0.4">
      <c r="A28" s="2">
        <v>37361</v>
      </c>
      <c r="B28" s="6">
        <f t="shared" si="0"/>
        <v>4</v>
      </c>
      <c r="C28" s="6">
        <f t="shared" si="1"/>
        <v>2002</v>
      </c>
      <c r="D28">
        <v>162875</v>
      </c>
      <c r="E28">
        <f t="shared" si="2"/>
        <v>65479.232470056064</v>
      </c>
      <c r="F28" s="19">
        <f>IF(OR(INDEX($X$13:$AJ$36,MATCH($C28,$W$13:$W$36,0),MATCH($B28,$X$12:$AJ$12,0))="T", INDEX($X$13:$AJ$36,MATCH($C28,$W$13:$W$36,0),MATCH($B28,$X$12:$AJ$12,0))="M"),_xlfn.XLOOKUP($B28,$X$12:$AJ$12,$X$37:$AJ$37), INDEX($X$13:$AJ$36,MATCH($C28,$W$13:$W$36,0),MATCH($B28,$X$12:$AJ$12,0)))</f>
        <v>86</v>
      </c>
      <c r="G28" s="19">
        <f>IF(OR(INDEX($X$41:$AJ$64,MATCH(C28,$W$41:$W$64,0),MATCH(B28,$X$40:$AJ$40,0))="T", INDEX($X$41:$AJ$64,MATCH(C28,$W$41:$W$64,0),MATCH(B28,$X$40:$AJ$40,0))="M"), _xlfn.XLOOKUP($B28,$X$40:$AJ$40,$X$65:$AJ$65), INDEX($X$41:$AJ$64,MATCH(C28,$W$41:$W$64,0),MATCH(B28,$X$40:$AJ$40,0)))</f>
        <v>37</v>
      </c>
      <c r="H28" s="19">
        <f>IF(OR(INDEX($X$70:$AJ$93,MATCH(C28,$W$70:$W$93,0),MATCH(B28,$X$69:$AJ$69,0))="T", INDEX($X$70:$AJ$93,MATCH(C28,$W$70:$W$93,0),MATCH(B28,$X$69:$AJ$69,0))="M"), _xlfn.XLOOKUP($B28,$X$69:$AJ$69,$X$94:$AJ$94), INDEX($X$70:$AJ$93,MATCH(C28,$W$70:$W$93,0),MATCH(B28,$X$69:$AJ$69,0)))</f>
        <v>1.4</v>
      </c>
      <c r="I28" s="19">
        <f>IF(OR(INDEX($X$99:$AJ$122,MATCH(C28,$W$99:$W$122,0),MATCH(B28,$X$98:$AJ$98,0))="T", INDEX($X$99:$AJ$122,MATCH(C28,$W$99:$W$122,0),MATCH(B28,$X$98:$AJ$98,0))="M"),_xlfn.XLOOKUP($B28,$X$98:$AJ$98,$X$123:$AJ$123), INDEX($X$99:$AJ$122,MATCH(C28,$W$99:$W$122,0),MATCH(B28,$X$98:$AJ$98,0)))</f>
        <v>0.1</v>
      </c>
      <c r="J28" s="19">
        <f>IF(OR(INDEX($X$128:$AJ$151,MATCH(C28,$W$128:$W$151,0),MATCH(B28,$X$127:$AJ$127,0))="T", INDEX($X$128:$AJ$151,MATCH(C28,$W$128:$W$151,0),MATCH(B28,$X$127:$AJ$127,0))="M"), _xlfn.XLOOKUP($B28,$X$127:$AJ$127,$X$152:$AJ$152), INDEX($X$128:$AJ$151,MATCH(C28,$W$128:$W$151,0),MATCH(B28,$X$127:$AJ$127,0)))</f>
        <v>3.2</v>
      </c>
      <c r="K28" s="18">
        <f>IF(OR(INDEX($AM$13:$AY$36,MATCH($C28,$AL$13:$AL$36,0),MATCH($B28,$AM$12:$AY$12,0))="T", INDEX($AM$13:$AY$36,MATCH($C28,$AL$13:$AL$36,0),MATCH($B28,$AM$12:$AY$12,0))="M"),_xlfn.XLOOKUP($B28,$AM$12:$AY$12,$AM$37:$AY$37), INDEX($AM$13:$AY$36,MATCH($C28,$AL$13:$AL$36,0),MATCH($B28,$AM$12:$AY$12,0)))</f>
        <v>77</v>
      </c>
      <c r="L28" s="18">
        <f>IF(OR(INDEX($AM$41:$AY$64,MATCH($C28,$AL$41:$AL$64,0),MATCH($B28,$AM$40:$AY$40,0))="T", INDEX($AM$41:$AY$64,MATCH($C28,$AL$41:$AL$64,0),MATCH($B28,$AM$40:$AY$40,0))="M"),_xlfn.XLOOKUP($B28,$AM$40:$AY$40,$AM$65:$AY$65), INDEX($AM$41:$AY$64,MATCH($C28,$AL$41:$AL$64,0),MATCH($B28,$AM$40:$AY$40,0)))</f>
        <v>44</v>
      </c>
      <c r="M28" s="18">
        <f t="shared" si="3"/>
        <v>3.4</v>
      </c>
      <c r="N28" s="18">
        <f t="shared" si="4"/>
        <v>0</v>
      </c>
      <c r="O28" s="18">
        <f>IF(OR(INDEX($AM$99:$AY$122,MATCH($C28,$AL$99:$AL$122,0),MATCH($B28,$AM$98:$AY$98,0))="T", INDEX($AM$99:$AY$122,MATCH($C28,$AL$99:$AL$122,0),MATCH($B28,$AM$98:$AY$98,0))="M"), _xlfn.XLOOKUP($B28,$AM$98:$AY$98,$AM$123:$AY$123), INDEX($AM$99:$AY$122,MATCH($C28,$AL$99:$AL$122,0),MATCH($B28,$AM$98:$AY$98,0)))</f>
        <v>0</v>
      </c>
      <c r="P28" s="23">
        <f>IF(OR(INDEX($BB$13:$BN$36,MATCH($C28,$BA$13:$BA$36,0),MATCH($B28,$BB$12:$BN$12,0))="T", INDEX($BB$13:$BN$36,MATCH($C28,$BA$13:$BA$36,0),MATCH($B28,$BB$12:$BN$12,0))="M"),_xlfn.XLOOKUP($B28,$BB$12:$BN$12,$BB$37:$BN$37), INDEX($BB$13:$BN$36,MATCH($C28,$BA$13:$BA$36,0),MATCH($B28,$BB$12:$BN$12,0)))</f>
        <v>82</v>
      </c>
      <c r="Q28" s="23">
        <f>IF(OR(INDEX($BB$41:$BN$64,MATCH($C28,$BA$41:$BA$64,0),MATCH($B28,$BB$40:$BN$40,0))="T", INDEX($BB$41:$BN$64,MATCH($C28,$BA$41:$BA$64,0),MATCH($B28,$BB$40:$BN$40,0))="M"),_xlfn.XLOOKUP($B28,$BB$40:$BN$40,$BB$65:$BN$65), INDEX($BB$41:$BN$64,MATCH($C28,$BA$41:$BA$64,0),MATCH($B28,$BB$40:$BN$40,0)))</f>
        <v>41</v>
      </c>
      <c r="R28" s="23">
        <f>IF(OR(INDEX($BB$70:$BN$93,MATCH($C28,$BA$70:$BA$93,0),MATCH($B28,$BB$69:$BN$69,0))="T", INDEX($BB$70:$BN$93,MATCH($C28,$BA$70:$BA$93,0),MATCH($B28,$BB$69:$BN$69,0))="M"), _xlfn.XLOOKUP($B28,$BB$69:$BN$69,$BB$94:$BN$94), INDEX($AM$41:$AY$64,MATCH($C28,$BA$70:$BA$93,0),MATCH($B28,$BB$69:$BN$69,0)))</f>
        <v>44</v>
      </c>
      <c r="S28" s="23">
        <f>IF(OR(INDEX($BB$99:$BN$122,MATCH($C28,$BA$99:$BA$122,0),MATCH($B28,$BB$98:$BN$98,0))="T", INDEX($BB$99:$BN$122,MATCH($C28,$BA$99:$BA$122,0),MATCH($B28,$BB$98:$BN$98,0))="M"), _xlfn.XLOOKUP($B28,$BB$98:$BN$98,$BB$123:$BN$123), INDEX($BB$99:$BN$122,MATCH($C28,$BA$99:$BA$122,0),MATCH($B28,$BB$98:$BN$98,0)))</f>
        <v>5</v>
      </c>
      <c r="T28" s="23">
        <f>IF(OR(INDEX($BB$128:$BN$151,MATCH($C28,$BA$128:$BA$151,0),MATCH($B28,$BB$127:$BN$127,0))="T", INDEX($BB$128:$BN$151,MATCH($C28,$BA$128:$BA$151,0),MATCH($B28,$BB$127:$BN$127,0))="M"), _xlfn.XLOOKUP($B28,$BB$127:$BN$127,$BB$152:$BN$152), INDEX($AM$128:$AY$151,MATCH($C28,$BA$128:$BA$151,0),MATCH($B28,$BB$127:$BN$127,0)))</f>
        <v>61</v>
      </c>
      <c r="W28" s="15">
        <v>2015</v>
      </c>
      <c r="X28" s="15">
        <v>74</v>
      </c>
      <c r="Y28" s="15">
        <v>74</v>
      </c>
      <c r="Z28" s="15">
        <v>84</v>
      </c>
      <c r="AA28" s="15">
        <v>92</v>
      </c>
      <c r="AB28" s="15">
        <v>92</v>
      </c>
      <c r="AC28" s="15">
        <v>107</v>
      </c>
      <c r="AD28" s="15">
        <v>107</v>
      </c>
      <c r="AE28" s="15">
        <v>106</v>
      </c>
      <c r="AF28" s="15">
        <v>106</v>
      </c>
      <c r="AG28" s="15">
        <v>96</v>
      </c>
      <c r="AH28" s="15">
        <v>72</v>
      </c>
      <c r="AI28" s="15">
        <v>64</v>
      </c>
      <c r="AJ28" s="15"/>
      <c r="AL28" s="5">
        <v>2015</v>
      </c>
      <c r="AM28" s="5">
        <v>74</v>
      </c>
      <c r="AN28" s="5">
        <v>75</v>
      </c>
      <c r="AO28" s="5">
        <v>84</v>
      </c>
      <c r="AP28" s="5">
        <v>84</v>
      </c>
      <c r="AQ28" s="5">
        <v>68</v>
      </c>
      <c r="AR28" s="5">
        <v>78</v>
      </c>
      <c r="AS28" s="5">
        <v>86</v>
      </c>
      <c r="AT28" s="5">
        <v>90</v>
      </c>
      <c r="AU28" s="5">
        <v>95</v>
      </c>
      <c r="AV28" s="5">
        <v>87</v>
      </c>
      <c r="AW28" s="5">
        <v>70</v>
      </c>
      <c r="AX28" s="5">
        <v>64</v>
      </c>
      <c r="AY28" s="5"/>
      <c r="BA28" s="5">
        <v>2015</v>
      </c>
      <c r="BB28" s="5">
        <v>72</v>
      </c>
      <c r="BC28" s="5">
        <v>77</v>
      </c>
      <c r="BD28" s="5">
        <v>89</v>
      </c>
      <c r="BE28" s="5">
        <v>88</v>
      </c>
      <c r="BF28" s="5">
        <v>84</v>
      </c>
      <c r="BG28" s="5">
        <v>92</v>
      </c>
      <c r="BH28" s="5">
        <v>94</v>
      </c>
      <c r="BI28" s="5">
        <v>97</v>
      </c>
      <c r="BJ28" s="5">
        <v>97</v>
      </c>
      <c r="BK28" s="5">
        <v>93</v>
      </c>
      <c r="BL28" s="5">
        <v>73</v>
      </c>
      <c r="BM28" s="5">
        <v>71</v>
      </c>
      <c r="BN28" s="5"/>
    </row>
    <row r="29" spans="1:66" ht="15" thickBot="1" x14ac:dyDescent="0.4">
      <c r="A29" s="2">
        <v>37391</v>
      </c>
      <c r="B29" s="6">
        <f t="shared" si="0"/>
        <v>5</v>
      </c>
      <c r="C29" s="6">
        <f t="shared" si="1"/>
        <v>2002</v>
      </c>
      <c r="D29">
        <v>156501</v>
      </c>
      <c r="E29">
        <f t="shared" si="2"/>
        <v>62916.748186009179</v>
      </c>
      <c r="F29" s="19">
        <f>IF(OR(INDEX($X$13:$AJ$36,MATCH($C29,$W$13:$W$36,0),MATCH($B29,$X$12:$AJ$12,0))="T", INDEX($X$13:$AJ$36,MATCH($C29,$W$13:$W$36,0),MATCH($B29,$X$12:$AJ$12,0))="M"),_xlfn.XLOOKUP($B29,$X$12:$AJ$12,$X$37:$AJ$37), INDEX($X$13:$AJ$36,MATCH($C29,$W$13:$W$36,0),MATCH($B29,$X$12:$AJ$12,0)))</f>
        <v>94</v>
      </c>
      <c r="G29" s="19">
        <f>IF(OR(INDEX($X$41:$AJ$64,MATCH(C29,$W$41:$W$64,0),MATCH(B29,$X$40:$AJ$40,0))="T", INDEX($X$41:$AJ$64,MATCH(C29,$W$41:$W$64,0),MATCH(B29,$X$40:$AJ$40,0))="M"), _xlfn.XLOOKUP($B29,$X$40:$AJ$40,$X$65:$AJ$65), INDEX($X$41:$AJ$64,MATCH(C29,$W$41:$W$64,0),MATCH(B29,$X$40:$AJ$40,0)))</f>
        <v>43</v>
      </c>
      <c r="H29" s="19">
        <f>IF(OR(INDEX($X$70:$AJ$93,MATCH(C29,$W$70:$W$93,0),MATCH(B29,$X$69:$AJ$69,0))="T", INDEX($X$70:$AJ$93,MATCH(C29,$W$70:$W$93,0),MATCH(B29,$X$69:$AJ$69,0))="M"), _xlfn.XLOOKUP($B29,$X$69:$AJ$69,$X$94:$AJ$94), INDEX($X$70:$AJ$93,MATCH(C29,$W$70:$W$93,0),MATCH(B29,$X$69:$AJ$69,0)))</f>
        <v>8.8000000000000007</v>
      </c>
      <c r="I29" s="19">
        <f>IF(OR(INDEX($X$99:$AJ$122,MATCH(C29,$W$99:$W$122,0),MATCH(B29,$X$98:$AJ$98,0))="T", INDEX($X$99:$AJ$122,MATCH(C29,$W$99:$W$122,0),MATCH(B29,$X$98:$AJ$98,0))="M"),_xlfn.XLOOKUP($B29,$X$98:$AJ$98,$X$123:$AJ$123), INDEX($X$99:$AJ$122,MATCH(C29,$W$99:$W$122,0),MATCH(B29,$X$98:$AJ$98,0)))</f>
        <v>1.8</v>
      </c>
      <c r="J29" s="19">
        <f>IF(OR(INDEX($X$128:$AJ$151,MATCH(C29,$W$128:$W$151,0),MATCH(B29,$X$127:$AJ$127,0))="T", INDEX($X$128:$AJ$151,MATCH(C29,$W$128:$W$151,0),MATCH(B29,$X$127:$AJ$127,0))="M"), _xlfn.XLOOKUP($B29,$X$127:$AJ$127,$X$152:$AJ$152), INDEX($X$128:$AJ$151,MATCH(C29,$W$128:$W$151,0),MATCH(B29,$X$127:$AJ$127,0)))</f>
        <v>7.5</v>
      </c>
      <c r="K29" s="18">
        <f>IF(OR(INDEX($AM$13:$AY$36,MATCH($C29,$AL$13:$AL$36,0),MATCH($B29,$AM$12:$AY$12,0))="T", INDEX($AM$13:$AY$36,MATCH($C29,$AL$13:$AL$36,0),MATCH($B29,$AM$12:$AY$12,0))="M"),_xlfn.XLOOKUP($B29,$AM$12:$AY$12,$AM$37:$AY$37), INDEX($AM$13:$AY$36,MATCH($C29,$AL$13:$AL$36,0),MATCH($B29,$AM$12:$AY$12,0)))</f>
        <v>70</v>
      </c>
      <c r="L29" s="18">
        <f>IF(OR(INDEX($AM$41:$AY$64,MATCH($C29,$AL$41:$AL$64,0),MATCH($B29,$AM$40:$AY$40,0))="T", INDEX($AM$41:$AY$64,MATCH($C29,$AL$41:$AL$64,0),MATCH($B29,$AM$40:$AY$40,0))="M"),_xlfn.XLOOKUP($B29,$AM$40:$AY$40,$AM$65:$AY$65), INDEX($AM$41:$AY$64,MATCH($C29,$AL$41:$AL$64,0),MATCH($B29,$AM$40:$AY$40,0)))</f>
        <v>47</v>
      </c>
      <c r="M29" s="18">
        <f t="shared" si="3"/>
        <v>6.2</v>
      </c>
      <c r="N29" s="18">
        <f t="shared" si="4"/>
        <v>0</v>
      </c>
      <c r="O29" s="18">
        <f>IF(OR(INDEX($AM$99:$AY$122,MATCH($C29,$AL$99:$AL$122,0),MATCH($B29,$AM$98:$AY$98,0))="T", INDEX($AM$99:$AY$122,MATCH($C29,$AL$99:$AL$122,0),MATCH($B29,$AM$98:$AY$98,0))="M"), _xlfn.XLOOKUP($B29,$AM$98:$AY$98,$AM$123:$AY$123), INDEX($AM$99:$AY$122,MATCH($C29,$AL$99:$AL$122,0),MATCH($B29,$AM$98:$AY$98,0)))</f>
        <v>0</v>
      </c>
      <c r="P29" s="23">
        <f>IF(OR(INDEX($BB$13:$BN$36,MATCH($C29,$BA$13:$BA$36,0),MATCH($B29,$BB$12:$BN$12,0))="T", INDEX($BB$13:$BN$36,MATCH($C29,$BA$13:$BA$36,0),MATCH($B29,$BB$12:$BN$12,0))="M"),_xlfn.XLOOKUP($B29,$BB$12:$BN$12,$BB$37:$BN$37), INDEX($BB$13:$BN$36,MATCH($C29,$BA$13:$BA$36,0),MATCH($B29,$BB$12:$BN$12,0)))</f>
        <v>85</v>
      </c>
      <c r="Q29" s="23">
        <f>IF(OR(INDEX($BB$41:$BN$64,MATCH($C29,$BA$41:$BA$64,0),MATCH($B29,$BB$40:$BN$40,0))="T", INDEX($BB$41:$BN$64,MATCH($C29,$BA$41:$BA$64,0),MATCH($B29,$BB$40:$BN$40,0))="M"),_xlfn.XLOOKUP($B29,$BB$40:$BN$40,$BB$65:$BN$65), INDEX($BB$41:$BN$64,MATCH($C29,$BA$41:$BA$64,0),MATCH($B29,$BB$40:$BN$40,0)))</f>
        <v>45</v>
      </c>
      <c r="R29" s="23">
        <f>IF(OR(INDEX($BB$70:$BN$93,MATCH($C29,$BA$70:$BA$93,0),MATCH($B29,$BB$69:$BN$69,0))="T", INDEX($BB$70:$BN$93,MATCH($C29,$BA$70:$BA$93,0),MATCH($B29,$BB$69:$BN$69,0))="M"), _xlfn.XLOOKUP($B29,$BB$69:$BN$69,$BB$94:$BN$94), INDEX($AM$41:$AY$64,MATCH($C29,$BA$70:$BA$93,0),MATCH($B29,$BB$69:$BN$69,0)))</f>
        <v>47</v>
      </c>
      <c r="S29" s="23">
        <f>IF(OR(INDEX($BB$99:$BN$122,MATCH($C29,$BA$99:$BA$122,0),MATCH($B29,$BB$98:$BN$98,0))="T", INDEX($BB$99:$BN$122,MATCH($C29,$BA$99:$BA$122,0),MATCH($B29,$BB$98:$BN$98,0))="M"), _xlfn.XLOOKUP($B29,$BB$98:$BN$98,$BB$123:$BN$123), INDEX($BB$99:$BN$122,MATCH($C29,$BA$99:$BA$122,0),MATCH($B29,$BB$98:$BN$98,0)))</f>
        <v>24</v>
      </c>
      <c r="T29" s="23">
        <f>IF(OR(INDEX($BB$128:$BN$151,MATCH($C29,$BA$128:$BA$151,0),MATCH($B29,$BB$127:$BN$127,0))="T", INDEX($BB$128:$BN$151,MATCH($C29,$BA$128:$BA$151,0),MATCH($B29,$BB$127:$BN$127,0))="M"), _xlfn.XLOOKUP($B29,$BB$127:$BN$127,$BB$152:$BN$152), INDEX($AM$128:$AY$151,MATCH($C29,$BA$128:$BA$151,0),MATCH($B29,$BB$127:$BN$127,0)))</f>
        <v>61</v>
      </c>
      <c r="W29" s="15">
        <v>2016</v>
      </c>
      <c r="X29" s="15">
        <v>64</v>
      </c>
      <c r="Y29" s="15">
        <v>78</v>
      </c>
      <c r="Z29" s="15">
        <v>77</v>
      </c>
      <c r="AA29" s="15">
        <v>88</v>
      </c>
      <c r="AB29" s="15">
        <v>101</v>
      </c>
      <c r="AC29" s="15">
        <v>104</v>
      </c>
      <c r="AD29" s="15">
        <v>104</v>
      </c>
      <c r="AE29" s="15">
        <v>101</v>
      </c>
      <c r="AF29" s="15">
        <v>98</v>
      </c>
      <c r="AG29" s="15">
        <v>89</v>
      </c>
      <c r="AH29" s="15">
        <v>76</v>
      </c>
      <c r="AI29" s="15">
        <v>62</v>
      </c>
      <c r="AJ29" s="15"/>
      <c r="AL29" s="5">
        <v>2016</v>
      </c>
      <c r="AM29" s="5">
        <v>64</v>
      </c>
      <c r="AN29" s="5">
        <v>77</v>
      </c>
      <c r="AO29" s="5">
        <v>75</v>
      </c>
      <c r="AP29" s="5">
        <v>87</v>
      </c>
      <c r="AQ29" s="5">
        <v>82</v>
      </c>
      <c r="AR29" s="5">
        <v>79</v>
      </c>
      <c r="AS29" s="5">
        <v>76</v>
      </c>
      <c r="AT29" s="5">
        <v>70</v>
      </c>
      <c r="AU29" s="5">
        <v>92</v>
      </c>
      <c r="AV29" s="5">
        <v>87</v>
      </c>
      <c r="AW29" s="5">
        <v>74</v>
      </c>
      <c r="AX29" s="5">
        <v>64</v>
      </c>
      <c r="AY29" s="5"/>
      <c r="BA29" s="5">
        <v>2016</v>
      </c>
      <c r="BB29" s="5">
        <v>68</v>
      </c>
      <c r="BC29" s="5">
        <v>80</v>
      </c>
      <c r="BD29" s="5">
        <v>77</v>
      </c>
      <c r="BE29" s="5">
        <v>91</v>
      </c>
      <c r="BF29" s="5">
        <v>89</v>
      </c>
      <c r="BG29" s="5">
        <v>95</v>
      </c>
      <c r="BH29" s="5">
        <v>94</v>
      </c>
      <c r="BI29" s="5">
        <v>88</v>
      </c>
      <c r="BJ29" s="5">
        <v>98</v>
      </c>
      <c r="BK29" s="5">
        <v>89</v>
      </c>
      <c r="BL29" s="5">
        <v>79</v>
      </c>
      <c r="BM29" s="5">
        <v>68</v>
      </c>
      <c r="BN29" s="5"/>
    </row>
    <row r="30" spans="1:66" ht="15" thickBot="1" x14ac:dyDescent="0.4">
      <c r="A30" s="2">
        <v>37422</v>
      </c>
      <c r="B30" s="6">
        <f t="shared" si="0"/>
        <v>6</v>
      </c>
      <c r="C30" s="6">
        <f t="shared" si="1"/>
        <v>2002</v>
      </c>
      <c r="D30">
        <v>163505</v>
      </c>
      <c r="E30">
        <f t="shared" si="2"/>
        <v>65732.505940239556</v>
      </c>
      <c r="F30" s="19">
        <f>IF(OR(INDEX($X$13:$AJ$36,MATCH($C30,$W$13:$W$36,0),MATCH($B30,$X$12:$AJ$12,0))="T", INDEX($X$13:$AJ$36,MATCH($C30,$W$13:$W$36,0),MATCH($B30,$X$12:$AJ$12,0))="M"),_xlfn.XLOOKUP($B30,$X$12:$AJ$12,$X$37:$AJ$37), INDEX($X$13:$AJ$36,MATCH($C30,$W$13:$W$36,0),MATCH($B30,$X$12:$AJ$12,0)))</f>
        <v>101</v>
      </c>
      <c r="G30" s="19">
        <f>IF(OR(INDEX($X$41:$AJ$64,MATCH(C30,$W$41:$W$64,0),MATCH(B30,$X$40:$AJ$40,0))="T", INDEX($X$41:$AJ$64,MATCH(C30,$W$41:$W$64,0),MATCH(B30,$X$40:$AJ$40,0))="M"), _xlfn.XLOOKUP($B30,$X$40:$AJ$40,$X$65:$AJ$65), INDEX($X$41:$AJ$64,MATCH(C30,$W$41:$W$64,0),MATCH(B30,$X$40:$AJ$40,0)))</f>
        <v>50</v>
      </c>
      <c r="H30" s="19">
        <f>IF(OR(INDEX($X$70:$AJ$93,MATCH(C30,$W$70:$W$93,0),MATCH(B30,$X$69:$AJ$69,0))="T", INDEX($X$70:$AJ$93,MATCH(C30,$W$70:$W$93,0),MATCH(B30,$X$69:$AJ$69,0))="M"), _xlfn.XLOOKUP($B30,$X$69:$AJ$69,$X$94:$AJ$94), INDEX($X$70:$AJ$93,MATCH(C30,$W$70:$W$93,0),MATCH(B30,$X$69:$AJ$69,0)))</f>
        <v>16</v>
      </c>
      <c r="I30" s="19">
        <f>IF(OR(INDEX($X$99:$AJ$122,MATCH(C30,$W$99:$W$122,0),MATCH(B30,$X$98:$AJ$98,0))="T", INDEX($X$99:$AJ$122,MATCH(C30,$W$99:$W$122,0),MATCH(B30,$X$98:$AJ$98,0))="M"),_xlfn.XLOOKUP($B30,$X$98:$AJ$98,$X$123:$AJ$123), INDEX($X$99:$AJ$122,MATCH(C30,$W$99:$W$122,0),MATCH(B30,$X$98:$AJ$98,0)))</f>
        <v>7.3</v>
      </c>
      <c r="J30" s="19">
        <f>IF(OR(INDEX($X$128:$AJ$151,MATCH(C30,$W$128:$W$151,0),MATCH(B30,$X$127:$AJ$127,0))="T", INDEX($X$128:$AJ$151,MATCH(C30,$W$128:$W$151,0),MATCH(B30,$X$127:$AJ$127,0))="M"), _xlfn.XLOOKUP($B30,$X$127:$AJ$127,$X$152:$AJ$152), INDEX($X$128:$AJ$151,MATCH(C30,$W$128:$W$151,0),MATCH(B30,$X$127:$AJ$127,0)))</f>
        <v>13.2</v>
      </c>
      <c r="K30" s="18">
        <f>IF(OR(INDEX($AM$13:$AY$36,MATCH($C30,$AL$13:$AL$36,0),MATCH($B30,$AM$12:$AY$12,0))="T", INDEX($AM$13:$AY$36,MATCH($C30,$AL$13:$AL$36,0),MATCH($B30,$AM$12:$AY$12,0))="M"),_xlfn.XLOOKUP($B30,$AM$12:$AY$12,$AM$37:$AY$37), INDEX($AM$13:$AY$36,MATCH($C30,$AL$13:$AL$36,0),MATCH($B30,$AM$12:$AY$12,0)))</f>
        <v>83</v>
      </c>
      <c r="L30" s="18">
        <f>IF(OR(INDEX($AM$41:$AY$64,MATCH($C30,$AL$41:$AL$64,0),MATCH($B30,$AM$40:$AY$40,0))="T", INDEX($AM$41:$AY$64,MATCH($C30,$AL$41:$AL$64,0),MATCH($B30,$AM$40:$AY$40,0))="M"),_xlfn.XLOOKUP($B30,$AM$40:$AY$40,$AM$65:$AY$65), INDEX($AM$41:$AY$64,MATCH($C30,$AL$41:$AL$64,0),MATCH($B30,$AM$40:$AY$40,0)))</f>
        <v>48</v>
      </c>
      <c r="M30" s="18">
        <f t="shared" si="3"/>
        <v>11.9</v>
      </c>
      <c r="N30" s="18">
        <f t="shared" si="4"/>
        <v>0.3</v>
      </c>
      <c r="O30" s="18">
        <f>IF(OR(INDEX($AM$99:$AY$122,MATCH($C30,$AL$99:$AL$122,0),MATCH($B30,$AM$98:$AY$98,0))="T", INDEX($AM$99:$AY$122,MATCH($C30,$AL$99:$AL$122,0),MATCH($B30,$AM$98:$AY$98,0))="M"), _xlfn.XLOOKUP($B30,$AM$98:$AY$98,$AM$123:$AY$123), INDEX($AM$99:$AY$122,MATCH($C30,$AL$99:$AL$122,0),MATCH($B30,$AM$98:$AY$98,0)))</f>
        <v>0.3</v>
      </c>
      <c r="P30" s="23">
        <f>IF(OR(INDEX($BB$13:$BN$36,MATCH($C30,$BA$13:$BA$36,0),MATCH($B30,$BB$12:$BN$12,0))="T", INDEX($BB$13:$BN$36,MATCH($C30,$BA$13:$BA$36,0),MATCH($B30,$BB$12:$BN$12,0))="M"),_xlfn.XLOOKUP($B30,$BB$12:$BN$12,$BB$37:$BN$37), INDEX($BB$13:$BN$36,MATCH($C30,$BA$13:$BA$36,0),MATCH($B30,$BB$12:$BN$12,0)))</f>
        <v>95</v>
      </c>
      <c r="Q30" s="23">
        <f>IF(OR(INDEX($BB$41:$BN$64,MATCH($C30,$BA$41:$BA$64,0),MATCH($B30,$BB$40:$BN$40,0))="T", INDEX($BB$41:$BN$64,MATCH($C30,$BA$41:$BA$64,0),MATCH($B30,$BB$40:$BN$40,0))="M"),_xlfn.XLOOKUP($B30,$BB$40:$BN$40,$BB$65:$BN$65), INDEX($BB$41:$BN$64,MATCH($C30,$BA$41:$BA$64,0),MATCH($B30,$BB$40:$BN$40,0)))</f>
        <v>50</v>
      </c>
      <c r="R30" s="23">
        <f>IF(OR(INDEX($BB$70:$BN$93,MATCH($C30,$BA$70:$BA$93,0),MATCH($B30,$BB$69:$BN$69,0))="T", INDEX($BB$70:$BN$93,MATCH($C30,$BA$70:$BA$93,0),MATCH($B30,$BB$69:$BN$69,0))="M"), _xlfn.XLOOKUP($B30,$BB$69:$BN$69,$BB$94:$BN$94), INDEX($AM$41:$AY$64,MATCH($C30,$BA$70:$BA$93,0),MATCH($B30,$BB$69:$BN$69,0)))</f>
        <v>48</v>
      </c>
      <c r="S30" s="23">
        <f>IF(OR(INDEX($BB$99:$BN$122,MATCH($C30,$BA$99:$BA$122,0),MATCH($B30,$BB$98:$BN$98,0))="T", INDEX($BB$99:$BN$122,MATCH($C30,$BA$99:$BA$122,0),MATCH($B30,$BB$98:$BN$98,0))="M"), _xlfn.XLOOKUP($B30,$BB$98:$BN$98,$BB$123:$BN$123), INDEX($BB$99:$BN$122,MATCH($C30,$BA$99:$BA$122,0),MATCH($B30,$BB$98:$BN$98,0)))</f>
        <v>78</v>
      </c>
      <c r="T30" s="23">
        <f>IF(OR(INDEX($BB$128:$BN$151,MATCH($C30,$BA$128:$BA$151,0),MATCH($B30,$BB$127:$BN$127,0))="T", INDEX($BB$128:$BN$151,MATCH($C30,$BA$128:$BA$151,0),MATCH($B30,$BB$127:$BN$127,0))="M"), _xlfn.XLOOKUP($B30,$BB$127:$BN$127,$BB$152:$BN$152), INDEX($AM$128:$AY$151,MATCH($C30,$BA$128:$BA$151,0),MATCH($B30,$BB$127:$BN$127,0)))</f>
        <v>64.8</v>
      </c>
      <c r="W30" s="15">
        <v>2017</v>
      </c>
      <c r="X30" s="15">
        <v>63</v>
      </c>
      <c r="Y30" s="15">
        <v>67</v>
      </c>
      <c r="Z30" s="15">
        <v>79</v>
      </c>
      <c r="AA30" s="15">
        <v>84</v>
      </c>
      <c r="AB30" s="15">
        <v>99</v>
      </c>
      <c r="AC30" s="15">
        <v>107</v>
      </c>
      <c r="AD30" s="15">
        <v>109</v>
      </c>
      <c r="AE30" s="15">
        <v>110</v>
      </c>
      <c r="AF30" s="15">
        <v>109</v>
      </c>
      <c r="AG30" s="15">
        <v>88</v>
      </c>
      <c r="AH30" s="15">
        <v>69</v>
      </c>
      <c r="AI30" s="15">
        <v>65</v>
      </c>
      <c r="AJ30" s="15"/>
      <c r="AL30" s="5">
        <v>2017</v>
      </c>
      <c r="AM30" s="5">
        <v>63</v>
      </c>
      <c r="AN30" s="5">
        <v>67</v>
      </c>
      <c r="AO30" s="5">
        <v>76</v>
      </c>
      <c r="AP30" s="5">
        <v>75</v>
      </c>
      <c r="AQ30" s="5">
        <v>83</v>
      </c>
      <c r="AR30" s="5">
        <v>88</v>
      </c>
      <c r="AS30" s="5">
        <v>78</v>
      </c>
      <c r="AT30" s="5">
        <v>86</v>
      </c>
      <c r="AU30" s="5">
        <v>106</v>
      </c>
      <c r="AV30" s="5">
        <v>89</v>
      </c>
      <c r="AW30" s="5">
        <v>70</v>
      </c>
      <c r="AX30" s="5">
        <v>67</v>
      </c>
      <c r="AY30" s="5"/>
      <c r="BA30" s="5">
        <v>2017</v>
      </c>
      <c r="BB30" s="5">
        <v>65</v>
      </c>
      <c r="BC30" s="5">
        <v>71</v>
      </c>
      <c r="BD30" s="5">
        <v>81</v>
      </c>
      <c r="BE30" s="5">
        <v>79</v>
      </c>
      <c r="BF30" s="5">
        <v>91</v>
      </c>
      <c r="BG30" s="5">
        <v>103</v>
      </c>
      <c r="BH30" s="5">
        <v>97</v>
      </c>
      <c r="BI30" s="5">
        <v>97</v>
      </c>
      <c r="BJ30" s="5">
        <v>108</v>
      </c>
      <c r="BK30" s="5">
        <v>94</v>
      </c>
      <c r="BL30" s="5">
        <v>80</v>
      </c>
      <c r="BM30" s="5">
        <v>70</v>
      </c>
      <c r="BN30" s="5"/>
    </row>
    <row r="31" spans="1:66" ht="15" thickBot="1" x14ac:dyDescent="0.4">
      <c r="A31" s="2">
        <v>37452</v>
      </c>
      <c r="B31" s="6">
        <f t="shared" si="0"/>
        <v>7</v>
      </c>
      <c r="C31" s="6">
        <f t="shared" si="1"/>
        <v>2002</v>
      </c>
      <c r="D31">
        <v>194816</v>
      </c>
      <c r="E31">
        <f t="shared" si="2"/>
        <v>78320.197408358814</v>
      </c>
      <c r="F31" s="19">
        <f>IF(OR(INDEX($X$13:$AJ$36,MATCH($C31,$W$13:$W$36,0),MATCH($B31,$X$12:$AJ$12,0))="T", INDEX($X$13:$AJ$36,MATCH($C31,$W$13:$W$36,0),MATCH($B31,$X$12:$AJ$12,0))="M"),_xlfn.XLOOKUP($B31,$X$12:$AJ$12,$X$37:$AJ$37), INDEX($X$13:$AJ$36,MATCH($C31,$W$13:$W$36,0),MATCH($B31,$X$12:$AJ$12,0)))</f>
        <v>110</v>
      </c>
      <c r="G31" s="19">
        <f>IF(OR(INDEX($X$41:$AJ$64,MATCH(C31,$W$41:$W$64,0),MATCH(B31,$X$40:$AJ$40,0))="T", INDEX($X$41:$AJ$64,MATCH(C31,$W$41:$W$64,0),MATCH(B31,$X$40:$AJ$40,0))="M"), _xlfn.XLOOKUP($B31,$X$40:$AJ$40,$X$65:$AJ$65), INDEX($X$41:$AJ$64,MATCH(C31,$W$41:$W$64,0),MATCH(B31,$X$40:$AJ$40,0)))</f>
        <v>53</v>
      </c>
      <c r="H31" s="19">
        <f>IF(OR(INDEX($X$70:$AJ$93,MATCH(C31,$W$70:$W$93,0),MATCH(B31,$X$69:$AJ$69,0))="T", INDEX($X$70:$AJ$93,MATCH(C31,$W$70:$W$93,0),MATCH(B31,$X$69:$AJ$69,0))="M"), _xlfn.XLOOKUP($B31,$X$69:$AJ$69,$X$94:$AJ$94), INDEX($X$70:$AJ$93,MATCH(C31,$W$70:$W$93,0),MATCH(B31,$X$69:$AJ$69,0)))</f>
        <v>19.899999999999999</v>
      </c>
      <c r="I31" s="19">
        <f>IF(OR(INDEX($X$99:$AJ$122,MATCH(C31,$W$99:$W$122,0),MATCH(B31,$X$98:$AJ$98,0))="T", INDEX($X$99:$AJ$122,MATCH(C31,$W$99:$W$122,0),MATCH(B31,$X$98:$AJ$98,0))="M"),_xlfn.XLOOKUP($B31,$X$98:$AJ$98,$X$123:$AJ$123), INDEX($X$99:$AJ$122,MATCH(C31,$W$99:$W$122,0),MATCH(B31,$X$98:$AJ$98,0)))</f>
        <v>11</v>
      </c>
      <c r="J31" s="19">
        <f>IF(OR(INDEX($X$128:$AJ$151,MATCH(C31,$W$128:$W$151,0),MATCH(B31,$X$127:$AJ$127,0))="T", INDEX($X$128:$AJ$151,MATCH(C31,$W$128:$W$151,0),MATCH(B31,$X$127:$AJ$127,0))="M"), _xlfn.XLOOKUP($B31,$X$127:$AJ$127,$X$152:$AJ$152), INDEX($X$128:$AJ$151,MATCH(C31,$W$128:$W$151,0),MATCH(B31,$X$127:$AJ$127,0)))</f>
        <v>15.8</v>
      </c>
      <c r="K31" s="18">
        <f>IF(OR(INDEX($AM$13:$AY$36,MATCH($C31,$AL$13:$AL$36,0),MATCH($B31,$AM$12:$AY$12,0))="T", INDEX($AM$13:$AY$36,MATCH($C31,$AL$13:$AL$36,0),MATCH($B31,$AM$12:$AY$12,0))="M"),_xlfn.XLOOKUP($B31,$AM$12:$AY$12,$AM$37:$AY$37), INDEX($AM$13:$AY$36,MATCH($C31,$AL$13:$AL$36,0),MATCH($B31,$AM$12:$AY$12,0)))</f>
        <v>80</v>
      </c>
      <c r="L31" s="18">
        <f>IF(OR(INDEX($AM$41:$AY$64,MATCH($C31,$AL$41:$AL$64,0),MATCH($B31,$AM$40:$AY$40,0))="T", INDEX($AM$41:$AY$64,MATCH($C31,$AL$41:$AL$64,0),MATCH($B31,$AM$40:$AY$40,0))="M"),_xlfn.XLOOKUP($B31,$AM$40:$AY$40,$AM$65:$AY$65), INDEX($AM$41:$AY$64,MATCH($C31,$AL$41:$AL$64,0),MATCH($B31,$AM$40:$AY$40,0)))</f>
        <v>50</v>
      </c>
      <c r="M31" s="18">
        <f t="shared" si="3"/>
        <v>14.1</v>
      </c>
      <c r="N31" s="18">
        <f t="shared" si="4"/>
        <v>0.1</v>
      </c>
      <c r="O31" s="18">
        <f>IF(OR(INDEX($AM$99:$AY$122,MATCH($C31,$AL$99:$AL$122,0),MATCH($B31,$AM$98:$AY$98,0))="T", INDEX($AM$99:$AY$122,MATCH($C31,$AL$99:$AL$122,0),MATCH($B31,$AM$98:$AY$98,0))="M"), _xlfn.XLOOKUP($B31,$AM$98:$AY$98,$AM$123:$AY$123), INDEX($AM$99:$AY$122,MATCH($C31,$AL$99:$AL$122,0),MATCH($B31,$AM$98:$AY$98,0)))</f>
        <v>0.1</v>
      </c>
      <c r="P31" s="23">
        <f>IF(OR(INDEX($BB$13:$BN$36,MATCH($C31,$BA$13:$BA$36,0),MATCH($B31,$BB$12:$BN$12,0))="T", INDEX($BB$13:$BN$36,MATCH($C31,$BA$13:$BA$36,0),MATCH($B31,$BB$12:$BN$12,0))="M"),_xlfn.XLOOKUP($B31,$BB$12:$BN$12,$BB$37:$BN$37), INDEX($BB$13:$BN$36,MATCH($C31,$BA$13:$BA$36,0),MATCH($B31,$BB$12:$BN$12,0)))</f>
        <v>99</v>
      </c>
      <c r="Q31" s="23">
        <f>IF(OR(INDEX($BB$41:$BN$64,MATCH($C31,$BA$41:$BA$64,0),MATCH($B31,$BB$40:$BN$40,0))="T", INDEX($BB$41:$BN$64,MATCH($C31,$BA$41:$BA$64,0),MATCH($B31,$BB$40:$BN$40,0))="M"),_xlfn.XLOOKUP($B31,$BB$40:$BN$40,$BB$65:$BN$65), INDEX($BB$41:$BN$64,MATCH($C31,$BA$41:$BA$64,0),MATCH($B31,$BB$40:$BN$40,0)))</f>
        <v>54</v>
      </c>
      <c r="R31" s="23">
        <f>IF(OR(INDEX($BB$70:$BN$93,MATCH($C31,$BA$70:$BA$93,0),MATCH($B31,$BB$69:$BN$69,0))="T", INDEX($BB$70:$BN$93,MATCH($C31,$BA$70:$BA$93,0),MATCH($B31,$BB$69:$BN$69,0))="M"), _xlfn.XLOOKUP($B31,$BB$69:$BN$69,$BB$94:$BN$94), INDEX($AM$41:$AY$64,MATCH($C31,$BA$70:$BA$93,0),MATCH($B31,$BB$69:$BN$69,0)))</f>
        <v>50</v>
      </c>
      <c r="S31" s="23">
        <f>IF(OR(INDEX($BB$99:$BN$122,MATCH($C31,$BA$99:$BA$122,0),MATCH($B31,$BB$98:$BN$98,0))="T", INDEX($BB$99:$BN$122,MATCH($C31,$BA$99:$BA$122,0),MATCH($B31,$BB$98:$BN$98,0))="M"), _xlfn.XLOOKUP($B31,$BB$98:$BN$98,$BB$123:$BN$123), INDEX($BB$99:$BN$122,MATCH($C31,$BA$99:$BA$122,0),MATCH($B31,$BB$98:$BN$98,0)))</f>
        <v>151</v>
      </c>
      <c r="T31" s="23">
        <f>IF(OR(INDEX($BB$128:$BN$151,MATCH($C31,$BA$128:$BA$151,0),MATCH($B31,$BB$127:$BN$127,0))="T", INDEX($BB$128:$BN$151,MATCH($C31,$BA$128:$BA$151,0),MATCH($B31,$BB$127:$BN$127,0))="M"), _xlfn.XLOOKUP($B31,$BB$127:$BN$127,$BB$152:$BN$152), INDEX($AM$128:$AY$151,MATCH($C31,$BA$128:$BA$151,0),MATCH($B31,$BB$127:$BN$127,0)))</f>
        <v>65.099999999999994</v>
      </c>
      <c r="W31" s="15">
        <v>2018</v>
      </c>
      <c r="X31" s="15">
        <v>65</v>
      </c>
      <c r="Y31" s="15">
        <v>74</v>
      </c>
      <c r="Z31" s="15">
        <v>84</v>
      </c>
      <c r="AA31" s="15">
        <v>86</v>
      </c>
      <c r="AB31" s="15">
        <v>96</v>
      </c>
      <c r="AC31" s="15">
        <v>102</v>
      </c>
      <c r="AD31" s="15">
        <v>104</v>
      </c>
      <c r="AE31" s="15">
        <v>100</v>
      </c>
      <c r="AF31" s="15">
        <v>96</v>
      </c>
      <c r="AG31" s="15">
        <v>85</v>
      </c>
      <c r="AH31" s="15">
        <v>83</v>
      </c>
      <c r="AI31" s="15">
        <v>63</v>
      </c>
      <c r="AJ31" s="15"/>
      <c r="AL31" s="5">
        <v>2018</v>
      </c>
      <c r="AM31" s="5">
        <v>67</v>
      </c>
      <c r="AN31" s="5">
        <v>77</v>
      </c>
      <c r="AO31" s="5">
        <v>81</v>
      </c>
      <c r="AP31" s="5">
        <v>74</v>
      </c>
      <c r="AQ31" s="5">
        <v>77</v>
      </c>
      <c r="AR31" s="5">
        <v>80</v>
      </c>
      <c r="AS31" s="5">
        <v>77</v>
      </c>
      <c r="AT31" s="5">
        <v>72</v>
      </c>
      <c r="AU31" s="5">
        <v>83</v>
      </c>
      <c r="AV31" s="5">
        <v>81</v>
      </c>
      <c r="AW31" s="5">
        <v>81</v>
      </c>
      <c r="AX31" s="5">
        <v>62</v>
      </c>
      <c r="AY31" s="5"/>
      <c r="BA31" s="5">
        <v>2018</v>
      </c>
      <c r="BB31" s="5">
        <v>70</v>
      </c>
      <c r="BC31" s="5">
        <v>80</v>
      </c>
      <c r="BD31" s="5">
        <v>82</v>
      </c>
      <c r="BE31" s="5">
        <v>84</v>
      </c>
      <c r="BF31" s="5">
        <v>91</v>
      </c>
      <c r="BG31" s="5">
        <v>98</v>
      </c>
      <c r="BH31" s="5">
        <v>91</v>
      </c>
      <c r="BI31" s="5">
        <v>90</v>
      </c>
      <c r="BJ31" s="5">
        <v>91</v>
      </c>
      <c r="BK31" s="5">
        <v>84</v>
      </c>
      <c r="BL31" s="5">
        <v>83</v>
      </c>
      <c r="BM31" s="5">
        <v>66</v>
      </c>
      <c r="BN31" s="5"/>
    </row>
    <row r="32" spans="1:66" ht="15" thickBot="1" x14ac:dyDescent="0.4">
      <c r="A32" s="2">
        <v>37483</v>
      </c>
      <c r="B32" s="6">
        <f t="shared" si="0"/>
        <v>8</v>
      </c>
      <c r="C32" s="6">
        <f t="shared" si="1"/>
        <v>2002</v>
      </c>
      <c r="D32">
        <v>189345</v>
      </c>
      <c r="E32">
        <f t="shared" si="2"/>
        <v>76120.738431574922</v>
      </c>
      <c r="F32" s="19">
        <f>IF(OR(INDEX($X$13:$AJ$36,MATCH($C32,$W$13:$W$36,0),MATCH($B32,$X$12:$AJ$12,0))="T", INDEX($X$13:$AJ$36,MATCH($C32,$W$13:$W$36,0),MATCH($B32,$X$12:$AJ$12,0))="M"),_xlfn.XLOOKUP($B32,$X$12:$AJ$12,$X$37:$AJ$37), INDEX($X$13:$AJ$36,MATCH($C32,$W$13:$W$36,0),MATCH($B32,$X$12:$AJ$12,0)))</f>
        <v>102</v>
      </c>
      <c r="G32" s="19">
        <f>IF(OR(INDEX($X$41:$AJ$64,MATCH(C32,$W$41:$W$64,0),MATCH(B32,$X$40:$AJ$40,0))="T", INDEX($X$41:$AJ$64,MATCH(C32,$W$41:$W$64,0),MATCH(B32,$X$40:$AJ$40,0))="M"), _xlfn.XLOOKUP($B32,$X$40:$AJ$40,$X$65:$AJ$65), INDEX($X$41:$AJ$64,MATCH(C32,$W$41:$W$64,0),MATCH(B32,$X$40:$AJ$40,0)))</f>
        <v>52</v>
      </c>
      <c r="H32" s="19">
        <f>IF(OR(INDEX($X$70:$AJ$93,MATCH(C32,$W$70:$W$93,0),MATCH(B32,$X$69:$AJ$69,0))="T", INDEX($X$70:$AJ$93,MATCH(C32,$W$70:$W$93,0),MATCH(B32,$X$69:$AJ$69,0))="M"), _xlfn.XLOOKUP($B32,$X$69:$AJ$69,$X$94:$AJ$94), INDEX($X$70:$AJ$93,MATCH(C32,$W$70:$W$93,0),MATCH(B32,$X$69:$AJ$69,0)))</f>
        <v>14</v>
      </c>
      <c r="I32" s="19">
        <f>IF(OR(INDEX($X$99:$AJ$122,MATCH(C32,$W$99:$W$122,0),MATCH(B32,$X$98:$AJ$98,0))="T", INDEX($X$99:$AJ$122,MATCH(C32,$W$99:$W$122,0),MATCH(B32,$X$98:$AJ$98,0))="M"),_xlfn.XLOOKUP($B32,$X$98:$AJ$98,$X$123:$AJ$123), INDEX($X$99:$AJ$122,MATCH(C32,$W$99:$W$122,0),MATCH(B32,$X$98:$AJ$98,0)))</f>
        <v>8.6999999999999993</v>
      </c>
      <c r="J32" s="19">
        <f>IF(OR(INDEX($X$128:$AJ$151,MATCH(C32,$W$128:$W$151,0),MATCH(B32,$X$127:$AJ$127,0))="T", INDEX($X$128:$AJ$151,MATCH(C32,$W$128:$W$151,0),MATCH(B32,$X$127:$AJ$127,0))="M"), _xlfn.XLOOKUP($B32,$X$127:$AJ$127,$X$152:$AJ$152), INDEX($X$128:$AJ$151,MATCH(C32,$W$128:$W$151,0),MATCH(B32,$X$127:$AJ$127,0)))</f>
        <v>11.5</v>
      </c>
      <c r="K32" s="18">
        <f>IF(OR(INDEX($AM$13:$AY$36,MATCH($C32,$AL$13:$AL$36,0),MATCH($B32,$AM$12:$AY$12,0))="T", INDEX($AM$13:$AY$36,MATCH($C32,$AL$13:$AL$36,0),MATCH($B32,$AM$12:$AY$12,0))="M"),_xlfn.XLOOKUP($B32,$AM$12:$AY$12,$AM$37:$AY$37), INDEX($AM$13:$AY$36,MATCH($C32,$AL$13:$AL$36,0),MATCH($B32,$AM$12:$AY$12,0)))</f>
        <v>86</v>
      </c>
      <c r="L32" s="18">
        <f>IF(OR(INDEX($AM$41:$AY$64,MATCH($C32,$AL$41:$AL$64,0),MATCH($B32,$AM$40:$AY$40,0))="T", INDEX($AM$41:$AY$64,MATCH($C32,$AL$41:$AL$64,0),MATCH($B32,$AM$40:$AY$40,0))="M"),_xlfn.XLOOKUP($B32,$AM$40:$AY$40,$AM$65:$AY$65), INDEX($AM$41:$AY$64,MATCH($C32,$AL$41:$AL$64,0),MATCH($B32,$AM$40:$AY$40,0)))</f>
        <v>51</v>
      </c>
      <c r="M32" s="18">
        <f t="shared" si="3"/>
        <v>9.3000000000000007</v>
      </c>
      <c r="N32" s="18">
        <f t="shared" si="4"/>
        <v>0.6</v>
      </c>
      <c r="O32" s="18">
        <f>IF(OR(INDEX($AM$99:$AY$122,MATCH($C32,$AL$99:$AL$122,0),MATCH($B32,$AM$98:$AY$98,0))="T", INDEX($AM$99:$AY$122,MATCH($C32,$AL$99:$AL$122,0),MATCH($B32,$AM$98:$AY$98,0))="M"), _xlfn.XLOOKUP($B32,$AM$98:$AY$98,$AM$123:$AY$123), INDEX($AM$99:$AY$122,MATCH($C32,$AL$99:$AL$122,0),MATCH($B32,$AM$98:$AY$98,0)))</f>
        <v>0.6</v>
      </c>
      <c r="P32" s="23">
        <f>IF(OR(INDEX($BB$13:$BN$36,MATCH($C32,$BA$13:$BA$36,0),MATCH($B32,$BB$12:$BN$12,0))="T", INDEX($BB$13:$BN$36,MATCH($C32,$BA$13:$BA$36,0),MATCH($B32,$BB$12:$BN$12,0))="M"),_xlfn.XLOOKUP($B32,$BB$12:$BN$12,$BB$37:$BN$37), INDEX($BB$13:$BN$36,MATCH($C32,$BA$13:$BA$36,0),MATCH($B32,$BB$12:$BN$12,0)))</f>
        <v>99</v>
      </c>
      <c r="Q32" s="23">
        <f>IF(OR(INDEX($BB$41:$BN$64,MATCH($C32,$BA$41:$BA$64,0),MATCH($B32,$BB$40:$BN$40,0))="T", INDEX($BB$41:$BN$64,MATCH($C32,$BA$41:$BA$64,0),MATCH($B32,$BB$40:$BN$40,0))="M"),_xlfn.XLOOKUP($B32,$BB$40:$BN$40,$BB$65:$BN$65), INDEX($BB$41:$BN$64,MATCH($C32,$BA$41:$BA$64,0),MATCH($B32,$BB$40:$BN$40,0)))</f>
        <v>53</v>
      </c>
      <c r="R32" s="23">
        <f>IF(OR(INDEX($BB$70:$BN$93,MATCH($C32,$BA$70:$BA$93,0),MATCH($B32,$BB$69:$BN$69,0))="T", INDEX($BB$70:$BN$93,MATCH($C32,$BA$70:$BA$93,0),MATCH($B32,$BB$69:$BN$69,0))="M"), _xlfn.XLOOKUP($B32,$BB$69:$BN$69,$BB$94:$BN$94), INDEX($AM$41:$AY$64,MATCH($C32,$BA$70:$BA$93,0),MATCH($B32,$BB$69:$BN$69,0)))</f>
        <v>51</v>
      </c>
      <c r="S32" s="23">
        <f>IF(OR(INDEX($BB$99:$BN$122,MATCH($C32,$BA$99:$BA$122,0),MATCH($B32,$BB$98:$BN$98,0))="T", INDEX($BB$99:$BN$122,MATCH($C32,$BA$99:$BA$122,0),MATCH($B32,$BB$98:$BN$98,0))="M"), _xlfn.XLOOKUP($B32,$BB$98:$BN$98,$BB$123:$BN$123), INDEX($BB$99:$BN$122,MATCH($C32,$BA$99:$BA$122,0),MATCH($B32,$BB$98:$BN$98,0)))</f>
        <v>154</v>
      </c>
      <c r="T32" s="23">
        <f>IF(OR(INDEX($BB$128:$BN$151,MATCH($C32,$BA$128:$BA$151,0),MATCH($B32,$BB$127:$BN$127,0))="T", INDEX($BB$128:$BN$151,MATCH($C32,$BA$128:$BA$151,0),MATCH($B32,$BB$127:$BN$127,0))="M"), _xlfn.XLOOKUP($B32,$BB$127:$BN$127,$BB$152:$BN$152), INDEX($AM$128:$AY$151,MATCH($C32,$BA$128:$BA$151,0),MATCH($B32,$BB$127:$BN$127,0)))</f>
        <v>66.8</v>
      </c>
      <c r="W32" s="15">
        <v>2019</v>
      </c>
      <c r="X32" s="15">
        <v>65</v>
      </c>
      <c r="Y32" s="15">
        <v>63</v>
      </c>
      <c r="Z32" s="15">
        <v>75</v>
      </c>
      <c r="AA32" s="15">
        <v>90</v>
      </c>
      <c r="AB32" s="15">
        <v>88</v>
      </c>
      <c r="AC32" s="15">
        <v>103</v>
      </c>
      <c r="AD32" s="15">
        <v>104</v>
      </c>
      <c r="AE32" s="15">
        <v>105</v>
      </c>
      <c r="AF32" s="15">
        <v>100</v>
      </c>
      <c r="AG32" s="15">
        <v>90</v>
      </c>
      <c r="AH32" s="15">
        <v>80</v>
      </c>
      <c r="AI32" s="15">
        <v>68</v>
      </c>
      <c r="AJ32" s="15"/>
      <c r="AL32" s="5">
        <v>2019</v>
      </c>
      <c r="AM32" s="5">
        <v>66</v>
      </c>
      <c r="AN32" s="5">
        <v>62</v>
      </c>
      <c r="AO32" s="5">
        <v>73</v>
      </c>
      <c r="AP32" s="5">
        <v>82</v>
      </c>
      <c r="AQ32" s="5">
        <v>67</v>
      </c>
      <c r="AR32" s="5">
        <v>97</v>
      </c>
      <c r="AS32" s="5">
        <v>75</v>
      </c>
      <c r="AT32" s="5">
        <v>85</v>
      </c>
      <c r="AU32" s="5">
        <v>94</v>
      </c>
      <c r="AV32" s="5">
        <v>87</v>
      </c>
      <c r="AW32" s="5">
        <v>76</v>
      </c>
      <c r="AX32" s="5">
        <v>63</v>
      </c>
      <c r="AY32" s="5"/>
      <c r="BA32" s="5">
        <v>2019</v>
      </c>
      <c r="BB32" s="5">
        <v>69</v>
      </c>
      <c r="BC32" s="5">
        <v>64</v>
      </c>
      <c r="BD32" s="5">
        <v>78</v>
      </c>
      <c r="BE32" s="5">
        <v>89</v>
      </c>
      <c r="BF32" s="5">
        <v>78</v>
      </c>
      <c r="BG32" s="5">
        <v>100</v>
      </c>
      <c r="BH32" s="5">
        <v>92</v>
      </c>
      <c r="BI32" s="5">
        <v>99</v>
      </c>
      <c r="BJ32" s="5">
        <v>99</v>
      </c>
      <c r="BK32" s="5">
        <v>90</v>
      </c>
      <c r="BL32" s="5">
        <v>78</v>
      </c>
      <c r="BM32" s="5">
        <v>70</v>
      </c>
      <c r="BN32" s="5"/>
    </row>
    <row r="33" spans="1:66" ht="15" thickBot="1" x14ac:dyDescent="0.4">
      <c r="A33" s="2">
        <v>37514</v>
      </c>
      <c r="B33" s="6">
        <f t="shared" si="0"/>
        <v>9</v>
      </c>
      <c r="C33" s="6">
        <f t="shared" si="1"/>
        <v>2002</v>
      </c>
      <c r="D33">
        <v>177933</v>
      </c>
      <c r="E33">
        <f t="shared" si="2"/>
        <v>71532.870428822629</v>
      </c>
      <c r="F33" s="19">
        <f>IF(OR(INDEX($X$13:$AJ$36,MATCH($C33,$W$13:$W$36,0),MATCH($B33,$X$12:$AJ$12,0))="T", INDEX($X$13:$AJ$36,MATCH($C33,$W$13:$W$36,0),MATCH($B33,$X$12:$AJ$12,0))="M"),_xlfn.XLOOKUP($B33,$X$12:$AJ$12,$X$37:$AJ$37), INDEX($X$13:$AJ$36,MATCH($C33,$W$13:$W$36,0),MATCH($B33,$X$12:$AJ$12,0)))</f>
        <v>102</v>
      </c>
      <c r="G33" s="19">
        <f>IF(OR(INDEX($X$41:$AJ$64,MATCH(C33,$W$41:$W$64,0),MATCH(B33,$X$40:$AJ$40,0))="T", INDEX($X$41:$AJ$64,MATCH(C33,$W$41:$W$64,0),MATCH(B33,$X$40:$AJ$40,0))="M"), _xlfn.XLOOKUP($B33,$X$40:$AJ$40,$X$65:$AJ$65), INDEX($X$41:$AJ$64,MATCH(C33,$W$41:$W$64,0),MATCH(B33,$X$40:$AJ$40,0)))</f>
        <v>50</v>
      </c>
      <c r="H33" s="19">
        <f>IF(OR(INDEX($X$70:$AJ$93,MATCH(C33,$W$70:$W$93,0),MATCH(B33,$X$69:$AJ$69,0))="T", INDEX($X$70:$AJ$93,MATCH(C33,$W$70:$W$93,0),MATCH(B33,$X$69:$AJ$69,0))="M"), _xlfn.XLOOKUP($B33,$X$69:$AJ$69,$X$94:$AJ$94), INDEX($X$70:$AJ$93,MATCH(C33,$W$70:$W$93,0),MATCH(B33,$X$69:$AJ$69,0)))</f>
        <v>12.3</v>
      </c>
      <c r="I33" s="19">
        <f>IF(OR(INDEX($X$99:$AJ$122,MATCH(C33,$W$99:$W$122,0),MATCH(B33,$X$98:$AJ$98,0))="T", INDEX($X$99:$AJ$122,MATCH(C33,$W$99:$W$122,0),MATCH(B33,$X$98:$AJ$98,0))="M"),_xlfn.XLOOKUP($B33,$X$98:$AJ$98,$X$123:$AJ$123), INDEX($X$99:$AJ$122,MATCH(C33,$W$99:$W$122,0),MATCH(B33,$X$98:$AJ$98,0)))</f>
        <v>8.1999999999999993</v>
      </c>
      <c r="J33" s="19">
        <f>IF(OR(INDEX($X$128:$AJ$151,MATCH(C33,$W$128:$W$151,0),MATCH(B33,$X$127:$AJ$127,0))="T", INDEX($X$128:$AJ$151,MATCH(C33,$W$128:$W$151,0),MATCH(B33,$X$127:$AJ$127,0))="M"), _xlfn.XLOOKUP($B33,$X$127:$AJ$127,$X$152:$AJ$152), INDEX($X$128:$AJ$151,MATCH(C33,$W$128:$W$151,0),MATCH(B33,$X$127:$AJ$127,0)))</f>
        <v>11</v>
      </c>
      <c r="K33" s="18">
        <f>IF(OR(INDEX($AM$13:$AY$36,MATCH($C33,$AL$13:$AL$36,0),MATCH($B33,$AM$12:$AY$12,0))="T", INDEX($AM$13:$AY$36,MATCH($C33,$AL$13:$AL$36,0),MATCH($B33,$AM$12:$AY$12,0))="M"),_xlfn.XLOOKUP($B33,$AM$12:$AY$12,$AM$37:$AY$37), INDEX($AM$13:$AY$36,MATCH($C33,$AL$13:$AL$36,0),MATCH($B33,$AM$12:$AY$12,0)))</f>
        <v>90</v>
      </c>
      <c r="L33" s="18">
        <f>IF(OR(INDEX($AM$41:$AY$64,MATCH($C33,$AL$41:$AL$64,0),MATCH($B33,$AM$40:$AY$40,0))="T", INDEX($AM$41:$AY$64,MATCH($C33,$AL$41:$AL$64,0),MATCH($B33,$AM$40:$AY$40,0))="M"),_xlfn.XLOOKUP($B33,$AM$40:$AY$40,$AM$65:$AY$65), INDEX($AM$41:$AY$64,MATCH($C33,$AL$41:$AL$64,0),MATCH($B33,$AM$40:$AY$40,0)))</f>
        <v>51</v>
      </c>
      <c r="M33" s="18">
        <f t="shared" si="3"/>
        <v>11.2</v>
      </c>
      <c r="N33" s="18">
        <f t="shared" si="4"/>
        <v>1.1000000000000001</v>
      </c>
      <c r="O33" s="18">
        <f>IF(OR(INDEX($AM$99:$AY$122,MATCH($C33,$AL$99:$AL$122,0),MATCH($B33,$AM$98:$AY$98,0))="T", INDEX($AM$99:$AY$122,MATCH($C33,$AL$99:$AL$122,0),MATCH($B33,$AM$98:$AY$98,0))="M"), _xlfn.XLOOKUP($B33,$AM$98:$AY$98,$AM$123:$AY$123), INDEX($AM$99:$AY$122,MATCH($C33,$AL$99:$AL$122,0),MATCH($B33,$AM$98:$AY$98,0)))</f>
        <v>1.1000000000000001</v>
      </c>
      <c r="P33" s="23">
        <f>IF(OR(INDEX($BB$13:$BN$36,MATCH($C33,$BA$13:$BA$36,0),MATCH($B33,$BB$12:$BN$12,0))="T", INDEX($BB$13:$BN$36,MATCH($C33,$BA$13:$BA$36,0),MATCH($B33,$BB$12:$BN$12,0))="M"),_xlfn.XLOOKUP($B33,$BB$12:$BN$12,$BB$37:$BN$37), INDEX($BB$13:$BN$36,MATCH($C33,$BA$13:$BA$36,0),MATCH($B33,$BB$12:$BN$12,0)))</f>
        <v>95</v>
      </c>
      <c r="Q33" s="23">
        <f>IF(OR(INDEX($BB$41:$BN$64,MATCH($C33,$BA$41:$BA$64,0),MATCH($B33,$BB$40:$BN$40,0))="T", INDEX($BB$41:$BN$64,MATCH($C33,$BA$41:$BA$64,0),MATCH($B33,$BB$40:$BN$40,0))="M"),_xlfn.XLOOKUP($B33,$BB$40:$BN$40,$BB$65:$BN$65), INDEX($BB$41:$BN$64,MATCH($C33,$BA$41:$BA$64,0),MATCH($B33,$BB$40:$BN$40,0)))</f>
        <v>51</v>
      </c>
      <c r="R33" s="23">
        <f>IF(OR(INDEX($BB$70:$BN$93,MATCH($C33,$BA$70:$BA$93,0),MATCH($B33,$BB$69:$BN$69,0))="T", INDEX($BB$70:$BN$93,MATCH($C33,$BA$70:$BA$93,0),MATCH($B33,$BB$69:$BN$69,0))="M"), _xlfn.XLOOKUP($B33,$BB$69:$BN$69,$BB$94:$BN$94), INDEX($AM$41:$AY$64,MATCH($C33,$BA$70:$BA$93,0),MATCH($B33,$BB$69:$BN$69,0)))</f>
        <v>51</v>
      </c>
      <c r="S33" s="23">
        <f>IF(OR(INDEX($BB$99:$BN$122,MATCH($C33,$BA$99:$BA$122,0),MATCH($B33,$BB$98:$BN$98,0))="T", INDEX($BB$99:$BN$122,MATCH($C33,$BA$99:$BA$122,0),MATCH($B33,$BB$98:$BN$98,0))="M"), _xlfn.XLOOKUP($B33,$BB$98:$BN$98,$BB$123:$BN$123), INDEX($BB$99:$BN$122,MATCH($C33,$BA$99:$BA$122,0),MATCH($B33,$BB$98:$BN$98,0)))</f>
        <v>156</v>
      </c>
      <c r="T33" s="23">
        <f>IF(OR(INDEX($BB$128:$BN$151,MATCH($C33,$BA$128:$BA$151,0),MATCH($B33,$BB$127:$BN$127,0))="T", INDEX($BB$128:$BN$151,MATCH($C33,$BA$128:$BA$151,0),MATCH($B33,$BB$127:$BN$127,0))="M"), _xlfn.XLOOKUP($B33,$BB$127:$BN$127,$BB$152:$BN$152), INDEX($AM$128:$AY$151,MATCH($C33,$BA$128:$BA$151,0),MATCH($B33,$BB$127:$BN$127,0)))</f>
        <v>69.5</v>
      </c>
      <c r="W33" s="15">
        <v>2020</v>
      </c>
      <c r="X33" s="15">
        <v>67</v>
      </c>
      <c r="Y33" s="15">
        <v>77</v>
      </c>
      <c r="Z33" s="15">
        <v>82</v>
      </c>
      <c r="AA33" s="15">
        <v>93</v>
      </c>
      <c r="AB33" s="15">
        <v>103</v>
      </c>
      <c r="AC33" s="15">
        <v>102</v>
      </c>
      <c r="AD33" s="15">
        <v>104</v>
      </c>
      <c r="AE33" s="15">
        <v>112</v>
      </c>
      <c r="AF33" s="15">
        <v>109</v>
      </c>
      <c r="AG33" s="15">
        <v>96</v>
      </c>
      <c r="AH33" s="15">
        <v>83</v>
      </c>
      <c r="AI33" s="15">
        <v>74</v>
      </c>
      <c r="AJ33" s="15"/>
      <c r="AL33" s="5">
        <v>2020</v>
      </c>
      <c r="AM33" s="5">
        <v>67</v>
      </c>
      <c r="AN33" s="5">
        <v>75</v>
      </c>
      <c r="AO33" s="5">
        <v>74</v>
      </c>
      <c r="AP33" s="5">
        <v>76</v>
      </c>
      <c r="AQ33" s="5">
        <v>81</v>
      </c>
      <c r="AR33" s="5">
        <v>82</v>
      </c>
      <c r="AS33" s="5">
        <v>72</v>
      </c>
      <c r="AT33" s="5">
        <v>86</v>
      </c>
      <c r="AU33" s="5">
        <v>100</v>
      </c>
      <c r="AV33" s="5">
        <v>93</v>
      </c>
      <c r="AW33" s="5">
        <v>77</v>
      </c>
      <c r="AX33" s="5">
        <v>71</v>
      </c>
      <c r="AY33" s="5"/>
      <c r="BA33" s="5">
        <v>2020</v>
      </c>
      <c r="BB33" s="5">
        <v>69</v>
      </c>
      <c r="BC33" s="5">
        <v>79</v>
      </c>
      <c r="BD33" s="5">
        <v>78</v>
      </c>
      <c r="BE33" s="5">
        <v>85</v>
      </c>
      <c r="BF33" s="5">
        <v>97</v>
      </c>
      <c r="BG33" s="5">
        <v>97</v>
      </c>
      <c r="BH33" s="5">
        <v>91</v>
      </c>
      <c r="BI33" s="5">
        <v>103</v>
      </c>
      <c r="BJ33" s="5">
        <v>105</v>
      </c>
      <c r="BK33" s="5">
        <v>95</v>
      </c>
      <c r="BL33" s="5">
        <v>80</v>
      </c>
      <c r="BM33" s="5">
        <v>74</v>
      </c>
      <c r="BN33" s="5"/>
    </row>
    <row r="34" spans="1:66" ht="15" thickBot="1" x14ac:dyDescent="0.4">
      <c r="A34" s="2">
        <v>37544</v>
      </c>
      <c r="B34" s="6">
        <f t="shared" si="0"/>
        <v>10</v>
      </c>
      <c r="C34" s="6">
        <f t="shared" si="1"/>
        <v>2002</v>
      </c>
      <c r="D34">
        <v>177028</v>
      </c>
      <c r="E34">
        <f t="shared" si="2"/>
        <v>71169.041078797149</v>
      </c>
      <c r="F34" s="19">
        <f>IF(OR(INDEX($X$13:$AJ$36,MATCH($C34,$W$13:$W$36,0),MATCH($B34,$X$12:$AJ$12,0))="T", INDEX($X$13:$AJ$36,MATCH($C34,$W$13:$W$36,0),MATCH($B34,$X$12:$AJ$12,0))="M"),_xlfn.XLOOKUP($B34,$X$12:$AJ$12,$X$37:$AJ$37), INDEX($X$13:$AJ$36,MATCH($C34,$W$13:$W$36,0),MATCH($B34,$X$12:$AJ$12,0)))</f>
        <v>93</v>
      </c>
      <c r="G34" s="19">
        <f>IF(OR(INDEX($X$41:$AJ$64,MATCH(C34,$W$41:$W$64,0),MATCH(B34,$X$40:$AJ$40,0))="T", INDEX($X$41:$AJ$64,MATCH(C34,$W$41:$W$64,0),MATCH(B34,$X$40:$AJ$40,0))="M"), _xlfn.XLOOKUP($B34,$X$40:$AJ$40,$X$65:$AJ$65), INDEX($X$41:$AJ$64,MATCH(C34,$W$41:$W$64,0),MATCH(B34,$X$40:$AJ$40,0)))</f>
        <v>36</v>
      </c>
      <c r="H34" s="19">
        <f>IF(OR(INDEX($X$70:$AJ$93,MATCH(C34,$W$70:$W$93,0),MATCH(B34,$X$69:$AJ$69,0))="T", INDEX($X$70:$AJ$93,MATCH(C34,$W$70:$W$93,0),MATCH(B34,$X$69:$AJ$69,0))="M"), _xlfn.XLOOKUP($B34,$X$69:$AJ$69,$X$94:$AJ$94), INDEX($X$70:$AJ$93,MATCH(C34,$W$70:$W$93,0),MATCH(B34,$X$69:$AJ$69,0)))</f>
        <v>6.7</v>
      </c>
      <c r="I34" s="19">
        <f>IF(OR(INDEX($X$99:$AJ$122,MATCH(C34,$W$99:$W$122,0),MATCH(B34,$X$98:$AJ$98,0))="T", INDEX($X$99:$AJ$122,MATCH(C34,$W$99:$W$122,0),MATCH(B34,$X$98:$AJ$98,0))="M"),_xlfn.XLOOKUP($B34,$X$98:$AJ$98,$X$123:$AJ$123), INDEX($X$99:$AJ$122,MATCH(C34,$W$99:$W$122,0),MATCH(B34,$X$98:$AJ$98,0)))</f>
        <v>1.5</v>
      </c>
      <c r="J34" s="19">
        <f>IF(OR(INDEX($X$128:$AJ$151,MATCH(C34,$W$128:$W$151,0),MATCH(B34,$X$127:$AJ$127,0))="T", INDEX($X$128:$AJ$151,MATCH(C34,$W$128:$W$151,0),MATCH(B34,$X$127:$AJ$127,0))="M"), _xlfn.XLOOKUP($B34,$X$127:$AJ$127,$X$152:$AJ$152), INDEX($X$128:$AJ$151,MATCH(C34,$W$128:$W$151,0),MATCH(B34,$X$127:$AJ$127,0)))</f>
        <v>8</v>
      </c>
      <c r="K34" s="18">
        <f>IF(OR(INDEX($AM$13:$AY$36,MATCH($C34,$AL$13:$AL$36,0),MATCH($B34,$AM$12:$AY$12,0))="T", INDEX($AM$13:$AY$36,MATCH($C34,$AL$13:$AL$36,0),MATCH($B34,$AM$12:$AY$12,0))="M"),_xlfn.XLOOKUP($B34,$AM$12:$AY$12,$AM$37:$AY$37), INDEX($AM$13:$AY$36,MATCH($C34,$AL$13:$AL$36,0),MATCH($B34,$AM$12:$AY$12,0)))</f>
        <v>91</v>
      </c>
      <c r="L34" s="18">
        <f>IF(OR(INDEX($AM$41:$AY$64,MATCH($C34,$AL$41:$AL$64,0),MATCH($B34,$AM$40:$AY$40,0))="T", INDEX($AM$41:$AY$64,MATCH($C34,$AL$41:$AL$64,0),MATCH($B34,$AM$40:$AY$40,0))="M"),_xlfn.XLOOKUP($B34,$AM$40:$AY$40,$AM$65:$AY$65), INDEX($AM$41:$AY$64,MATCH($C34,$AL$41:$AL$64,0),MATCH($B34,$AM$40:$AY$40,0)))</f>
        <v>47</v>
      </c>
      <c r="M34" s="18">
        <f t="shared" si="3"/>
        <v>10</v>
      </c>
      <c r="N34" s="18">
        <f t="shared" si="4"/>
        <v>1.1000000000000001</v>
      </c>
      <c r="O34" s="18">
        <f>IF(OR(INDEX($AM$99:$AY$122,MATCH($C34,$AL$99:$AL$122,0),MATCH($B34,$AM$98:$AY$98,0))="T", INDEX($AM$99:$AY$122,MATCH($C34,$AL$99:$AL$122,0),MATCH($B34,$AM$98:$AY$98,0))="M"), _xlfn.XLOOKUP($B34,$AM$98:$AY$98,$AM$123:$AY$123), INDEX($AM$99:$AY$122,MATCH($C34,$AL$99:$AL$122,0),MATCH($B34,$AM$98:$AY$98,0)))</f>
        <v>1.1000000000000001</v>
      </c>
      <c r="P34" s="23">
        <f>IF(OR(INDEX($BB$13:$BN$36,MATCH($C34,$BA$13:$BA$36,0),MATCH($B34,$BB$12:$BN$12,0))="T", INDEX($BB$13:$BN$36,MATCH($C34,$BA$13:$BA$36,0),MATCH($B34,$BB$12:$BN$12,0))="M"),_xlfn.XLOOKUP($B34,$BB$12:$BN$12,$BB$37:$BN$37), INDEX($BB$13:$BN$36,MATCH($C34,$BA$13:$BA$36,0),MATCH($B34,$BB$12:$BN$12,0)))</f>
        <v>90</v>
      </c>
      <c r="Q34" s="23">
        <f>IF(OR(INDEX($BB$41:$BN$64,MATCH($C34,$BA$41:$BA$64,0),MATCH($B34,$BB$40:$BN$40,0))="T", INDEX($BB$41:$BN$64,MATCH($C34,$BA$41:$BA$64,0),MATCH($B34,$BB$40:$BN$40,0))="M"),_xlfn.XLOOKUP($B34,$BB$40:$BN$40,$BB$65:$BN$65), INDEX($BB$41:$BN$64,MATCH($C34,$BA$41:$BA$64,0),MATCH($B34,$BB$40:$BN$40,0)))</f>
        <v>41</v>
      </c>
      <c r="R34" s="23">
        <f>IF(OR(INDEX($BB$70:$BN$93,MATCH($C34,$BA$70:$BA$93,0),MATCH($B34,$BB$69:$BN$69,0))="T", INDEX($BB$70:$BN$93,MATCH($C34,$BA$70:$BA$93,0),MATCH($B34,$BB$69:$BN$69,0))="M"), _xlfn.XLOOKUP($B34,$BB$69:$BN$69,$BB$94:$BN$94), INDEX($AM$41:$AY$64,MATCH($C34,$BA$70:$BA$93,0),MATCH($B34,$BB$69:$BN$69,0)))</f>
        <v>47</v>
      </c>
      <c r="S34" s="23">
        <f>IF(OR(INDEX($BB$99:$BN$122,MATCH($C34,$BA$99:$BA$122,0),MATCH($B34,$BB$98:$BN$98,0))="T", INDEX($BB$99:$BN$122,MATCH($C34,$BA$99:$BA$122,0),MATCH($B34,$BB$98:$BN$98,0))="M"), _xlfn.XLOOKUP($B34,$BB$98:$BN$98,$BB$123:$BN$123), INDEX($BB$99:$BN$122,MATCH($C34,$BA$99:$BA$122,0),MATCH($B34,$BB$98:$BN$98,0)))</f>
        <v>46</v>
      </c>
      <c r="T34" s="23">
        <f>IF(OR(INDEX($BB$128:$BN$151,MATCH($C34,$BA$128:$BA$151,0),MATCH($B34,$BB$127:$BN$127,0))="T", INDEX($BB$128:$BN$151,MATCH($C34,$BA$128:$BA$151,0),MATCH($B34,$BB$127:$BN$127,0))="M"), _xlfn.XLOOKUP($B34,$BB$127:$BN$127,$BB$152:$BN$152), INDEX($AM$128:$AY$151,MATCH($C34,$BA$128:$BA$151,0),MATCH($B34,$BB$127:$BN$127,0)))</f>
        <v>68.8</v>
      </c>
      <c r="W34" s="15">
        <v>2021</v>
      </c>
      <c r="X34" s="15">
        <v>74</v>
      </c>
      <c r="Y34" s="15">
        <v>76</v>
      </c>
      <c r="Z34" s="15">
        <v>83</v>
      </c>
      <c r="AA34" s="15">
        <v>91</v>
      </c>
      <c r="AB34" s="15">
        <v>105</v>
      </c>
      <c r="AC34" s="15">
        <v>109</v>
      </c>
      <c r="AD34" s="15">
        <v>109</v>
      </c>
      <c r="AE34" s="15">
        <v>101</v>
      </c>
      <c r="AF34" s="15">
        <v>105</v>
      </c>
      <c r="AG34" s="15">
        <v>90</v>
      </c>
      <c r="AH34" s="15">
        <v>72</v>
      </c>
      <c r="AI34" s="15">
        <v>70</v>
      </c>
      <c r="AJ34" s="15"/>
      <c r="AL34" s="5">
        <v>2021</v>
      </c>
      <c r="AM34" s="5">
        <v>76</v>
      </c>
      <c r="AN34" s="5">
        <v>77</v>
      </c>
      <c r="AO34" s="5">
        <v>80</v>
      </c>
      <c r="AP34" s="5">
        <v>78</v>
      </c>
      <c r="AQ34" s="5">
        <v>75</v>
      </c>
      <c r="AR34" s="5">
        <v>80</v>
      </c>
      <c r="AS34" s="5">
        <v>69</v>
      </c>
      <c r="AT34" s="5">
        <v>84</v>
      </c>
      <c r="AU34" s="5">
        <v>84</v>
      </c>
      <c r="AV34" s="5">
        <v>85</v>
      </c>
      <c r="AW34" s="5">
        <v>72</v>
      </c>
      <c r="AX34" s="5">
        <v>73</v>
      </c>
      <c r="AY34" s="5"/>
      <c r="BA34" s="5">
        <v>2021</v>
      </c>
      <c r="BB34" s="5">
        <v>78</v>
      </c>
      <c r="BC34" s="5">
        <v>79</v>
      </c>
      <c r="BD34" s="5">
        <v>83</v>
      </c>
      <c r="BE34" s="5">
        <v>85</v>
      </c>
      <c r="BF34" s="5">
        <v>85</v>
      </c>
      <c r="BG34" s="5">
        <v>95</v>
      </c>
      <c r="BH34" s="5">
        <v>86</v>
      </c>
      <c r="BI34" s="5">
        <v>96</v>
      </c>
      <c r="BJ34" s="5">
        <v>93</v>
      </c>
      <c r="BK34" s="5">
        <v>91</v>
      </c>
      <c r="BL34" s="5">
        <v>77</v>
      </c>
      <c r="BM34" s="5">
        <v>75</v>
      </c>
      <c r="BN34" s="5"/>
    </row>
    <row r="35" spans="1:66" ht="15" thickBot="1" x14ac:dyDescent="0.4">
      <c r="A35" s="2">
        <v>37575</v>
      </c>
      <c r="B35" s="6">
        <f t="shared" si="0"/>
        <v>11</v>
      </c>
      <c r="C35" s="6">
        <f t="shared" si="1"/>
        <v>2002</v>
      </c>
      <c r="D35">
        <v>170370</v>
      </c>
      <c r="E35">
        <f t="shared" si="2"/>
        <v>68492.382722477065</v>
      </c>
      <c r="F35" s="19">
        <f>IF(OR(INDEX($X$13:$AJ$36,MATCH($C35,$W$13:$W$36,0),MATCH($B35,$X$12:$AJ$12,0))="T", INDEX($X$13:$AJ$36,MATCH($C35,$W$13:$W$36,0),MATCH($B35,$X$12:$AJ$12,0))="M"),_xlfn.XLOOKUP($B35,$X$12:$AJ$12,$X$37:$AJ$37), INDEX($X$13:$AJ$36,MATCH($C35,$W$13:$W$36,0),MATCH($B35,$X$12:$AJ$12,0)))</f>
        <v>72</v>
      </c>
      <c r="G35" s="19">
        <f>IF(OR(INDEX($X$41:$AJ$64,MATCH(C35,$W$41:$W$64,0),MATCH(B35,$X$40:$AJ$40,0))="T", INDEX($X$41:$AJ$64,MATCH(C35,$W$41:$W$64,0),MATCH(B35,$X$40:$AJ$40,0))="M"), _xlfn.XLOOKUP($B35,$X$40:$AJ$40,$X$65:$AJ$65), INDEX($X$41:$AJ$64,MATCH(C35,$W$41:$W$64,0),MATCH(B35,$X$40:$AJ$40,0)))</f>
        <v>34</v>
      </c>
      <c r="H35" s="19">
        <f>IF(OR(INDEX($X$70:$AJ$93,MATCH(C35,$W$70:$W$93,0),MATCH(B35,$X$69:$AJ$69,0))="T", INDEX($X$70:$AJ$93,MATCH(C35,$W$70:$W$93,0),MATCH(B35,$X$69:$AJ$69,0))="M"), _xlfn.XLOOKUP($B35,$X$69:$AJ$69,$X$94:$AJ$94), INDEX($X$70:$AJ$93,MATCH(C35,$W$70:$W$93,0),MATCH(B35,$X$69:$AJ$69,0)))</f>
        <v>2.5</v>
      </c>
      <c r="I35" s="19">
        <f>IF(OR(INDEX($X$99:$AJ$122,MATCH(C35,$W$99:$W$122,0),MATCH(B35,$X$98:$AJ$98,0))="T", INDEX($X$99:$AJ$122,MATCH(C35,$W$99:$W$122,0),MATCH(B35,$X$98:$AJ$98,0))="M"),_xlfn.XLOOKUP($B35,$X$98:$AJ$98,$X$123:$AJ$123), INDEX($X$99:$AJ$122,MATCH(C35,$W$99:$W$122,0),MATCH(B35,$X$98:$AJ$98,0)))</f>
        <v>0</v>
      </c>
      <c r="J35" s="19">
        <f>IF(OR(INDEX($X$128:$AJ$151,MATCH(C35,$W$128:$W$151,0),MATCH(B35,$X$127:$AJ$127,0))="T", INDEX($X$128:$AJ$151,MATCH(C35,$W$128:$W$151,0),MATCH(B35,$X$127:$AJ$127,0))="M"), _xlfn.XLOOKUP($B35,$X$127:$AJ$127,$X$152:$AJ$152), INDEX($X$128:$AJ$151,MATCH(C35,$W$128:$W$151,0),MATCH(B35,$X$127:$AJ$127,0)))</f>
        <v>6.8</v>
      </c>
      <c r="K35" s="18">
        <f>IF(OR(INDEX($AM$13:$AY$36,MATCH($C35,$AL$13:$AL$36,0),MATCH($B35,$AM$12:$AY$12,0))="T", INDEX($AM$13:$AY$36,MATCH($C35,$AL$13:$AL$36,0),MATCH($B35,$AM$12:$AY$12,0))="M"),_xlfn.XLOOKUP($B35,$AM$12:$AY$12,$AM$37:$AY$37), INDEX($AM$13:$AY$36,MATCH($C35,$AL$13:$AL$36,0),MATCH($B35,$AM$12:$AY$12,0)))</f>
        <v>75</v>
      </c>
      <c r="L35" s="18">
        <f>IF(OR(INDEX($AM$41:$AY$64,MATCH($C35,$AL$41:$AL$64,0),MATCH($B35,$AM$40:$AY$40,0))="T", INDEX($AM$41:$AY$64,MATCH($C35,$AL$41:$AL$64,0),MATCH($B35,$AM$40:$AY$40,0))="M"),_xlfn.XLOOKUP($B35,$AM$40:$AY$40,$AM$65:$AY$65), INDEX($AM$41:$AY$64,MATCH($C35,$AL$41:$AL$64,0),MATCH($B35,$AM$40:$AY$40,0)))</f>
        <v>47</v>
      </c>
      <c r="M35" s="18">
        <f t="shared" si="3"/>
        <v>9.6999999999999993</v>
      </c>
      <c r="N35" s="18">
        <f t="shared" si="4"/>
        <v>0</v>
      </c>
      <c r="O35" s="18">
        <f>IF(OR(INDEX($AM$99:$AY$122,MATCH($C35,$AL$99:$AL$122,0),MATCH($B35,$AM$98:$AY$98,0))="T", INDEX($AM$99:$AY$122,MATCH($C35,$AL$99:$AL$122,0),MATCH($B35,$AM$98:$AY$98,0))="M"), _xlfn.XLOOKUP($B35,$AM$98:$AY$98,$AM$123:$AY$123), INDEX($AM$99:$AY$122,MATCH($C35,$AL$99:$AL$122,0),MATCH($B35,$AM$98:$AY$98,0)))</f>
        <v>0</v>
      </c>
      <c r="P35" s="23">
        <f>IF(OR(INDEX($BB$13:$BN$36,MATCH($C35,$BA$13:$BA$36,0),MATCH($B35,$BB$12:$BN$12,0))="T", INDEX($BB$13:$BN$36,MATCH($C35,$BA$13:$BA$36,0),MATCH($B35,$BB$12:$BN$12,0))="M"),_xlfn.XLOOKUP($B35,$BB$12:$BN$12,$BB$37:$BN$37), INDEX($BB$13:$BN$36,MATCH($C35,$BA$13:$BA$36,0),MATCH($B35,$BB$12:$BN$12,0)))</f>
        <v>75</v>
      </c>
      <c r="Q35" s="23">
        <f>IF(OR(INDEX($BB$41:$BN$64,MATCH($C35,$BA$41:$BA$64,0),MATCH($B35,$BB$40:$BN$40,0))="T", INDEX($BB$41:$BN$64,MATCH($C35,$BA$41:$BA$64,0),MATCH($B35,$BB$40:$BN$40,0))="M"),_xlfn.XLOOKUP($B35,$BB$40:$BN$40,$BB$65:$BN$65), INDEX($BB$41:$BN$64,MATCH($C35,$BA$41:$BA$64,0),MATCH($B35,$BB$40:$BN$40,0)))</f>
        <v>39</v>
      </c>
      <c r="R35" s="23">
        <f>IF(OR(INDEX($BB$70:$BN$93,MATCH($C35,$BA$70:$BA$93,0),MATCH($B35,$BB$69:$BN$69,0))="T", INDEX($BB$70:$BN$93,MATCH($C35,$BA$70:$BA$93,0),MATCH($B35,$BB$69:$BN$69,0))="M"), _xlfn.XLOOKUP($B35,$BB$69:$BN$69,$BB$94:$BN$94), INDEX($AM$41:$AY$64,MATCH($C35,$BA$70:$BA$93,0),MATCH($B35,$BB$69:$BN$69,0)))</f>
        <v>47</v>
      </c>
      <c r="S35" s="23">
        <f>IF(OR(INDEX($BB$99:$BN$122,MATCH($C35,$BA$99:$BA$122,0),MATCH($B35,$BB$98:$BN$98,0))="T", INDEX($BB$99:$BN$122,MATCH($C35,$BA$99:$BA$122,0),MATCH($B35,$BB$98:$BN$98,0))="M"), _xlfn.XLOOKUP($B35,$BB$98:$BN$98,$BB$123:$BN$123), INDEX($BB$99:$BN$122,MATCH($C35,$BA$99:$BA$122,0),MATCH($B35,$BB$98:$BN$98,0)))</f>
        <v>0</v>
      </c>
      <c r="T35" s="23">
        <f>IF(OR(INDEX($BB$128:$BN$151,MATCH($C35,$BA$128:$BA$151,0),MATCH($B35,$BB$127:$BN$127,0))="T", INDEX($BB$128:$BN$151,MATCH($C35,$BA$128:$BA$151,0),MATCH($B35,$BB$127:$BN$127,0))="M"), _xlfn.XLOOKUP($B35,$BB$127:$BN$127,$BB$152:$BN$152), INDEX($AM$128:$AY$151,MATCH($C35,$BA$128:$BA$151,0),MATCH($B35,$BB$127:$BN$127,0)))</f>
        <v>67</v>
      </c>
      <c r="W35" s="15">
        <v>2022</v>
      </c>
      <c r="X35" s="15">
        <v>66</v>
      </c>
      <c r="Y35" s="15">
        <v>76</v>
      </c>
      <c r="Z35" s="15">
        <v>84</v>
      </c>
      <c r="AA35" s="15">
        <v>88</v>
      </c>
      <c r="AB35" s="15">
        <v>102</v>
      </c>
      <c r="AC35" s="15">
        <v>105</v>
      </c>
      <c r="AD35" s="15">
        <v>103</v>
      </c>
      <c r="AE35" s="15">
        <v>106</v>
      </c>
      <c r="AF35" s="15">
        <v>114</v>
      </c>
      <c r="AG35" s="15">
        <v>97</v>
      </c>
      <c r="AH35" s="15">
        <v>71</v>
      </c>
      <c r="AI35" s="15">
        <v>60</v>
      </c>
      <c r="AJ35" s="15"/>
      <c r="AL35" s="5">
        <v>2022</v>
      </c>
      <c r="AM35" s="5">
        <v>67</v>
      </c>
      <c r="AN35" s="5">
        <v>76</v>
      </c>
      <c r="AO35" s="5">
        <v>79</v>
      </c>
      <c r="AP35" s="5">
        <v>86</v>
      </c>
      <c r="AQ35" s="5">
        <v>79</v>
      </c>
      <c r="AR35" s="5">
        <v>92</v>
      </c>
      <c r="AS35" s="5">
        <v>73</v>
      </c>
      <c r="AT35" s="5">
        <v>74</v>
      </c>
      <c r="AU35" s="5">
        <v>98</v>
      </c>
      <c r="AV35" s="5">
        <v>90</v>
      </c>
      <c r="AW35" s="5">
        <v>69</v>
      </c>
      <c r="AX35" s="5">
        <v>61</v>
      </c>
      <c r="AY35" s="5"/>
      <c r="BA35" s="5">
        <v>2022</v>
      </c>
      <c r="BB35" s="5">
        <v>68</v>
      </c>
      <c r="BC35" s="5">
        <v>81</v>
      </c>
      <c r="BD35" s="5">
        <v>84</v>
      </c>
      <c r="BE35" s="5">
        <v>94</v>
      </c>
      <c r="BF35" s="5">
        <v>93</v>
      </c>
      <c r="BG35" s="5">
        <v>102</v>
      </c>
      <c r="BH35" s="5">
        <v>91</v>
      </c>
      <c r="BI35" s="5">
        <v>97</v>
      </c>
      <c r="BJ35" s="5">
        <v>109</v>
      </c>
      <c r="BK35" s="5">
        <v>90</v>
      </c>
      <c r="BL35" s="5">
        <v>73</v>
      </c>
      <c r="BM35" s="5">
        <v>65</v>
      </c>
      <c r="BN35" s="5"/>
    </row>
    <row r="36" spans="1:66" ht="15" thickBot="1" x14ac:dyDescent="0.4">
      <c r="A36" s="2">
        <v>37605</v>
      </c>
      <c r="B36" s="6">
        <f t="shared" si="0"/>
        <v>12</v>
      </c>
      <c r="C36" s="6">
        <f t="shared" si="1"/>
        <v>2002</v>
      </c>
      <c r="D36">
        <v>208568</v>
      </c>
      <c r="E36">
        <f t="shared" si="2"/>
        <v>83848.795443221199</v>
      </c>
      <c r="F36" s="19">
        <f>IF(OR(INDEX($X$13:$AJ$36,MATCH($C36,$W$13:$W$36,0),MATCH($B36,$X$12:$AJ$12,0))="T", INDEX($X$13:$AJ$36,MATCH($C36,$W$13:$W$36,0),MATCH($B36,$X$12:$AJ$12,0))="M"),_xlfn.XLOOKUP($B36,$X$12:$AJ$12,$X$37:$AJ$37), INDEX($X$13:$AJ$36,MATCH($C36,$W$13:$W$36,0),MATCH($B36,$X$12:$AJ$12,0)))</f>
        <v>65</v>
      </c>
      <c r="G36" s="19">
        <f>IF(OR(INDEX($X$41:$AJ$64,MATCH(C36,$W$41:$W$64,0),MATCH(B36,$X$40:$AJ$40,0))="T", INDEX($X$41:$AJ$64,MATCH(C36,$W$41:$W$64,0),MATCH(B36,$X$40:$AJ$40,0))="M"), _xlfn.XLOOKUP($B36,$X$40:$AJ$40,$X$65:$AJ$65), INDEX($X$41:$AJ$64,MATCH(C36,$W$41:$W$64,0),MATCH(B36,$X$40:$AJ$40,0)))</f>
        <v>33</v>
      </c>
      <c r="H36" s="19">
        <f>IF(OR(INDEX($X$70:$AJ$93,MATCH(C36,$W$70:$W$93,0),MATCH(B36,$X$69:$AJ$69,0))="T", INDEX($X$70:$AJ$93,MATCH(C36,$W$70:$W$93,0),MATCH(B36,$X$69:$AJ$69,0))="M"), _xlfn.XLOOKUP($B36,$X$69:$AJ$69,$X$94:$AJ$94), INDEX($X$70:$AJ$93,MATCH(C36,$W$70:$W$93,0),MATCH(B36,$X$69:$AJ$69,0)))</f>
        <v>0</v>
      </c>
      <c r="I36" s="19">
        <f>IF(OR(INDEX($X$99:$AJ$122,MATCH(C36,$W$99:$W$122,0),MATCH(B36,$X$98:$AJ$98,0))="T", INDEX($X$99:$AJ$122,MATCH(C36,$W$99:$W$122,0),MATCH(B36,$X$98:$AJ$98,0))="M"),_xlfn.XLOOKUP($B36,$X$98:$AJ$98,$X$123:$AJ$123), INDEX($X$99:$AJ$122,MATCH(C36,$W$99:$W$122,0),MATCH(B36,$X$98:$AJ$98,0)))</f>
        <v>0</v>
      </c>
      <c r="J36" s="19">
        <f>IF(OR(INDEX($X$128:$AJ$151,MATCH(C36,$W$128:$W$151,0),MATCH(B36,$X$127:$AJ$127,0))="T", INDEX($X$128:$AJ$151,MATCH(C36,$W$128:$W$151,0),MATCH(B36,$X$127:$AJ$127,0))="M"), _xlfn.XLOOKUP($B36,$X$127:$AJ$127,$X$152:$AJ$152), INDEX($X$128:$AJ$151,MATCH(C36,$W$128:$W$151,0),MATCH(B36,$X$127:$AJ$127,0)))</f>
        <v>4</v>
      </c>
      <c r="K36" s="18">
        <f>IF(OR(INDEX($AM$13:$AY$36,MATCH($C36,$AL$13:$AL$36,0),MATCH($B36,$AM$12:$AY$12,0))="T", INDEX($AM$13:$AY$36,MATCH($C36,$AL$13:$AL$36,0),MATCH($B36,$AM$12:$AY$12,0))="M"),_xlfn.XLOOKUP($B36,$AM$12:$AY$12,$AM$37:$AY$37), INDEX($AM$13:$AY$36,MATCH($C36,$AL$13:$AL$36,0),MATCH($B36,$AM$12:$AY$12,0)))</f>
        <v>68</v>
      </c>
      <c r="L36" s="18">
        <f>IF(OR(INDEX($AM$41:$AY$64,MATCH($C36,$AL$41:$AL$64,0),MATCH($B36,$AM$40:$AY$40,0))="T", INDEX($AM$41:$AY$64,MATCH($C36,$AL$41:$AL$64,0),MATCH($B36,$AM$40:$AY$40,0))="M"),_xlfn.XLOOKUP($B36,$AM$40:$AY$40,$AM$65:$AY$65), INDEX($AM$41:$AY$64,MATCH($C36,$AL$41:$AL$64,0),MATCH($B36,$AM$40:$AY$40,0)))</f>
        <v>41</v>
      </c>
      <c r="M36" s="18">
        <f t="shared" si="3"/>
        <v>7.1</v>
      </c>
      <c r="N36" s="18">
        <f t="shared" si="4"/>
        <v>0</v>
      </c>
      <c r="O36" s="18">
        <f>IF(OR(INDEX($AM$99:$AY$122,MATCH($C36,$AL$99:$AL$122,0),MATCH($B36,$AM$98:$AY$98,0))="T", INDEX($AM$99:$AY$122,MATCH($C36,$AL$99:$AL$122,0),MATCH($B36,$AM$98:$AY$98,0))="M"), _xlfn.XLOOKUP($B36,$AM$98:$AY$98,$AM$123:$AY$123), INDEX($AM$99:$AY$122,MATCH($C36,$AL$99:$AL$122,0),MATCH($B36,$AM$98:$AY$98,0)))</f>
        <v>0</v>
      </c>
      <c r="P36" s="23">
        <f>IF(OR(INDEX($BB$13:$BN$36,MATCH($C36,$BA$13:$BA$36,0),MATCH($B36,$BB$12:$BN$12,0))="T", INDEX($BB$13:$BN$36,MATCH($C36,$BA$13:$BA$36,0),MATCH($B36,$BB$12:$BN$12,0))="M"),_xlfn.XLOOKUP($B36,$BB$12:$BN$12,$BB$37:$BN$37), INDEX($BB$13:$BN$36,MATCH($C36,$BA$13:$BA$36,0),MATCH($B36,$BB$12:$BN$12,0)))</f>
        <v>66</v>
      </c>
      <c r="Q36" s="23">
        <f>IF(OR(INDEX($BB$41:$BN$64,MATCH($C36,$BA$41:$BA$64,0),MATCH($B36,$BB$40:$BN$40,0))="T", INDEX($BB$41:$BN$64,MATCH($C36,$BA$41:$BA$64,0),MATCH($B36,$BB$40:$BN$40,0))="M"),_xlfn.XLOOKUP($B36,$BB$40:$BN$40,$BB$65:$BN$65), INDEX($BB$41:$BN$64,MATCH($C36,$BA$41:$BA$64,0),MATCH($B36,$BB$40:$BN$40,0)))</f>
        <v>36</v>
      </c>
      <c r="R36" s="23">
        <f>IF(OR(INDEX($BB$70:$BN$93,MATCH($C36,$BA$70:$BA$93,0),MATCH($B36,$BB$69:$BN$69,0))="T", INDEX($BB$70:$BN$93,MATCH($C36,$BA$70:$BA$93,0),MATCH($B36,$BB$69:$BN$69,0))="M"), _xlfn.XLOOKUP($B36,$BB$69:$BN$69,$BB$94:$BN$94), INDEX($AM$41:$AY$64,MATCH($C36,$BA$70:$BA$93,0),MATCH($B36,$BB$69:$BN$69,0)))</f>
        <v>41</v>
      </c>
      <c r="S36" s="23">
        <f>IF(OR(INDEX($BB$99:$BN$122,MATCH($C36,$BA$99:$BA$122,0),MATCH($B36,$BB$98:$BN$98,0))="T", INDEX($BB$99:$BN$122,MATCH($C36,$BA$99:$BA$122,0),MATCH($B36,$BB$98:$BN$98,0))="M"), _xlfn.XLOOKUP($B36,$BB$98:$BN$98,$BB$123:$BN$123), INDEX($BB$99:$BN$122,MATCH($C36,$BA$99:$BA$122,0),MATCH($B36,$BB$98:$BN$98,0)))</f>
        <v>0</v>
      </c>
      <c r="T36" s="23">
        <f>IF(OR(INDEX($BB$128:$BN$151,MATCH($C36,$BA$128:$BA$151,0),MATCH($B36,$BB$127:$BN$127,0))="T", INDEX($BB$128:$BN$151,MATCH($C36,$BA$128:$BA$151,0),MATCH($B36,$BB$127:$BN$127,0))="M"), _xlfn.XLOOKUP($B36,$BB$127:$BN$127,$BB$152:$BN$152), INDEX($AM$128:$AY$151,MATCH($C36,$BA$128:$BA$151,0),MATCH($B36,$BB$127:$BN$127,0)))</f>
        <v>59.6</v>
      </c>
      <c r="W36" s="15">
        <v>2023</v>
      </c>
      <c r="X36" s="15">
        <v>68</v>
      </c>
      <c r="Y36" s="15">
        <v>72</v>
      </c>
      <c r="Z36" s="15">
        <v>68</v>
      </c>
      <c r="AA36" s="15">
        <v>90</v>
      </c>
      <c r="AB36" s="15">
        <v>95</v>
      </c>
      <c r="AC36" s="15">
        <v>101</v>
      </c>
      <c r="AD36" s="15">
        <v>107</v>
      </c>
      <c r="AE36" s="15">
        <v>105</v>
      </c>
      <c r="AF36" s="15">
        <v>93</v>
      </c>
      <c r="AG36" s="15" t="s">
        <v>21</v>
      </c>
      <c r="AH36" s="15" t="s">
        <v>21</v>
      </c>
      <c r="AI36" s="15" t="s">
        <v>21</v>
      </c>
      <c r="AJ36" s="15"/>
      <c r="AL36" s="5">
        <v>2023</v>
      </c>
      <c r="AM36" s="5">
        <v>68</v>
      </c>
      <c r="AN36" s="5">
        <v>67</v>
      </c>
      <c r="AO36" s="5">
        <v>65</v>
      </c>
      <c r="AP36" s="5">
        <v>74</v>
      </c>
      <c r="AQ36" s="5">
        <v>74</v>
      </c>
      <c r="AR36" s="5">
        <v>69</v>
      </c>
      <c r="AS36" s="5">
        <v>77</v>
      </c>
      <c r="AT36" s="5">
        <v>87</v>
      </c>
      <c r="AU36" s="5">
        <v>74</v>
      </c>
      <c r="AV36" s="5">
        <v>86</v>
      </c>
      <c r="AW36" s="5" t="s">
        <v>21</v>
      </c>
      <c r="AX36" s="5" t="s">
        <v>21</v>
      </c>
      <c r="AY36" s="5"/>
      <c r="BA36" s="5">
        <v>2023</v>
      </c>
      <c r="BB36" s="5">
        <v>68</v>
      </c>
      <c r="BC36" s="5">
        <v>69</v>
      </c>
      <c r="BD36" s="5">
        <v>71</v>
      </c>
      <c r="BE36" s="5">
        <v>88</v>
      </c>
      <c r="BF36" s="5">
        <v>87</v>
      </c>
      <c r="BG36" s="5">
        <v>88</v>
      </c>
      <c r="BH36" s="5">
        <v>94</v>
      </c>
      <c r="BI36" s="5">
        <v>95</v>
      </c>
      <c r="BJ36" s="5">
        <v>87</v>
      </c>
      <c r="BK36" s="5">
        <v>95</v>
      </c>
      <c r="BL36" s="5" t="s">
        <v>21</v>
      </c>
      <c r="BM36" s="5" t="s">
        <v>21</v>
      </c>
      <c r="BN36" s="5"/>
    </row>
    <row r="37" spans="1:66" x14ac:dyDescent="0.35">
      <c r="A37" s="2">
        <v>37636</v>
      </c>
      <c r="B37" s="6">
        <f t="shared" si="0"/>
        <v>1</v>
      </c>
      <c r="C37" s="6">
        <f t="shared" si="1"/>
        <v>2003</v>
      </c>
      <c r="D37">
        <v>206909</v>
      </c>
      <c r="E37">
        <f t="shared" si="2"/>
        <v>83181.841971738031</v>
      </c>
      <c r="F37" s="19">
        <f>IF(OR(INDEX($X$13:$AJ$36,MATCH($C37,$W$13:$W$36,0),MATCH($B37,$X$12:$AJ$12,0))="T", INDEX($X$13:$AJ$36,MATCH($C37,$W$13:$W$36,0),MATCH($B37,$X$12:$AJ$12,0))="M"),_xlfn.XLOOKUP($B37,$X$12:$AJ$12,$X$37:$AJ$37), INDEX($X$13:$AJ$36,MATCH($C37,$W$13:$W$36,0),MATCH($B37,$X$12:$AJ$12,0)))</f>
        <v>66</v>
      </c>
      <c r="G37" s="19">
        <f>IF(OR(INDEX($X$41:$AJ$64,MATCH(C37,$W$41:$W$64,0),MATCH(B37,$X$40:$AJ$40,0))="T", INDEX($X$41:$AJ$64,MATCH(C37,$W$41:$W$64,0),MATCH(B37,$X$40:$AJ$40,0))="M"), _xlfn.XLOOKUP($B37,$X$40:$AJ$40,$X$65:$AJ$65), INDEX($X$41:$AJ$64,MATCH(C37,$W$41:$W$64,0),MATCH(B37,$X$40:$AJ$40,0)))</f>
        <v>36</v>
      </c>
      <c r="H37" s="19">
        <f>IF(OR(INDEX($X$70:$AJ$93,MATCH(C37,$W$70:$W$93,0),MATCH(B37,$X$69:$AJ$69,0))="T", INDEX($X$70:$AJ$93,MATCH(C37,$W$70:$W$93,0),MATCH(B37,$X$69:$AJ$69,0))="M"), _xlfn.XLOOKUP($B37,$X$69:$AJ$69,$X$94:$AJ$94), INDEX($X$70:$AJ$93,MATCH(C37,$W$70:$W$93,0),MATCH(B37,$X$69:$AJ$69,0)))</f>
        <v>0</v>
      </c>
      <c r="I37" s="19">
        <f>IF(OR(INDEX($X$99:$AJ$122,MATCH(C37,$W$99:$W$122,0),MATCH(B37,$X$98:$AJ$98,0))="T", INDEX($X$99:$AJ$122,MATCH(C37,$W$99:$W$122,0),MATCH(B37,$X$98:$AJ$98,0))="M"),_xlfn.XLOOKUP($B37,$X$98:$AJ$98,$X$123:$AJ$123), INDEX($X$99:$AJ$122,MATCH(C37,$W$99:$W$122,0),MATCH(B37,$X$98:$AJ$98,0)))</f>
        <v>0</v>
      </c>
      <c r="J37" s="19">
        <f>IF(OR(INDEX($X$128:$AJ$151,MATCH(C37,$W$128:$W$151,0),MATCH(B37,$X$127:$AJ$127,0))="T", INDEX($X$128:$AJ$151,MATCH(C37,$W$128:$W$151,0),MATCH(B37,$X$127:$AJ$127,0))="M"), _xlfn.XLOOKUP($B37,$X$127:$AJ$127,$X$152:$AJ$152), INDEX($X$128:$AJ$151,MATCH(C37,$W$128:$W$151,0),MATCH(B37,$X$127:$AJ$127,0)))</f>
        <v>1.5</v>
      </c>
      <c r="K37" s="18">
        <f>IF(OR(INDEX($AM$13:$AY$36,MATCH($C37,$AL$13:$AL$36,0),MATCH($B37,$AM$12:$AY$12,0))="T", INDEX($AM$13:$AY$36,MATCH($C37,$AL$13:$AL$36,0),MATCH($B37,$AM$12:$AY$12,0))="M"),_xlfn.XLOOKUP($B37,$AM$12:$AY$12,$AM$37:$AY$37), INDEX($AM$13:$AY$36,MATCH($C37,$AL$13:$AL$36,0),MATCH($B37,$AM$12:$AY$12,0)))</f>
        <v>69</v>
      </c>
      <c r="L37" s="18">
        <f>IF(OR(INDEX($AM$41:$AY$64,MATCH($C37,$AL$41:$AL$64,0),MATCH($B37,$AM$40:$AY$40,0))="T", INDEX($AM$41:$AY$64,MATCH($C37,$AL$41:$AL$64,0),MATCH($B37,$AM$40:$AY$40,0))="M"),_xlfn.XLOOKUP($B37,$AM$40:$AY$40,$AM$65:$AY$65), INDEX($AM$41:$AY$64,MATCH($C37,$AL$41:$AL$64,0),MATCH($B37,$AM$40:$AY$40,0)))</f>
        <v>44</v>
      </c>
      <c r="M37" s="18">
        <f t="shared" si="3"/>
        <v>5.8</v>
      </c>
      <c r="N37" s="18">
        <f t="shared" si="4"/>
        <v>0</v>
      </c>
      <c r="O37" s="18">
        <f>IF(OR(INDEX($AM$99:$AY$122,MATCH($C37,$AL$99:$AL$122,0),MATCH($B37,$AM$98:$AY$98,0))="T", INDEX($AM$99:$AY$122,MATCH($C37,$AL$99:$AL$122,0),MATCH($B37,$AM$98:$AY$98,0))="M"), _xlfn.XLOOKUP($B37,$AM$98:$AY$98,$AM$123:$AY$123), INDEX($AM$99:$AY$122,MATCH($C37,$AL$99:$AL$122,0),MATCH($B37,$AM$98:$AY$98,0)))</f>
        <v>0</v>
      </c>
      <c r="P37" s="23">
        <f>IF(OR(INDEX($BB$13:$BN$36,MATCH($C37,$BA$13:$BA$36,0),MATCH($B37,$BB$12:$BN$12,0))="T", INDEX($BB$13:$BN$36,MATCH($C37,$BA$13:$BA$36,0),MATCH($B37,$BB$12:$BN$12,0))="M"),_xlfn.XLOOKUP($B37,$BB$12:$BN$12,$BB$37:$BN$37), INDEX($BB$13:$BN$36,MATCH($C37,$BA$13:$BA$36,0),MATCH($B37,$BB$12:$BN$12,0)))</f>
        <v>68</v>
      </c>
      <c r="Q37" s="23">
        <f>IF(OR(INDEX($BB$41:$BN$64,MATCH($C37,$BA$41:$BA$64,0),MATCH($B37,$BB$40:$BN$40,0))="T", INDEX($BB$41:$BN$64,MATCH($C37,$BA$41:$BA$64,0),MATCH($B37,$BB$40:$BN$40,0))="M"),_xlfn.XLOOKUP($B37,$BB$40:$BN$40,$BB$65:$BN$65), INDEX($BB$41:$BN$64,MATCH($C37,$BA$41:$BA$64,0),MATCH($B37,$BB$40:$BN$40,0)))</f>
        <v>39</v>
      </c>
      <c r="R37" s="23">
        <f>IF(OR(INDEX($BB$70:$BN$93,MATCH($C37,$BA$70:$BA$93,0),MATCH($B37,$BB$69:$BN$69,0))="T", INDEX($BB$70:$BN$93,MATCH($C37,$BA$70:$BA$93,0),MATCH($B37,$BB$69:$BN$69,0))="M"), _xlfn.XLOOKUP($B37,$BB$69:$BN$69,$BB$94:$BN$94), INDEX($AM$41:$AY$64,MATCH($C37,$BA$70:$BA$93,0),MATCH($B37,$BB$69:$BN$69,0)))</f>
        <v>44</v>
      </c>
      <c r="S37" s="23">
        <f>IF(OR(INDEX($BB$99:$BN$122,MATCH($C37,$BA$99:$BA$122,0),MATCH($B37,$BB$98:$BN$98,0))="T", INDEX($BB$99:$BN$122,MATCH($C37,$BA$99:$BA$122,0),MATCH($B37,$BB$98:$BN$98,0))="M"), _xlfn.XLOOKUP($B37,$BB$98:$BN$98,$BB$123:$BN$123), INDEX($BB$99:$BN$122,MATCH($C37,$BA$99:$BA$122,0),MATCH($B37,$BB$98:$BN$98,0)))</f>
        <v>0</v>
      </c>
      <c r="T37" s="23">
        <f>IF(OR(INDEX($BB$128:$BN$151,MATCH($C37,$BA$128:$BA$151,0),MATCH($B37,$BB$127:$BN$127,0))="T", INDEX($BB$128:$BN$151,MATCH($C37,$BA$128:$BA$151,0),MATCH($B37,$BB$127:$BN$127,0))="M"), _xlfn.XLOOKUP($B37,$BB$127:$BN$127,$BB$152:$BN$152), INDEX($AM$128:$AY$151,MATCH($C37,$BA$128:$BA$151,0),MATCH($B37,$BB$127:$BN$127,0)))</f>
        <v>62.6</v>
      </c>
      <c r="W37" s="13" t="s">
        <v>216</v>
      </c>
      <c r="X37" s="13">
        <f>AVERAGE(X13:X36)</f>
        <v>65.791666666666671</v>
      </c>
      <c r="Y37" s="13">
        <f t="shared" ref="Y37:AJ37" si="5">AVERAGE(Y13:Y36)</f>
        <v>71.625</v>
      </c>
      <c r="Z37" s="13">
        <f t="shared" si="5"/>
        <v>79.125</v>
      </c>
      <c r="AA37" s="13">
        <f t="shared" si="5"/>
        <v>87.833333333333329</v>
      </c>
      <c r="AB37" s="13">
        <f t="shared" si="5"/>
        <v>96.666666666666671</v>
      </c>
      <c r="AC37" s="13">
        <f t="shared" si="5"/>
        <v>103.875</v>
      </c>
      <c r="AD37" s="13">
        <f t="shared" si="5"/>
        <v>105.66666666666667</v>
      </c>
      <c r="AE37" s="13">
        <f t="shared" si="5"/>
        <v>103.75</v>
      </c>
      <c r="AF37" s="13">
        <f t="shared" si="5"/>
        <v>101.45833333333333</v>
      </c>
      <c r="AG37" s="13">
        <f t="shared" si="5"/>
        <v>91.478260869565219</v>
      </c>
      <c r="AH37" s="13">
        <f t="shared" si="5"/>
        <v>76.304347826086953</v>
      </c>
      <c r="AI37" s="13">
        <f t="shared" si="5"/>
        <v>65.347826086956516</v>
      </c>
      <c r="AL37" s="13" t="s">
        <v>216</v>
      </c>
      <c r="AM37" s="13">
        <f>AVERAGE(AM13:AM36)</f>
        <v>66.958333333333329</v>
      </c>
      <c r="AN37" s="13">
        <f t="shared" ref="AN37" si="6">AVERAGE(AN13:AN36)</f>
        <v>71.708333333333329</v>
      </c>
      <c r="AO37" s="13">
        <f t="shared" ref="AO37" si="7">AVERAGE(AO13:AO36)</f>
        <v>76.416666666666671</v>
      </c>
      <c r="AP37" s="13">
        <f t="shared" ref="AP37" si="8">AVERAGE(AP13:AP36)</f>
        <v>79.75</v>
      </c>
      <c r="AQ37" s="13">
        <f t="shared" ref="AQ37" si="9">AVERAGE(AQ13:AQ36)</f>
        <v>81.125</v>
      </c>
      <c r="AR37" s="13">
        <f t="shared" ref="AR37" si="10">AVERAGE(AR13:AR36)</f>
        <v>83.666666666666671</v>
      </c>
      <c r="AS37" s="13">
        <f t="shared" ref="AS37" si="11">AVERAGE(AS13:AS36)</f>
        <v>77.916666666666671</v>
      </c>
      <c r="AT37" s="13">
        <f t="shared" ref="AT37" si="12">AVERAGE(AT13:AT36)</f>
        <v>81.916666666666671</v>
      </c>
      <c r="AU37" s="13">
        <f t="shared" ref="AU37" si="13">AVERAGE(AU13:AU36)</f>
        <v>90.041666666666671</v>
      </c>
      <c r="AV37" s="13">
        <f t="shared" ref="AV37" si="14">AVERAGE(AV13:AV36)</f>
        <v>86.875</v>
      </c>
      <c r="AW37" s="13">
        <f t="shared" ref="AW37" si="15">AVERAGE(AW13:AW36)</f>
        <v>75.086956521739125</v>
      </c>
      <c r="AX37" s="13">
        <f t="shared" ref="AX37" si="16">AVERAGE(AX13:AX36)</f>
        <v>66</v>
      </c>
      <c r="BA37" s="13" t="s">
        <v>216</v>
      </c>
      <c r="BB37" s="13">
        <f>AVERAGE(BB13:BB36)</f>
        <v>68.75</v>
      </c>
      <c r="BC37" s="13">
        <f t="shared" ref="BC37" si="17">AVERAGE(BC13:BC36)</f>
        <v>73.791666666666671</v>
      </c>
      <c r="BD37" s="13">
        <f t="shared" ref="BD37" si="18">AVERAGE(BD13:BD36)</f>
        <v>79.791666666666671</v>
      </c>
      <c r="BE37" s="13">
        <f t="shared" ref="BE37" si="19">AVERAGE(BE13:BE36)</f>
        <v>85.958333333333329</v>
      </c>
      <c r="BF37" s="13">
        <f t="shared" ref="BF37" si="20">AVERAGE(BF13:BF36)</f>
        <v>90.333333333333329</v>
      </c>
      <c r="BG37" s="13">
        <f t="shared" ref="BG37" si="21">AVERAGE(BG13:BG36)</f>
        <v>96.625</v>
      </c>
      <c r="BH37" s="13">
        <f t="shared" ref="BH37" si="22">AVERAGE(BH13:BH36)</f>
        <v>93.875</v>
      </c>
      <c r="BI37" s="13">
        <f t="shared" ref="BI37" si="23">AVERAGE(BI13:BI36)</f>
        <v>95.083333333333329</v>
      </c>
      <c r="BJ37" s="13">
        <f t="shared" ref="BJ37" si="24">AVERAGE(BJ13:BJ36)</f>
        <v>96.375</v>
      </c>
      <c r="BK37" s="13">
        <f t="shared" ref="BK37" si="25">AVERAGE(BK13:BK36)</f>
        <v>89.25</v>
      </c>
      <c r="BL37" s="13">
        <f t="shared" ref="BL37" si="26">AVERAGE(BL13:BL36)</f>
        <v>77.826086956521735</v>
      </c>
      <c r="BM37" s="13">
        <f t="shared" ref="BM37" si="27">AVERAGE(BM13:BM36)</f>
        <v>68.695652173913047</v>
      </c>
    </row>
    <row r="38" spans="1:66" x14ac:dyDescent="0.35">
      <c r="A38" s="2">
        <v>37667</v>
      </c>
      <c r="B38" s="6">
        <f t="shared" si="0"/>
        <v>2</v>
      </c>
      <c r="C38" s="6">
        <f t="shared" si="1"/>
        <v>2003</v>
      </c>
      <c r="D38">
        <v>199691</v>
      </c>
      <c r="E38">
        <f t="shared" si="2"/>
        <v>80280.051641921513</v>
      </c>
      <c r="F38" s="19">
        <f>IF(OR(INDEX($X$13:$AJ$36,MATCH($C38,$W$13:$W$36,0),MATCH($B38,$X$12:$AJ$12,0))="T", INDEX($X$13:$AJ$36,MATCH($C38,$W$13:$W$36,0),MATCH($B38,$X$12:$AJ$12,0))="M"),_xlfn.XLOOKUP($B38,$X$12:$AJ$12,$X$37:$AJ$37), INDEX($X$13:$AJ$36,MATCH($C38,$W$13:$W$36,0),MATCH($B38,$X$12:$AJ$12,0)))</f>
        <v>66</v>
      </c>
      <c r="G38" s="19">
        <f>IF(OR(INDEX($X$41:$AJ$64,MATCH(C38,$W$41:$W$64,0),MATCH(B38,$X$40:$AJ$40,0))="T", INDEX($X$41:$AJ$64,MATCH(C38,$W$41:$W$64,0),MATCH(B38,$X$40:$AJ$40,0))="M"), _xlfn.XLOOKUP($B38,$X$40:$AJ$40,$X$65:$AJ$65), INDEX($X$41:$AJ$64,MATCH(C38,$W$41:$W$64,0),MATCH(B38,$X$40:$AJ$40,0)))</f>
        <v>30</v>
      </c>
      <c r="H38" s="19">
        <f>IF(OR(INDEX($X$70:$AJ$93,MATCH(C38,$W$70:$W$93,0),MATCH(B38,$X$69:$AJ$69,0))="T", INDEX($X$70:$AJ$93,MATCH(C38,$W$70:$W$93,0),MATCH(B38,$X$69:$AJ$69,0))="M"), _xlfn.XLOOKUP($B38,$X$69:$AJ$69,$X$94:$AJ$94), INDEX($X$70:$AJ$93,MATCH(C38,$W$70:$W$93,0),MATCH(B38,$X$69:$AJ$69,0)))</f>
        <v>0</v>
      </c>
      <c r="I38" s="19">
        <f>IF(OR(INDEX($X$99:$AJ$122,MATCH(C38,$W$99:$W$122,0),MATCH(B38,$X$98:$AJ$98,0))="T", INDEX($X$99:$AJ$122,MATCH(C38,$W$99:$W$122,0),MATCH(B38,$X$98:$AJ$98,0))="M"),_xlfn.XLOOKUP($B38,$X$98:$AJ$98,$X$123:$AJ$123), INDEX($X$99:$AJ$122,MATCH(C38,$W$99:$W$122,0),MATCH(B38,$X$98:$AJ$98,0)))</f>
        <v>0</v>
      </c>
      <c r="J38" s="19">
        <f>IF(OR(INDEX($X$128:$AJ$151,MATCH(C38,$W$128:$W$151,0),MATCH(B38,$X$127:$AJ$127,0))="T", INDEX($X$128:$AJ$151,MATCH(C38,$W$128:$W$151,0),MATCH(B38,$X$127:$AJ$127,0))="M"), _xlfn.XLOOKUP($B38,$X$127:$AJ$127,$X$152:$AJ$152), INDEX($X$128:$AJ$151,MATCH(C38,$W$128:$W$151,0),MATCH(B38,$X$127:$AJ$127,0)))</f>
        <v>1.8</v>
      </c>
      <c r="K38" s="18">
        <f>IF(OR(INDEX($AM$13:$AY$36,MATCH($C38,$AL$13:$AL$36,0),MATCH($B38,$AM$12:$AY$12,0))="T", INDEX($AM$13:$AY$36,MATCH($C38,$AL$13:$AL$36,0),MATCH($B38,$AM$12:$AY$12,0))="M"),_xlfn.XLOOKUP($B38,$AM$12:$AY$12,$AM$37:$AY$37), INDEX($AM$13:$AY$36,MATCH($C38,$AL$13:$AL$36,0),MATCH($B38,$AM$12:$AY$12,0)))</f>
        <v>68</v>
      </c>
      <c r="L38" s="18">
        <f>IF(OR(INDEX($AM$41:$AY$64,MATCH($C38,$AL$41:$AL$64,0),MATCH($B38,$AM$40:$AY$40,0))="T", INDEX($AM$41:$AY$64,MATCH($C38,$AL$41:$AL$64,0),MATCH($B38,$AM$40:$AY$40,0))="M"),_xlfn.XLOOKUP($B38,$AM$40:$AY$40,$AM$65:$AY$65), INDEX($AM$41:$AY$64,MATCH($C38,$AL$41:$AL$64,0),MATCH($B38,$AM$40:$AY$40,0)))</f>
        <v>42</v>
      </c>
      <c r="M38" s="18">
        <f t="shared" si="3"/>
        <v>5</v>
      </c>
      <c r="N38" s="18">
        <f t="shared" si="4"/>
        <v>0</v>
      </c>
      <c r="O38" s="18">
        <f>IF(OR(INDEX($AM$99:$AY$122,MATCH($C38,$AL$99:$AL$122,0),MATCH($B38,$AM$98:$AY$98,0))="T", INDEX($AM$99:$AY$122,MATCH($C38,$AL$99:$AL$122,0),MATCH($B38,$AM$98:$AY$98,0))="M"), _xlfn.XLOOKUP($B38,$AM$98:$AY$98,$AM$123:$AY$123), INDEX($AM$99:$AY$122,MATCH($C38,$AL$99:$AL$122,0),MATCH($B38,$AM$98:$AY$98,0)))</f>
        <v>0</v>
      </c>
      <c r="P38" s="23">
        <f>IF(OR(INDEX($BB$13:$BN$36,MATCH($C38,$BA$13:$BA$36,0),MATCH($B38,$BB$12:$BN$12,0))="T", INDEX($BB$13:$BN$36,MATCH($C38,$BA$13:$BA$36,0),MATCH($B38,$BB$12:$BN$12,0))="M"),_xlfn.XLOOKUP($B38,$BB$12:$BN$12,$BB$37:$BN$37), INDEX($BB$13:$BN$36,MATCH($C38,$BA$13:$BA$36,0),MATCH($B38,$BB$12:$BN$12,0)))</f>
        <v>66</v>
      </c>
      <c r="Q38" s="23">
        <f>IF(OR(INDEX($BB$41:$BN$64,MATCH($C38,$BA$41:$BA$64,0),MATCH($B38,$BB$40:$BN$40,0))="T", INDEX($BB$41:$BN$64,MATCH($C38,$BA$41:$BA$64,0),MATCH($B38,$BB$40:$BN$40,0))="M"),_xlfn.XLOOKUP($B38,$BB$40:$BN$40,$BB$65:$BN$65), INDEX($BB$41:$BN$64,MATCH($C38,$BA$41:$BA$64,0),MATCH($B38,$BB$40:$BN$40,0)))</f>
        <v>33</v>
      </c>
      <c r="R38" s="23">
        <f>IF(OR(INDEX($BB$70:$BN$93,MATCH($C38,$BA$70:$BA$93,0),MATCH($B38,$BB$69:$BN$69,0))="T", INDEX($BB$70:$BN$93,MATCH($C38,$BA$70:$BA$93,0),MATCH($B38,$BB$69:$BN$69,0))="M"), _xlfn.XLOOKUP($B38,$BB$69:$BN$69,$BB$94:$BN$94), INDEX($AM$41:$AY$64,MATCH($C38,$BA$70:$BA$93,0),MATCH($B38,$BB$69:$BN$69,0)))</f>
        <v>42</v>
      </c>
      <c r="S38" s="23">
        <f>IF(OR(INDEX($BB$99:$BN$122,MATCH($C38,$BA$99:$BA$122,0),MATCH($B38,$BB$98:$BN$98,0))="T", INDEX($BB$99:$BN$122,MATCH($C38,$BA$99:$BA$122,0),MATCH($B38,$BB$98:$BN$98,0))="M"), _xlfn.XLOOKUP($B38,$BB$98:$BN$98,$BB$123:$BN$123), INDEX($BB$99:$BN$122,MATCH($C38,$BA$99:$BA$122,0),MATCH($B38,$BB$98:$BN$98,0)))</f>
        <v>0</v>
      </c>
      <c r="T38" s="23">
        <f>IF(OR(INDEX($BB$128:$BN$151,MATCH($C38,$BA$128:$BA$151,0),MATCH($B38,$BB$127:$BN$127,0))="T", INDEX($BB$128:$BN$151,MATCH($C38,$BA$128:$BA$151,0),MATCH($B38,$BB$127:$BN$127,0))="M"), _xlfn.XLOOKUP($B38,$BB$127:$BN$127,$BB$152:$BN$152), INDEX($AM$128:$AY$151,MATCH($C38,$BA$128:$BA$151,0),MATCH($B38,$BB$127:$BN$127,0)))</f>
        <v>61.7</v>
      </c>
    </row>
    <row r="39" spans="1:66" x14ac:dyDescent="0.35">
      <c r="A39" s="2">
        <v>37695</v>
      </c>
      <c r="B39" s="6">
        <f t="shared" si="0"/>
        <v>3</v>
      </c>
      <c r="C39" s="6">
        <f t="shared" si="1"/>
        <v>2003</v>
      </c>
      <c r="D39">
        <v>190785</v>
      </c>
      <c r="E39">
        <f t="shared" si="2"/>
        <v>76699.649220565756</v>
      </c>
      <c r="F39" s="19">
        <f>IF(OR(INDEX($X$13:$AJ$36,MATCH($C39,$W$13:$W$36,0),MATCH($B39,$X$12:$AJ$12,0))="T", INDEX($X$13:$AJ$36,MATCH($C39,$W$13:$W$36,0),MATCH($B39,$X$12:$AJ$12,0))="M"),_xlfn.XLOOKUP($B39,$X$12:$AJ$12,$X$37:$AJ$37), INDEX($X$13:$AJ$36,MATCH($C39,$W$13:$W$36,0),MATCH($B39,$X$12:$AJ$12,0)))</f>
        <v>78</v>
      </c>
      <c r="G39" s="19">
        <f>IF(OR(INDEX($X$41:$AJ$64,MATCH(C39,$W$41:$W$64,0),MATCH(B39,$X$40:$AJ$40,0))="T", INDEX($X$41:$AJ$64,MATCH(C39,$W$41:$W$64,0),MATCH(B39,$X$40:$AJ$40,0))="M"), _xlfn.XLOOKUP($B39,$X$40:$AJ$40,$X$65:$AJ$65), INDEX($X$41:$AJ$64,MATCH(C39,$W$41:$W$64,0),MATCH(B39,$X$40:$AJ$40,0)))</f>
        <v>35</v>
      </c>
      <c r="H39" s="19">
        <f>IF(OR(INDEX($X$70:$AJ$93,MATCH(C39,$W$70:$W$93,0),MATCH(B39,$X$69:$AJ$69,0))="T", INDEX($X$70:$AJ$93,MATCH(C39,$W$70:$W$93,0),MATCH(B39,$X$69:$AJ$69,0))="M"), _xlfn.XLOOKUP($B39,$X$69:$AJ$69,$X$94:$AJ$94), INDEX($X$70:$AJ$93,MATCH(C39,$W$70:$W$93,0),MATCH(B39,$X$69:$AJ$69,0)))</f>
        <v>0.1</v>
      </c>
      <c r="I39" s="19">
        <f>IF(OR(INDEX($X$99:$AJ$122,MATCH(C39,$W$99:$W$122,0),MATCH(B39,$X$98:$AJ$98,0))="T", INDEX($X$99:$AJ$122,MATCH(C39,$W$99:$W$122,0),MATCH(B39,$X$98:$AJ$98,0))="M"),_xlfn.XLOOKUP($B39,$X$98:$AJ$98,$X$123:$AJ$123), INDEX($X$99:$AJ$122,MATCH(C39,$W$99:$W$122,0),MATCH(B39,$X$98:$AJ$98,0)))</f>
        <v>0</v>
      </c>
      <c r="J39" s="19">
        <f>IF(OR(INDEX($X$128:$AJ$151,MATCH(C39,$W$128:$W$151,0),MATCH(B39,$X$127:$AJ$127,0))="T", INDEX($X$128:$AJ$151,MATCH(C39,$W$128:$W$151,0),MATCH(B39,$X$127:$AJ$127,0))="M"), _xlfn.XLOOKUP($B39,$X$127:$AJ$127,$X$152:$AJ$152), INDEX($X$128:$AJ$151,MATCH(C39,$W$128:$W$151,0),MATCH(B39,$X$127:$AJ$127,0)))</f>
        <v>2</v>
      </c>
      <c r="K39" s="18">
        <f>IF(OR(INDEX($AM$13:$AY$36,MATCH($C39,$AL$13:$AL$36,0),MATCH($B39,$AM$12:$AY$12,0))="T", INDEX($AM$13:$AY$36,MATCH($C39,$AL$13:$AL$36,0),MATCH($B39,$AM$12:$AY$12,0))="M"),_xlfn.XLOOKUP($B39,$AM$12:$AY$12,$AM$37:$AY$37), INDEX($AM$13:$AY$36,MATCH($C39,$AL$13:$AL$36,0),MATCH($B39,$AM$12:$AY$12,0)))</f>
        <v>80</v>
      </c>
      <c r="L39" s="18">
        <f>IF(OR(INDEX($AM$41:$AY$64,MATCH($C39,$AL$41:$AL$64,0),MATCH($B39,$AM$40:$AY$40,0))="T", INDEX($AM$41:$AY$64,MATCH($C39,$AL$41:$AL$64,0),MATCH($B39,$AM$40:$AY$40,0))="M"),_xlfn.XLOOKUP($B39,$AM$40:$AY$40,$AM$65:$AY$65), INDEX($AM$41:$AY$64,MATCH($C39,$AL$41:$AL$64,0),MATCH($B39,$AM$40:$AY$40,0)))</f>
        <v>46</v>
      </c>
      <c r="M39" s="18">
        <f t="shared" si="3"/>
        <v>4.3</v>
      </c>
      <c r="N39" s="18">
        <f t="shared" si="4"/>
        <v>0.2</v>
      </c>
      <c r="O39" s="18">
        <f>IF(OR(INDEX($AM$99:$AY$122,MATCH($C39,$AL$99:$AL$122,0),MATCH($B39,$AM$98:$AY$98,0))="T", INDEX($AM$99:$AY$122,MATCH($C39,$AL$99:$AL$122,0),MATCH($B39,$AM$98:$AY$98,0))="M"), _xlfn.XLOOKUP($B39,$AM$98:$AY$98,$AM$123:$AY$123), INDEX($AM$99:$AY$122,MATCH($C39,$AL$99:$AL$122,0),MATCH($B39,$AM$98:$AY$98,0)))</f>
        <v>0.2</v>
      </c>
      <c r="P39" s="23">
        <f>IF(OR(INDEX($BB$13:$BN$36,MATCH($C39,$BA$13:$BA$36,0),MATCH($B39,$BB$12:$BN$12,0))="T", INDEX($BB$13:$BN$36,MATCH($C39,$BA$13:$BA$36,0),MATCH($B39,$BB$12:$BN$12,0))="M"),_xlfn.XLOOKUP($B39,$BB$12:$BN$12,$BB$37:$BN$37), INDEX($BB$13:$BN$36,MATCH($C39,$BA$13:$BA$36,0),MATCH($B39,$BB$12:$BN$12,0)))</f>
        <v>82</v>
      </c>
      <c r="Q39" s="23">
        <f>IF(OR(INDEX($BB$41:$BN$64,MATCH($C39,$BA$41:$BA$64,0),MATCH($B39,$BB$40:$BN$40,0))="T", INDEX($BB$41:$BN$64,MATCH($C39,$BA$41:$BA$64,0),MATCH($B39,$BB$40:$BN$40,0))="M"),_xlfn.XLOOKUP($B39,$BB$40:$BN$40,$BB$65:$BN$65), INDEX($BB$41:$BN$64,MATCH($C39,$BA$41:$BA$64,0),MATCH($B39,$BB$40:$BN$40,0)))</f>
        <v>40</v>
      </c>
      <c r="R39" s="23">
        <f>IF(OR(INDEX($BB$70:$BN$93,MATCH($C39,$BA$70:$BA$93,0),MATCH($B39,$BB$69:$BN$69,0))="T", INDEX($BB$70:$BN$93,MATCH($C39,$BA$70:$BA$93,0),MATCH($B39,$BB$69:$BN$69,0))="M"), _xlfn.XLOOKUP($B39,$BB$69:$BN$69,$BB$94:$BN$94), INDEX($AM$41:$AY$64,MATCH($C39,$BA$70:$BA$93,0),MATCH($B39,$BB$69:$BN$69,0)))</f>
        <v>46</v>
      </c>
      <c r="S39" s="23">
        <f>IF(OR(INDEX($BB$99:$BN$122,MATCH($C39,$BA$99:$BA$122,0),MATCH($B39,$BB$98:$BN$98,0))="T", INDEX($BB$99:$BN$122,MATCH($C39,$BA$99:$BA$122,0),MATCH($B39,$BB$98:$BN$98,0))="M"), _xlfn.XLOOKUP($B39,$BB$98:$BN$98,$BB$123:$BN$123), INDEX($BB$99:$BN$122,MATCH($C39,$BA$99:$BA$122,0),MATCH($B39,$BB$98:$BN$98,0)))</f>
        <v>1</v>
      </c>
      <c r="T39" s="23">
        <f>IF(OR(INDEX($BB$128:$BN$151,MATCH($C39,$BA$128:$BA$151,0),MATCH($B39,$BB$127:$BN$127,0))="T", INDEX($BB$128:$BN$151,MATCH($C39,$BA$128:$BA$151,0),MATCH($B39,$BB$127:$BN$127,0))="M"), _xlfn.XLOOKUP($B39,$BB$127:$BN$127,$BB$152:$BN$152), INDEX($AM$128:$AY$151,MATCH($C39,$BA$128:$BA$151,0),MATCH($B39,$BB$127:$BN$127,0)))</f>
        <v>63.1</v>
      </c>
      <c r="W39" s="14" t="s">
        <v>32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L39" s="14" t="s">
        <v>211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BA39" s="14" t="s">
        <v>220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</row>
    <row r="40" spans="1:66" ht="15" thickBot="1" x14ac:dyDescent="0.4">
      <c r="A40" s="2">
        <v>37726</v>
      </c>
      <c r="B40" s="6">
        <f t="shared" si="0"/>
        <v>4</v>
      </c>
      <c r="C40" s="6">
        <f t="shared" si="1"/>
        <v>2003</v>
      </c>
      <c r="D40">
        <v>169036</v>
      </c>
      <c r="E40">
        <f t="shared" si="2"/>
        <v>67956.086199898069</v>
      </c>
      <c r="F40" s="19">
        <f>IF(OR(INDEX($X$13:$AJ$36,MATCH($C40,$W$13:$W$36,0),MATCH($B40,$X$12:$AJ$12,0))="T", INDEX($X$13:$AJ$36,MATCH($C40,$W$13:$W$36,0),MATCH($B40,$X$12:$AJ$12,0))="M"),_xlfn.XLOOKUP($B40,$X$12:$AJ$12,$X$37:$AJ$37), INDEX($X$13:$AJ$36,MATCH($C40,$W$13:$W$36,0),MATCH($B40,$X$12:$AJ$12,0)))</f>
        <v>76</v>
      </c>
      <c r="G40" s="19">
        <f>IF(OR(INDEX($X$41:$AJ$64,MATCH(C40,$W$41:$W$64,0),MATCH(B40,$X$40:$AJ$40,0))="T", INDEX($X$41:$AJ$64,MATCH(C40,$W$41:$W$64,0),MATCH(B40,$X$40:$AJ$40,0))="M"), _xlfn.XLOOKUP($B40,$X$40:$AJ$40,$X$65:$AJ$65), INDEX($X$41:$AJ$64,MATCH(C40,$W$41:$W$64,0),MATCH(B40,$X$40:$AJ$40,0)))</f>
        <v>35</v>
      </c>
      <c r="H40" s="19">
        <f>IF(OR(INDEX($X$70:$AJ$93,MATCH(C40,$W$70:$W$93,0),MATCH(B40,$X$69:$AJ$69,0))="T", INDEX($X$70:$AJ$93,MATCH(C40,$W$70:$W$93,0),MATCH(B40,$X$69:$AJ$69,0))="M"), _xlfn.XLOOKUP($B40,$X$69:$AJ$69,$X$94:$AJ$94), INDEX($X$70:$AJ$93,MATCH(C40,$W$70:$W$93,0),MATCH(B40,$X$69:$AJ$69,0)))</f>
        <v>3.7</v>
      </c>
      <c r="I40" s="19">
        <f>IF(OR(INDEX($X$99:$AJ$122,MATCH(C40,$W$99:$W$122,0),MATCH(B40,$X$98:$AJ$98,0))="T", INDEX($X$99:$AJ$122,MATCH(C40,$W$99:$W$122,0),MATCH(B40,$X$98:$AJ$98,0))="M"),_xlfn.XLOOKUP($B40,$X$98:$AJ$98,$X$123:$AJ$123), INDEX($X$99:$AJ$122,MATCH(C40,$W$99:$W$122,0),MATCH(B40,$X$98:$AJ$98,0)))</f>
        <v>0</v>
      </c>
      <c r="J40" s="19">
        <f>IF(OR(INDEX($X$128:$AJ$151,MATCH(C40,$W$128:$W$151,0),MATCH(B40,$X$127:$AJ$127,0))="T", INDEX($X$128:$AJ$151,MATCH(C40,$W$128:$W$151,0),MATCH(B40,$X$127:$AJ$127,0))="M"), _xlfn.XLOOKUP($B40,$X$127:$AJ$127,$X$152:$AJ$152), INDEX($X$128:$AJ$151,MATCH(C40,$W$128:$W$151,0),MATCH(B40,$X$127:$AJ$127,0)))</f>
        <v>4.5</v>
      </c>
      <c r="K40" s="18">
        <f>IF(OR(INDEX($AM$13:$AY$36,MATCH($C40,$AL$13:$AL$36,0),MATCH($B40,$AM$12:$AY$12,0))="T", INDEX($AM$13:$AY$36,MATCH($C40,$AL$13:$AL$36,0),MATCH($B40,$AM$12:$AY$12,0))="M"),_xlfn.XLOOKUP($B40,$AM$12:$AY$12,$AM$37:$AY$37), INDEX($AM$13:$AY$36,MATCH($C40,$AL$13:$AL$36,0),MATCH($B40,$AM$12:$AY$12,0)))</f>
        <v>68</v>
      </c>
      <c r="L40" s="18">
        <f>IF(OR(INDEX($AM$41:$AY$64,MATCH($C40,$AL$41:$AL$64,0),MATCH($B40,$AM$40:$AY$40,0))="T", INDEX($AM$41:$AY$64,MATCH($C40,$AL$41:$AL$64,0),MATCH($B40,$AM$40:$AY$40,0))="M"),_xlfn.XLOOKUP($B40,$AM$40:$AY$40,$AM$65:$AY$65), INDEX($AM$41:$AY$64,MATCH($C40,$AL$41:$AL$64,0),MATCH($B40,$AM$40:$AY$40,0)))</f>
        <v>43</v>
      </c>
      <c r="M40" s="18">
        <f t="shared" si="3"/>
        <v>5.0999999999999996</v>
      </c>
      <c r="N40" s="18">
        <f t="shared" si="4"/>
        <v>0</v>
      </c>
      <c r="O40" s="18">
        <f>IF(OR(INDEX($AM$99:$AY$122,MATCH($C40,$AL$99:$AL$122,0),MATCH($B40,$AM$98:$AY$98,0))="T", INDEX($AM$99:$AY$122,MATCH($C40,$AL$99:$AL$122,0),MATCH($B40,$AM$98:$AY$98,0))="M"), _xlfn.XLOOKUP($B40,$AM$98:$AY$98,$AM$123:$AY$123), INDEX($AM$99:$AY$122,MATCH($C40,$AL$99:$AL$122,0),MATCH($B40,$AM$98:$AY$98,0)))</f>
        <v>0</v>
      </c>
      <c r="P40" s="23">
        <f>IF(OR(INDEX($BB$13:$BN$36,MATCH($C40,$BA$13:$BA$36,0),MATCH($B40,$BB$12:$BN$12,0))="T", INDEX($BB$13:$BN$36,MATCH($C40,$BA$13:$BA$36,0),MATCH($B40,$BB$12:$BN$12,0))="M"),_xlfn.XLOOKUP($B40,$BB$12:$BN$12,$BB$37:$BN$37), INDEX($BB$13:$BN$36,MATCH($C40,$BA$13:$BA$36,0),MATCH($B40,$BB$12:$BN$12,0)))</f>
        <v>74</v>
      </c>
      <c r="Q40" s="23">
        <f>IF(OR(INDEX($BB$41:$BN$64,MATCH($C40,$BA$41:$BA$64,0),MATCH($B40,$BB$40:$BN$40,0))="T", INDEX($BB$41:$BN$64,MATCH($C40,$BA$41:$BA$64,0),MATCH($B40,$BB$40:$BN$40,0))="M"),_xlfn.XLOOKUP($B40,$BB$40:$BN$40,$BB$65:$BN$65), INDEX($BB$41:$BN$64,MATCH($C40,$BA$41:$BA$64,0),MATCH($B40,$BB$40:$BN$40,0)))</f>
        <v>41</v>
      </c>
      <c r="R40" s="23">
        <f>IF(OR(INDEX($BB$70:$BN$93,MATCH($C40,$BA$70:$BA$93,0),MATCH($B40,$BB$69:$BN$69,0))="T", INDEX($BB$70:$BN$93,MATCH($C40,$BA$70:$BA$93,0),MATCH($B40,$BB$69:$BN$69,0))="M"), _xlfn.XLOOKUP($B40,$BB$69:$BN$69,$BB$94:$BN$94), INDEX($AM$41:$AY$64,MATCH($C40,$BA$70:$BA$93,0),MATCH($B40,$BB$69:$BN$69,0)))</f>
        <v>43</v>
      </c>
      <c r="S40" s="23">
        <f>IF(OR(INDEX($BB$99:$BN$122,MATCH($C40,$BA$99:$BA$122,0),MATCH($B40,$BB$98:$BN$98,0))="T", INDEX($BB$99:$BN$122,MATCH($C40,$BA$99:$BA$122,0),MATCH($B40,$BB$98:$BN$98,0))="M"), _xlfn.XLOOKUP($B40,$BB$98:$BN$98,$BB$123:$BN$123), INDEX($BB$99:$BN$122,MATCH($C40,$BA$99:$BA$122,0),MATCH($B40,$BB$98:$BN$98,0)))</f>
        <v>0</v>
      </c>
      <c r="T40" s="23">
        <f>IF(OR(INDEX($BB$128:$BN$151,MATCH($C40,$BA$128:$BA$151,0),MATCH($B40,$BB$127:$BN$127,0))="T", INDEX($BB$128:$BN$151,MATCH($C40,$BA$128:$BA$151,0),MATCH($B40,$BB$127:$BN$127,0))="M"), _xlfn.XLOOKUP($B40,$BB$127:$BN$127,$BB$152:$BN$152), INDEX($AM$128:$AY$151,MATCH($C40,$BA$128:$BA$151,0),MATCH($B40,$BB$127:$BN$127,0)))</f>
        <v>59.8</v>
      </c>
      <c r="X40" s="13">
        <v>1</v>
      </c>
      <c r="Y40" s="13">
        <v>2</v>
      </c>
      <c r="Z40" s="13">
        <v>3</v>
      </c>
      <c r="AA40" s="13">
        <v>4</v>
      </c>
      <c r="AB40" s="13">
        <v>5</v>
      </c>
      <c r="AC40" s="13">
        <v>6</v>
      </c>
      <c r="AD40" s="13">
        <v>7</v>
      </c>
      <c r="AE40" s="13">
        <v>8</v>
      </c>
      <c r="AF40" s="13">
        <v>9</v>
      </c>
      <c r="AG40" s="13">
        <v>10</v>
      </c>
      <c r="AH40" s="13">
        <v>11</v>
      </c>
      <c r="AI40" s="13">
        <v>12</v>
      </c>
      <c r="AM40" s="13">
        <v>1</v>
      </c>
      <c r="AN40" s="13">
        <v>2</v>
      </c>
      <c r="AO40" s="13">
        <v>3</v>
      </c>
      <c r="AP40" s="13">
        <v>4</v>
      </c>
      <c r="AQ40" s="13">
        <v>5</v>
      </c>
      <c r="AR40" s="13">
        <v>6</v>
      </c>
      <c r="AS40" s="13">
        <v>7</v>
      </c>
      <c r="AT40" s="13">
        <v>8</v>
      </c>
      <c r="AU40" s="13">
        <v>9</v>
      </c>
      <c r="AV40" s="13">
        <v>10</v>
      </c>
      <c r="AW40" s="13">
        <v>11</v>
      </c>
      <c r="AX40" s="13">
        <v>12</v>
      </c>
      <c r="BB40" s="13">
        <v>1</v>
      </c>
      <c r="BC40" s="13">
        <v>2</v>
      </c>
      <c r="BD40" s="13">
        <v>3</v>
      </c>
      <c r="BE40" s="13">
        <v>4</v>
      </c>
      <c r="BF40" s="13">
        <v>5</v>
      </c>
      <c r="BG40" s="13">
        <v>6</v>
      </c>
      <c r="BH40" s="13">
        <v>7</v>
      </c>
      <c r="BI40" s="13">
        <v>8</v>
      </c>
      <c r="BJ40" s="13">
        <v>9</v>
      </c>
      <c r="BK40" s="13">
        <v>10</v>
      </c>
      <c r="BL40" s="13">
        <v>11</v>
      </c>
      <c r="BM40" s="13">
        <v>12</v>
      </c>
    </row>
    <row r="41" spans="1:66" ht="15" thickBot="1" x14ac:dyDescent="0.4">
      <c r="A41" s="2">
        <v>37756</v>
      </c>
      <c r="B41" s="6">
        <f t="shared" si="0"/>
        <v>5</v>
      </c>
      <c r="C41" s="6">
        <f t="shared" si="1"/>
        <v>2003</v>
      </c>
      <c r="D41">
        <v>156895</v>
      </c>
      <c r="E41">
        <f t="shared" si="2"/>
        <v>63075.144610219169</v>
      </c>
      <c r="F41" s="19">
        <f>IF(OR(INDEX($X$13:$AJ$36,MATCH($C41,$W$13:$W$36,0),MATCH($B41,$X$12:$AJ$12,0))="T", INDEX($X$13:$AJ$36,MATCH($C41,$W$13:$W$36,0),MATCH($B41,$X$12:$AJ$12,0))="M"),_xlfn.XLOOKUP($B41,$X$12:$AJ$12,$X$37:$AJ$37), INDEX($X$13:$AJ$36,MATCH($C41,$W$13:$W$36,0),MATCH($B41,$X$12:$AJ$12,0)))</f>
        <v>99</v>
      </c>
      <c r="G41" s="19">
        <f>IF(OR(INDEX($X$41:$AJ$64,MATCH(C41,$W$41:$W$64,0),MATCH(B41,$X$40:$AJ$40,0))="T", INDEX($X$41:$AJ$64,MATCH(C41,$W$41:$W$64,0),MATCH(B41,$X$40:$AJ$40,0))="M"), _xlfn.XLOOKUP($B41,$X$40:$AJ$40,$X$65:$AJ$65), INDEX($X$41:$AJ$64,MATCH(C41,$W$41:$W$64,0),MATCH(B41,$X$40:$AJ$40,0)))</f>
        <v>40</v>
      </c>
      <c r="H41" s="19">
        <f>IF(OR(INDEX($X$70:$AJ$93,MATCH(C41,$W$70:$W$93,0),MATCH(B41,$X$69:$AJ$69,0))="T", INDEX($X$70:$AJ$93,MATCH(C41,$W$70:$W$93,0),MATCH(B41,$X$69:$AJ$69,0))="M"), _xlfn.XLOOKUP($B41,$X$69:$AJ$69,$X$94:$AJ$94), INDEX($X$70:$AJ$93,MATCH(C41,$W$70:$W$93,0),MATCH(B41,$X$69:$AJ$69,0)))</f>
        <v>10.3</v>
      </c>
      <c r="I41" s="19">
        <f>IF(OR(INDEX($X$99:$AJ$122,MATCH(C41,$W$99:$W$122,0),MATCH(B41,$X$98:$AJ$98,0))="T", INDEX($X$99:$AJ$122,MATCH(C41,$W$99:$W$122,0),MATCH(B41,$X$98:$AJ$98,0))="M"),_xlfn.XLOOKUP($B41,$X$98:$AJ$98,$X$123:$AJ$123), INDEX($X$99:$AJ$122,MATCH(C41,$W$99:$W$122,0),MATCH(B41,$X$98:$AJ$98,0)))</f>
        <v>3.1</v>
      </c>
      <c r="J41" s="19">
        <f>IF(OR(INDEX($X$128:$AJ$151,MATCH(C41,$W$128:$W$151,0),MATCH(B41,$X$127:$AJ$127,0))="T", INDEX($X$128:$AJ$151,MATCH(C41,$W$128:$W$151,0),MATCH(B41,$X$127:$AJ$127,0))="M"), _xlfn.XLOOKUP($B41,$X$127:$AJ$127,$X$152:$AJ$152), INDEX($X$128:$AJ$151,MATCH(C41,$W$128:$W$151,0),MATCH(B41,$X$127:$AJ$127,0)))</f>
        <v>7.3</v>
      </c>
      <c r="K41" s="18">
        <f>IF(OR(INDEX($AM$13:$AY$36,MATCH($C41,$AL$13:$AL$36,0),MATCH($B41,$AM$12:$AY$12,0))="T", INDEX($AM$13:$AY$36,MATCH($C41,$AL$13:$AL$36,0),MATCH($B41,$AM$12:$AY$12,0))="M"),_xlfn.XLOOKUP($B41,$AM$12:$AY$12,$AM$37:$AY$37), INDEX($AM$13:$AY$36,MATCH($C41,$AL$13:$AL$36,0),MATCH($B41,$AM$12:$AY$12,0)))</f>
        <v>87</v>
      </c>
      <c r="L41" s="18">
        <f>IF(OR(INDEX($AM$41:$AY$64,MATCH($C41,$AL$41:$AL$64,0),MATCH($B41,$AM$40:$AY$40,0))="T", INDEX($AM$41:$AY$64,MATCH($C41,$AL$41:$AL$64,0),MATCH($B41,$AM$40:$AY$40,0))="M"),_xlfn.XLOOKUP($B41,$AM$40:$AY$40,$AM$65:$AY$65), INDEX($AM$41:$AY$64,MATCH($C41,$AL$41:$AL$64,0),MATCH($B41,$AM$40:$AY$40,0)))</f>
        <v>43</v>
      </c>
      <c r="M41" s="18">
        <f t="shared" si="3"/>
        <v>5.6</v>
      </c>
      <c r="N41" s="18">
        <f t="shared" si="4"/>
        <v>0.4</v>
      </c>
      <c r="O41" s="18">
        <f>IF(OR(INDEX($AM$99:$AY$122,MATCH($C41,$AL$99:$AL$122,0),MATCH($B41,$AM$98:$AY$98,0))="T", INDEX($AM$99:$AY$122,MATCH($C41,$AL$99:$AL$122,0),MATCH($B41,$AM$98:$AY$98,0))="M"), _xlfn.XLOOKUP($B41,$AM$98:$AY$98,$AM$123:$AY$123), INDEX($AM$99:$AY$122,MATCH($C41,$AL$99:$AL$122,0),MATCH($B41,$AM$98:$AY$98,0)))</f>
        <v>0.4</v>
      </c>
      <c r="P41" s="23">
        <f>IF(OR(INDEX($BB$13:$BN$36,MATCH($C41,$BA$13:$BA$36,0),MATCH($B41,$BB$12:$BN$12,0))="T", INDEX($BB$13:$BN$36,MATCH($C41,$BA$13:$BA$36,0),MATCH($B41,$BB$12:$BN$12,0))="M"),_xlfn.XLOOKUP($B41,$BB$12:$BN$12,$BB$37:$BN$37), INDEX($BB$13:$BN$36,MATCH($C41,$BA$13:$BA$36,0),MATCH($B41,$BB$12:$BN$12,0)))</f>
        <v>92</v>
      </c>
      <c r="Q41" s="23">
        <f>IF(OR(INDEX($BB$41:$BN$64,MATCH($C41,$BA$41:$BA$64,0),MATCH($B41,$BB$40:$BN$40,0))="T", INDEX($BB$41:$BN$64,MATCH($C41,$BA$41:$BA$64,0),MATCH($B41,$BB$40:$BN$40,0))="M"),_xlfn.XLOOKUP($B41,$BB$40:$BN$40,$BB$65:$BN$65), INDEX($BB$41:$BN$64,MATCH($C41,$BA$41:$BA$64,0),MATCH($B41,$BB$40:$BN$40,0)))</f>
        <v>44</v>
      </c>
      <c r="R41" s="23">
        <f>IF(OR(INDEX($BB$70:$BN$93,MATCH($C41,$BA$70:$BA$93,0),MATCH($B41,$BB$69:$BN$69,0))="T", INDEX($BB$70:$BN$93,MATCH($C41,$BA$70:$BA$93,0),MATCH($B41,$BB$69:$BN$69,0))="M"), _xlfn.XLOOKUP($B41,$BB$69:$BN$69,$BB$94:$BN$94), INDEX($AM$41:$AY$64,MATCH($C41,$BA$70:$BA$93,0),MATCH($B41,$BB$69:$BN$69,0)))</f>
        <v>43</v>
      </c>
      <c r="S41" s="23">
        <f>IF(OR(INDEX($BB$99:$BN$122,MATCH($C41,$BA$99:$BA$122,0),MATCH($B41,$BB$98:$BN$98,0))="T", INDEX($BB$99:$BN$122,MATCH($C41,$BA$99:$BA$122,0),MATCH($B41,$BB$98:$BN$98,0))="M"), _xlfn.XLOOKUP($B41,$BB$98:$BN$98,$BB$123:$BN$123), INDEX($BB$99:$BN$122,MATCH($C41,$BA$99:$BA$122,0),MATCH($B41,$BB$98:$BN$98,0)))</f>
        <v>39</v>
      </c>
      <c r="T41" s="23">
        <f>IF(OR(INDEX($BB$128:$BN$151,MATCH($C41,$BA$128:$BA$151,0),MATCH($B41,$BB$127:$BN$127,0))="T", INDEX($BB$128:$BN$151,MATCH($C41,$BA$128:$BA$151,0),MATCH($B41,$BB$127:$BN$127,0))="M"), _xlfn.XLOOKUP($B41,$BB$127:$BN$127,$BB$152:$BN$152), INDEX($AM$128:$AY$151,MATCH($C41,$BA$128:$BA$151,0),MATCH($B41,$BB$127:$BN$127,0)))</f>
        <v>65.2</v>
      </c>
      <c r="W41" s="15">
        <v>2000</v>
      </c>
      <c r="X41" s="15">
        <v>28</v>
      </c>
      <c r="Y41" s="15">
        <v>35</v>
      </c>
      <c r="Z41" s="15">
        <v>37</v>
      </c>
      <c r="AA41" s="15">
        <v>40</v>
      </c>
      <c r="AB41" s="15">
        <v>40</v>
      </c>
      <c r="AC41" s="15">
        <v>50</v>
      </c>
      <c r="AD41" s="15">
        <v>53</v>
      </c>
      <c r="AE41" s="15">
        <v>54</v>
      </c>
      <c r="AF41" s="15">
        <v>50</v>
      </c>
      <c r="AG41" s="15">
        <v>40</v>
      </c>
      <c r="AH41" s="15">
        <v>30</v>
      </c>
      <c r="AI41" s="15">
        <v>30</v>
      </c>
      <c r="AJ41" s="15"/>
      <c r="AL41" s="5">
        <v>2000</v>
      </c>
      <c r="AM41" s="5">
        <v>42</v>
      </c>
      <c r="AN41" s="5">
        <v>42</v>
      </c>
      <c r="AO41" s="5">
        <v>42</v>
      </c>
      <c r="AP41" s="5">
        <v>46</v>
      </c>
      <c r="AQ41" s="5">
        <v>46</v>
      </c>
      <c r="AR41" s="5">
        <v>49</v>
      </c>
      <c r="AS41" s="5">
        <v>51</v>
      </c>
      <c r="AT41" s="5">
        <v>52</v>
      </c>
      <c r="AU41" s="5">
        <v>51</v>
      </c>
      <c r="AV41" s="5">
        <v>48</v>
      </c>
      <c r="AW41" s="5">
        <v>42</v>
      </c>
      <c r="AX41" s="5">
        <v>42</v>
      </c>
      <c r="AY41" s="5"/>
      <c r="BA41" s="5">
        <v>2000</v>
      </c>
      <c r="BB41" s="5">
        <v>35</v>
      </c>
      <c r="BC41" s="5">
        <v>37</v>
      </c>
      <c r="BD41" s="5">
        <v>39</v>
      </c>
      <c r="BE41" s="5">
        <v>43</v>
      </c>
      <c r="BF41" s="5">
        <v>43</v>
      </c>
      <c r="BG41" s="5">
        <v>50</v>
      </c>
      <c r="BH41" s="5">
        <v>52</v>
      </c>
      <c r="BI41" s="5">
        <v>52</v>
      </c>
      <c r="BJ41" s="5">
        <v>50</v>
      </c>
      <c r="BK41" s="5">
        <v>44</v>
      </c>
      <c r="BL41" s="5">
        <v>35</v>
      </c>
      <c r="BM41" s="5">
        <v>34</v>
      </c>
      <c r="BN41" s="5"/>
    </row>
    <row r="42" spans="1:66" ht="15" thickBot="1" x14ac:dyDescent="0.4">
      <c r="A42" s="2">
        <v>37787</v>
      </c>
      <c r="B42" s="6">
        <f t="shared" si="0"/>
        <v>6</v>
      </c>
      <c r="C42" s="6">
        <f t="shared" si="1"/>
        <v>2003</v>
      </c>
      <c r="D42">
        <v>155289</v>
      </c>
      <c r="E42">
        <f t="shared" si="2"/>
        <v>62429.498271941899</v>
      </c>
      <c r="F42" s="19">
        <f>IF(OR(INDEX($X$13:$AJ$36,MATCH($C42,$W$13:$W$36,0),MATCH($B42,$X$12:$AJ$12,0))="T", INDEX($X$13:$AJ$36,MATCH($C42,$W$13:$W$36,0),MATCH($B42,$X$12:$AJ$12,0))="M"),_xlfn.XLOOKUP($B42,$X$12:$AJ$12,$X$37:$AJ$37), INDEX($X$13:$AJ$36,MATCH($C42,$W$13:$W$36,0),MATCH($B42,$X$12:$AJ$12,0)))</f>
        <v>105</v>
      </c>
      <c r="G42" s="19">
        <f>IF(OR(INDEX($X$41:$AJ$64,MATCH(C42,$W$41:$W$64,0),MATCH(B42,$X$40:$AJ$40,0))="T", INDEX($X$41:$AJ$64,MATCH(C42,$W$41:$W$64,0),MATCH(B42,$X$40:$AJ$40,0))="M"), _xlfn.XLOOKUP($B42,$X$40:$AJ$40,$X$65:$AJ$65), INDEX($X$41:$AJ$64,MATCH(C42,$W$41:$W$64,0),MATCH(B42,$X$40:$AJ$40,0)))</f>
        <v>53</v>
      </c>
      <c r="H42" s="19">
        <f>IF(OR(INDEX($X$70:$AJ$93,MATCH(C42,$W$70:$W$93,0),MATCH(B42,$X$69:$AJ$69,0))="T", INDEX($X$70:$AJ$93,MATCH(C42,$W$70:$W$93,0),MATCH(B42,$X$69:$AJ$69,0))="M"), _xlfn.XLOOKUP($B42,$X$69:$AJ$69,$X$94:$AJ$94), INDEX($X$70:$AJ$93,MATCH(C42,$W$70:$W$93,0),MATCH(B42,$X$69:$AJ$69,0)))</f>
        <v>15</v>
      </c>
      <c r="I42" s="19">
        <f>IF(OR(INDEX($X$99:$AJ$122,MATCH(C42,$W$99:$W$122,0),MATCH(B42,$X$98:$AJ$98,0))="T", INDEX($X$99:$AJ$122,MATCH(C42,$W$99:$W$122,0),MATCH(B42,$X$98:$AJ$98,0))="M"),_xlfn.XLOOKUP($B42,$X$98:$AJ$98,$X$123:$AJ$123), INDEX($X$99:$AJ$122,MATCH(C42,$W$99:$W$122,0),MATCH(B42,$X$98:$AJ$98,0)))</f>
        <v>7.9</v>
      </c>
      <c r="J42" s="19">
        <f>IF(OR(INDEX($X$128:$AJ$151,MATCH(C42,$W$128:$W$151,0),MATCH(B42,$X$127:$AJ$127,0))="T", INDEX($X$128:$AJ$151,MATCH(C42,$W$128:$W$151,0),MATCH(B42,$X$127:$AJ$127,0))="M"), _xlfn.XLOOKUP($B42,$X$127:$AJ$127,$X$152:$AJ$152), INDEX($X$128:$AJ$151,MATCH(C42,$W$128:$W$151,0),MATCH(B42,$X$127:$AJ$127,0)))</f>
        <v>12.2</v>
      </c>
      <c r="K42" s="18">
        <f>IF(OR(INDEX($AM$13:$AY$36,MATCH($C42,$AL$13:$AL$36,0),MATCH($B42,$AM$12:$AY$12,0))="T", INDEX($AM$13:$AY$36,MATCH($C42,$AL$13:$AL$36,0),MATCH($B42,$AM$12:$AY$12,0))="M"),_xlfn.XLOOKUP($B42,$AM$12:$AY$12,$AM$37:$AY$37), INDEX($AM$13:$AY$36,MATCH($C42,$AL$13:$AL$36,0),MATCH($B42,$AM$12:$AY$12,0)))</f>
        <v>96</v>
      </c>
      <c r="L42" s="18">
        <f>IF(OR(INDEX($AM$41:$AY$64,MATCH($C42,$AL$41:$AL$64,0),MATCH($B42,$AM$40:$AY$40,0))="T", INDEX($AM$41:$AY$64,MATCH($C42,$AL$41:$AL$64,0),MATCH($B42,$AM$40:$AY$40,0))="M"),_xlfn.XLOOKUP($B42,$AM$40:$AY$40,$AM$65:$AY$65), INDEX($AM$41:$AY$64,MATCH($C42,$AL$41:$AL$64,0),MATCH($B42,$AM$40:$AY$40,0)))</f>
        <v>50</v>
      </c>
      <c r="M42" s="18">
        <f t="shared" si="3"/>
        <v>10.5</v>
      </c>
      <c r="N42" s="18">
        <f t="shared" si="4"/>
        <v>1.2</v>
      </c>
      <c r="O42" s="18">
        <f>IF(OR(INDEX($AM$99:$AY$122,MATCH($C42,$AL$99:$AL$122,0),MATCH($B42,$AM$98:$AY$98,0))="T", INDEX($AM$99:$AY$122,MATCH($C42,$AL$99:$AL$122,0),MATCH($B42,$AM$98:$AY$98,0))="M"), _xlfn.XLOOKUP($B42,$AM$98:$AY$98,$AM$123:$AY$123), INDEX($AM$99:$AY$122,MATCH($C42,$AL$99:$AL$122,0),MATCH($B42,$AM$98:$AY$98,0)))</f>
        <v>1.2</v>
      </c>
      <c r="P42" s="23">
        <f>IF(OR(INDEX($BB$13:$BN$36,MATCH($C42,$BA$13:$BA$36,0),MATCH($B42,$BB$12:$BN$12,0))="T", INDEX($BB$13:$BN$36,MATCH($C42,$BA$13:$BA$36,0),MATCH($B42,$BB$12:$BN$12,0))="M"),_xlfn.XLOOKUP($B42,$BB$12:$BN$12,$BB$37:$BN$37), INDEX($BB$13:$BN$36,MATCH($C42,$BA$13:$BA$36,0),MATCH($B42,$BB$12:$BN$12,0)))</f>
        <v>101</v>
      </c>
      <c r="Q42" s="23">
        <f>IF(OR(INDEX($BB$41:$BN$64,MATCH($C42,$BA$41:$BA$64,0),MATCH($B42,$BB$40:$BN$40,0))="T", INDEX($BB$41:$BN$64,MATCH($C42,$BA$41:$BA$64,0),MATCH($B42,$BB$40:$BN$40,0))="M"),_xlfn.XLOOKUP($B42,$BB$40:$BN$40,$BB$65:$BN$65), INDEX($BB$41:$BN$64,MATCH($C42,$BA$41:$BA$64,0),MATCH($B42,$BB$40:$BN$40,0)))</f>
        <v>51</v>
      </c>
      <c r="R42" s="23">
        <f>IF(OR(INDEX($BB$70:$BN$93,MATCH($C42,$BA$70:$BA$93,0),MATCH($B42,$BB$69:$BN$69,0))="T", INDEX($BB$70:$BN$93,MATCH($C42,$BA$70:$BA$93,0),MATCH($B42,$BB$69:$BN$69,0))="M"), _xlfn.XLOOKUP($B42,$BB$69:$BN$69,$BB$94:$BN$94), INDEX($AM$41:$AY$64,MATCH($C42,$BA$70:$BA$93,0),MATCH($B42,$BB$69:$BN$69,0)))</f>
        <v>50</v>
      </c>
      <c r="S42" s="23">
        <f>IF(OR(INDEX($BB$99:$BN$122,MATCH($C42,$BA$99:$BA$122,0),MATCH($B42,$BB$98:$BN$98,0))="T", INDEX($BB$99:$BN$122,MATCH($C42,$BA$99:$BA$122,0),MATCH($B42,$BB$98:$BN$98,0))="M"), _xlfn.XLOOKUP($B42,$BB$98:$BN$98,$BB$123:$BN$123), INDEX($BB$99:$BN$122,MATCH($C42,$BA$99:$BA$122,0),MATCH($B42,$BB$98:$BN$98,0)))</f>
        <v>104</v>
      </c>
      <c r="T42" s="23">
        <f>IF(OR(INDEX($BB$128:$BN$151,MATCH($C42,$BA$128:$BA$151,0),MATCH($B42,$BB$127:$BN$127,0))="T", INDEX($BB$128:$BN$151,MATCH($C42,$BA$128:$BA$151,0),MATCH($B42,$BB$127:$BN$127,0))="M"), _xlfn.XLOOKUP($B42,$BB$127:$BN$127,$BB$152:$BN$152), INDEX($AM$128:$AY$151,MATCH($C42,$BA$128:$BA$151,0),MATCH($B42,$BB$127:$BN$127,0)))</f>
        <v>67.7</v>
      </c>
      <c r="W42" s="15">
        <v>2001</v>
      </c>
      <c r="X42" s="15">
        <v>29</v>
      </c>
      <c r="Y42" s="15">
        <v>32</v>
      </c>
      <c r="Z42" s="15">
        <v>36</v>
      </c>
      <c r="AA42" s="15">
        <v>33</v>
      </c>
      <c r="AB42" s="15">
        <v>46</v>
      </c>
      <c r="AC42" s="15">
        <v>52</v>
      </c>
      <c r="AD42" s="15">
        <v>54</v>
      </c>
      <c r="AE42" s="15">
        <v>53</v>
      </c>
      <c r="AF42" s="15">
        <v>49</v>
      </c>
      <c r="AG42" s="15">
        <v>45</v>
      </c>
      <c r="AH42" s="15">
        <v>35</v>
      </c>
      <c r="AI42" s="15">
        <v>33</v>
      </c>
      <c r="AJ42" s="15"/>
      <c r="AL42" s="5">
        <v>2001</v>
      </c>
      <c r="AM42" s="5">
        <v>41</v>
      </c>
      <c r="AN42" s="5">
        <v>36</v>
      </c>
      <c r="AO42" s="5">
        <v>45</v>
      </c>
      <c r="AP42" s="5">
        <v>41</v>
      </c>
      <c r="AQ42" s="5">
        <v>49</v>
      </c>
      <c r="AR42" s="5">
        <v>49</v>
      </c>
      <c r="AS42" s="5">
        <v>52</v>
      </c>
      <c r="AT42" s="5">
        <v>52</v>
      </c>
      <c r="AU42" s="5">
        <v>50</v>
      </c>
      <c r="AV42" s="5">
        <v>50</v>
      </c>
      <c r="AW42" s="5">
        <v>44</v>
      </c>
      <c r="AX42" s="5">
        <v>42</v>
      </c>
      <c r="AY42" s="5"/>
      <c r="BA42" s="5">
        <v>2001</v>
      </c>
      <c r="BB42" s="5">
        <v>30</v>
      </c>
      <c r="BC42" s="5">
        <v>34</v>
      </c>
      <c r="BD42" s="5">
        <v>37</v>
      </c>
      <c r="BE42" s="5">
        <v>38</v>
      </c>
      <c r="BF42" s="5">
        <v>49</v>
      </c>
      <c r="BG42" s="5">
        <v>50</v>
      </c>
      <c r="BH42" s="5">
        <v>53</v>
      </c>
      <c r="BI42" s="5">
        <v>53</v>
      </c>
      <c r="BJ42" s="5">
        <v>51</v>
      </c>
      <c r="BK42" s="5">
        <v>47</v>
      </c>
      <c r="BL42" s="5">
        <v>37</v>
      </c>
      <c r="BM42" s="5">
        <v>36</v>
      </c>
      <c r="BN42" s="5"/>
    </row>
    <row r="43" spans="1:66" ht="15" thickBot="1" x14ac:dyDescent="0.4">
      <c r="A43" s="2">
        <v>37817</v>
      </c>
      <c r="B43" s="6">
        <f t="shared" si="0"/>
        <v>7</v>
      </c>
      <c r="C43" s="6">
        <f t="shared" si="1"/>
        <v>2003</v>
      </c>
      <c r="D43">
        <v>190664</v>
      </c>
      <c r="E43">
        <f t="shared" si="2"/>
        <v>76651.004633435266</v>
      </c>
      <c r="F43" s="19">
        <f>IF(OR(INDEX($X$13:$AJ$36,MATCH($C43,$W$13:$W$36,0),MATCH($B43,$X$12:$AJ$12,0))="T", INDEX($X$13:$AJ$36,MATCH($C43,$W$13:$W$36,0),MATCH($B43,$X$12:$AJ$12,0))="M"),_xlfn.XLOOKUP($B43,$X$12:$AJ$12,$X$37:$AJ$37), INDEX($X$13:$AJ$36,MATCH($C43,$W$13:$W$36,0),MATCH($B43,$X$12:$AJ$12,0)))</f>
        <v>105</v>
      </c>
      <c r="G43" s="19">
        <f>IF(OR(INDEX($X$41:$AJ$64,MATCH(C43,$W$41:$W$64,0),MATCH(B43,$X$40:$AJ$40,0))="T", INDEX($X$41:$AJ$64,MATCH(C43,$W$41:$W$64,0),MATCH(B43,$X$40:$AJ$40,0))="M"), _xlfn.XLOOKUP($B43,$X$40:$AJ$40,$X$65:$AJ$65), INDEX($X$41:$AJ$64,MATCH(C43,$W$41:$W$64,0),MATCH(B43,$X$40:$AJ$40,0)))</f>
        <v>54</v>
      </c>
      <c r="H43" s="19">
        <f>IF(OR(INDEX($X$70:$AJ$93,MATCH(C43,$W$70:$W$93,0),MATCH(B43,$X$69:$AJ$69,0))="T", INDEX($X$70:$AJ$93,MATCH(C43,$W$70:$W$93,0),MATCH(B43,$X$69:$AJ$69,0))="M"), _xlfn.XLOOKUP($B43,$X$69:$AJ$69,$X$94:$AJ$94), INDEX($X$70:$AJ$93,MATCH(C43,$W$70:$W$93,0),MATCH(B43,$X$69:$AJ$69,0)))</f>
        <v>14</v>
      </c>
      <c r="I43" s="19">
        <f>IF(OR(INDEX($X$99:$AJ$122,MATCH(C43,$W$99:$W$122,0),MATCH(B43,$X$98:$AJ$98,0))="T", INDEX($X$99:$AJ$122,MATCH(C43,$W$99:$W$122,0),MATCH(B43,$X$98:$AJ$98,0))="M"),_xlfn.XLOOKUP($B43,$X$98:$AJ$98,$X$123:$AJ$123), INDEX($X$99:$AJ$122,MATCH(C43,$W$99:$W$122,0),MATCH(B43,$X$98:$AJ$98,0)))</f>
        <v>14.5</v>
      </c>
      <c r="J43" s="19">
        <f>IF(OR(INDEX($X$128:$AJ$151,MATCH(C43,$W$128:$W$151,0),MATCH(B43,$X$127:$AJ$127,0))="T", INDEX($X$128:$AJ$151,MATCH(C43,$W$128:$W$151,0),MATCH(B43,$X$127:$AJ$127,0))="M"), _xlfn.XLOOKUP($B43,$X$127:$AJ$127,$X$152:$AJ$152), INDEX($X$128:$AJ$151,MATCH(C43,$W$128:$W$151,0),MATCH(B43,$X$127:$AJ$127,0)))</f>
        <v>10.9</v>
      </c>
      <c r="K43" s="18">
        <f>IF(OR(INDEX($AM$13:$AY$36,MATCH($C43,$AL$13:$AL$36,0),MATCH($B43,$AM$12:$AY$12,0))="T", INDEX($AM$13:$AY$36,MATCH($C43,$AL$13:$AL$36,0),MATCH($B43,$AM$12:$AY$12,0))="M"),_xlfn.XLOOKUP($B43,$AM$12:$AY$12,$AM$37:$AY$37), INDEX($AM$13:$AY$36,MATCH($C43,$AL$13:$AL$36,0),MATCH($B43,$AM$12:$AY$12,0)))</f>
        <v>77</v>
      </c>
      <c r="L43" s="18">
        <f>IF(OR(INDEX($AM$41:$AY$64,MATCH($C43,$AL$41:$AL$64,0),MATCH($B43,$AM$40:$AY$40,0))="T", INDEX($AM$41:$AY$64,MATCH($C43,$AL$41:$AL$64,0),MATCH($B43,$AM$40:$AY$40,0))="M"),_xlfn.XLOOKUP($B43,$AM$40:$AY$40,$AM$65:$AY$65), INDEX($AM$41:$AY$64,MATCH($C43,$AL$41:$AL$64,0),MATCH($B43,$AM$40:$AY$40,0)))</f>
        <v>51</v>
      </c>
      <c r="M43" s="18">
        <f t="shared" si="3"/>
        <v>8.5</v>
      </c>
      <c r="N43" s="18">
        <f t="shared" si="4"/>
        <v>0.1</v>
      </c>
      <c r="O43" s="18">
        <f>IF(OR(INDEX($AM$99:$AY$122,MATCH($C43,$AL$99:$AL$122,0),MATCH($B43,$AM$98:$AY$98,0))="T", INDEX($AM$99:$AY$122,MATCH($C43,$AL$99:$AL$122,0),MATCH($B43,$AM$98:$AY$98,0))="M"), _xlfn.XLOOKUP($B43,$AM$98:$AY$98,$AM$123:$AY$123), INDEX($AM$99:$AY$122,MATCH($C43,$AL$99:$AL$122,0),MATCH($B43,$AM$98:$AY$98,0)))</f>
        <v>0.1</v>
      </c>
      <c r="P43" s="23">
        <f>IF(OR(INDEX($BB$13:$BN$36,MATCH($C43,$BA$13:$BA$36,0),MATCH($B43,$BB$12:$BN$12,0))="T", INDEX($BB$13:$BN$36,MATCH($C43,$BA$13:$BA$36,0),MATCH($B43,$BB$12:$BN$12,0))="M"),_xlfn.XLOOKUP($B43,$BB$12:$BN$12,$BB$37:$BN$37), INDEX($BB$13:$BN$36,MATCH($C43,$BA$13:$BA$36,0),MATCH($B43,$BB$12:$BN$12,0)))</f>
        <v>96</v>
      </c>
      <c r="Q43" s="23">
        <f>IF(OR(INDEX($BB$41:$BN$64,MATCH($C43,$BA$41:$BA$64,0),MATCH($B43,$BB$40:$BN$40,0))="T", INDEX($BB$41:$BN$64,MATCH($C43,$BA$41:$BA$64,0),MATCH($B43,$BB$40:$BN$40,0))="M"),_xlfn.XLOOKUP($B43,$BB$40:$BN$40,$BB$65:$BN$65), INDEX($BB$41:$BN$64,MATCH($C43,$BA$41:$BA$64,0),MATCH($B43,$BB$40:$BN$40,0)))</f>
        <v>54</v>
      </c>
      <c r="R43" s="23">
        <f>IF(OR(INDEX($BB$70:$BN$93,MATCH($C43,$BA$70:$BA$93,0),MATCH($B43,$BB$69:$BN$69,0))="T", INDEX($BB$70:$BN$93,MATCH($C43,$BA$70:$BA$93,0),MATCH($B43,$BB$69:$BN$69,0))="M"), _xlfn.XLOOKUP($B43,$BB$69:$BN$69,$BB$94:$BN$94), INDEX($AM$41:$AY$64,MATCH($C43,$BA$70:$BA$93,0),MATCH($B43,$BB$69:$BN$69,0)))</f>
        <v>51</v>
      </c>
      <c r="S43" s="23">
        <f>IF(OR(INDEX($BB$99:$BN$122,MATCH($C43,$BA$99:$BA$122,0),MATCH($B43,$BB$98:$BN$98,0))="T", INDEX($BB$99:$BN$122,MATCH($C43,$BA$99:$BA$122,0),MATCH($B43,$BB$98:$BN$98,0))="M"), _xlfn.XLOOKUP($B43,$BB$98:$BN$98,$BB$123:$BN$123), INDEX($BB$99:$BN$122,MATCH($C43,$BA$99:$BA$122,0),MATCH($B43,$BB$98:$BN$98,0)))</f>
        <v>181</v>
      </c>
      <c r="T43" s="23">
        <f>IF(OR(INDEX($BB$128:$BN$151,MATCH($C43,$BA$128:$BA$151,0),MATCH($B43,$BB$127:$BN$127,0))="T", INDEX($BB$128:$BN$151,MATCH($C43,$BA$128:$BA$151,0),MATCH($B43,$BB$127:$BN$127,0))="M"), _xlfn.XLOOKUP($B43,$BB$127:$BN$127,$BB$152:$BN$152), INDEX($AM$128:$AY$151,MATCH($C43,$BA$128:$BA$151,0),MATCH($B43,$BB$127:$BN$127,0)))</f>
        <v>65.7</v>
      </c>
      <c r="W43" s="15">
        <v>2002</v>
      </c>
      <c r="X43" s="15">
        <v>27</v>
      </c>
      <c r="Y43" s="15">
        <v>30</v>
      </c>
      <c r="Z43" s="15">
        <v>31</v>
      </c>
      <c r="AA43" s="15">
        <v>37</v>
      </c>
      <c r="AB43" s="15">
        <v>43</v>
      </c>
      <c r="AC43" s="15">
        <v>50</v>
      </c>
      <c r="AD43" s="15">
        <v>53</v>
      </c>
      <c r="AE43" s="15">
        <v>52</v>
      </c>
      <c r="AF43" s="15">
        <v>50</v>
      </c>
      <c r="AG43" s="15">
        <v>36</v>
      </c>
      <c r="AH43" s="15">
        <v>34</v>
      </c>
      <c r="AI43" s="15">
        <v>33</v>
      </c>
      <c r="AJ43" s="15"/>
      <c r="AL43" s="5">
        <v>2002</v>
      </c>
      <c r="AM43" s="5">
        <v>36</v>
      </c>
      <c r="AN43" s="5">
        <v>42</v>
      </c>
      <c r="AO43" s="5">
        <v>40</v>
      </c>
      <c r="AP43" s="5">
        <v>44</v>
      </c>
      <c r="AQ43" s="5">
        <v>47</v>
      </c>
      <c r="AR43" s="5">
        <v>48</v>
      </c>
      <c r="AS43" s="5">
        <v>50</v>
      </c>
      <c r="AT43" s="5">
        <v>51</v>
      </c>
      <c r="AU43" s="5">
        <v>51</v>
      </c>
      <c r="AV43" s="5">
        <v>47</v>
      </c>
      <c r="AW43" s="5">
        <v>47</v>
      </c>
      <c r="AX43" s="5">
        <v>41</v>
      </c>
      <c r="AY43" s="5"/>
      <c r="BA43" s="5">
        <v>2002</v>
      </c>
      <c r="BB43" s="5">
        <v>30</v>
      </c>
      <c r="BC43" s="5">
        <v>33</v>
      </c>
      <c r="BD43" s="5">
        <v>36</v>
      </c>
      <c r="BE43" s="5">
        <v>41</v>
      </c>
      <c r="BF43" s="5">
        <v>45</v>
      </c>
      <c r="BG43" s="5">
        <v>50</v>
      </c>
      <c r="BH43" s="5">
        <v>54</v>
      </c>
      <c r="BI43" s="5">
        <v>53</v>
      </c>
      <c r="BJ43" s="5">
        <v>51</v>
      </c>
      <c r="BK43" s="5">
        <v>41</v>
      </c>
      <c r="BL43" s="5">
        <v>39</v>
      </c>
      <c r="BM43" s="5">
        <v>36</v>
      </c>
      <c r="BN43" s="5"/>
    </row>
    <row r="44" spans="1:66" ht="15" thickBot="1" x14ac:dyDescent="0.4">
      <c r="A44" s="2">
        <v>37848</v>
      </c>
      <c r="B44" s="6">
        <f t="shared" si="0"/>
        <v>8</v>
      </c>
      <c r="C44" s="6">
        <f t="shared" si="1"/>
        <v>2003</v>
      </c>
      <c r="D44">
        <v>186767</v>
      </c>
      <c r="E44">
        <f t="shared" si="2"/>
        <v>75084.327310728855</v>
      </c>
      <c r="F44" s="19">
        <f>IF(OR(INDEX($X$13:$AJ$36,MATCH($C44,$W$13:$W$36,0),MATCH($B44,$X$12:$AJ$12,0))="T", INDEX($X$13:$AJ$36,MATCH($C44,$W$13:$W$36,0),MATCH($B44,$X$12:$AJ$12,0))="M"),_xlfn.XLOOKUP($B44,$X$12:$AJ$12,$X$37:$AJ$37), INDEX($X$13:$AJ$36,MATCH($C44,$W$13:$W$36,0),MATCH($B44,$X$12:$AJ$12,0)))</f>
        <v>100</v>
      </c>
      <c r="G44" s="19">
        <f>IF(OR(INDEX($X$41:$AJ$64,MATCH(C44,$W$41:$W$64,0),MATCH(B44,$X$40:$AJ$40,0))="T", INDEX($X$41:$AJ$64,MATCH(C44,$W$41:$W$64,0),MATCH(B44,$X$40:$AJ$40,0))="M"), _xlfn.XLOOKUP($B44,$X$40:$AJ$40,$X$65:$AJ$65), INDEX($X$41:$AJ$64,MATCH(C44,$W$41:$W$64,0),MATCH(B44,$X$40:$AJ$40,0)))</f>
        <v>52</v>
      </c>
      <c r="H44" s="19">
        <f>IF(OR(INDEX($X$70:$AJ$93,MATCH(C44,$W$70:$W$93,0),MATCH(B44,$X$69:$AJ$69,0))="T", INDEX($X$70:$AJ$93,MATCH(C44,$W$70:$W$93,0),MATCH(B44,$X$69:$AJ$69,0))="M"), _xlfn.XLOOKUP($B44,$X$69:$AJ$69,$X$94:$AJ$94), INDEX($X$70:$AJ$93,MATCH(C44,$W$70:$W$93,0),MATCH(B44,$X$69:$AJ$69,0)))</f>
        <v>14.6</v>
      </c>
      <c r="I44" s="19">
        <f>IF(OR(INDEX($X$99:$AJ$122,MATCH(C44,$W$99:$W$122,0),MATCH(B44,$X$98:$AJ$98,0))="T", INDEX($X$99:$AJ$122,MATCH(C44,$W$99:$W$122,0),MATCH(B44,$X$98:$AJ$98,0))="M"),_xlfn.XLOOKUP($B44,$X$98:$AJ$98,$X$123:$AJ$123), INDEX($X$99:$AJ$122,MATCH(C44,$W$99:$W$122,0),MATCH(B44,$X$98:$AJ$98,0)))</f>
        <v>10.4</v>
      </c>
      <c r="J44" s="19">
        <f>IF(OR(INDEX($X$128:$AJ$151,MATCH(C44,$W$128:$W$151,0),MATCH(B44,$X$127:$AJ$127,0))="T", INDEX($X$128:$AJ$151,MATCH(C44,$W$128:$W$151,0),MATCH(B44,$X$127:$AJ$127,0))="M"), _xlfn.XLOOKUP($B44,$X$127:$AJ$127,$X$152:$AJ$152), INDEX($X$128:$AJ$151,MATCH(C44,$W$128:$W$151,0),MATCH(B44,$X$127:$AJ$127,0)))</f>
        <v>12.6</v>
      </c>
      <c r="K44" s="18">
        <f>IF(OR(INDEX($AM$13:$AY$36,MATCH($C44,$AL$13:$AL$36,0),MATCH($B44,$AM$12:$AY$12,0))="T", INDEX($AM$13:$AY$36,MATCH($C44,$AL$13:$AL$36,0),MATCH($B44,$AM$12:$AY$12,0))="M"),_xlfn.XLOOKUP($B44,$AM$12:$AY$12,$AM$37:$AY$37), INDEX($AM$13:$AY$36,MATCH($C44,$AL$13:$AL$36,0),MATCH($B44,$AM$12:$AY$12,0)))</f>
        <v>89</v>
      </c>
      <c r="L44" s="18">
        <f>IF(OR(INDEX($AM$41:$AY$64,MATCH($C44,$AL$41:$AL$64,0),MATCH($B44,$AM$40:$AY$40,0))="T", INDEX($AM$41:$AY$64,MATCH($C44,$AL$41:$AL$64,0),MATCH($B44,$AM$40:$AY$40,0))="M"),_xlfn.XLOOKUP($B44,$AM$40:$AY$40,$AM$65:$AY$65), INDEX($AM$41:$AY$64,MATCH($C44,$AL$41:$AL$64,0),MATCH($B44,$AM$40:$AY$40,0)))</f>
        <v>53</v>
      </c>
      <c r="M44" s="18">
        <f t="shared" si="3"/>
        <v>10.1</v>
      </c>
      <c r="N44" s="18">
        <f t="shared" si="4"/>
        <v>0.7</v>
      </c>
      <c r="O44" s="18">
        <f>IF(OR(INDEX($AM$99:$AY$122,MATCH($C44,$AL$99:$AL$122,0),MATCH($B44,$AM$98:$AY$98,0))="T", INDEX($AM$99:$AY$122,MATCH($C44,$AL$99:$AL$122,0),MATCH($B44,$AM$98:$AY$98,0))="M"), _xlfn.XLOOKUP($B44,$AM$98:$AY$98,$AM$123:$AY$123), INDEX($AM$99:$AY$122,MATCH($C44,$AL$99:$AL$122,0),MATCH($B44,$AM$98:$AY$98,0)))</f>
        <v>0.7</v>
      </c>
      <c r="P44" s="23">
        <f>IF(OR(INDEX($BB$13:$BN$36,MATCH($C44,$BA$13:$BA$36,0),MATCH($B44,$BB$12:$BN$12,0))="T", INDEX($BB$13:$BN$36,MATCH($C44,$BA$13:$BA$36,0),MATCH($B44,$BB$12:$BN$12,0))="M"),_xlfn.XLOOKUP($B44,$BB$12:$BN$12,$BB$37:$BN$37), INDEX($BB$13:$BN$36,MATCH($C44,$BA$13:$BA$36,0),MATCH($B44,$BB$12:$BN$12,0)))</f>
        <v>92</v>
      </c>
      <c r="Q44" s="23">
        <f>IF(OR(INDEX($BB$41:$BN$64,MATCH($C44,$BA$41:$BA$64,0),MATCH($B44,$BB$40:$BN$40,0))="T", INDEX($BB$41:$BN$64,MATCH($C44,$BA$41:$BA$64,0),MATCH($B44,$BB$40:$BN$40,0))="M"),_xlfn.XLOOKUP($B44,$BB$40:$BN$40,$BB$65:$BN$65), INDEX($BB$41:$BN$64,MATCH($C44,$BA$41:$BA$64,0),MATCH($B44,$BB$40:$BN$40,0)))</f>
        <v>54</v>
      </c>
      <c r="R44" s="23">
        <f>IF(OR(INDEX($BB$70:$BN$93,MATCH($C44,$BA$70:$BA$93,0),MATCH($B44,$BB$69:$BN$69,0))="T", INDEX($BB$70:$BN$93,MATCH($C44,$BA$70:$BA$93,0),MATCH($B44,$BB$69:$BN$69,0))="M"), _xlfn.XLOOKUP($B44,$BB$69:$BN$69,$BB$94:$BN$94), INDEX($AM$41:$AY$64,MATCH($C44,$BA$70:$BA$93,0),MATCH($B44,$BB$69:$BN$69,0)))</f>
        <v>53</v>
      </c>
      <c r="S44" s="23">
        <f>IF(OR(INDEX($BB$99:$BN$122,MATCH($C44,$BA$99:$BA$122,0),MATCH($B44,$BB$98:$BN$98,0))="T", INDEX($BB$99:$BN$122,MATCH($C44,$BA$99:$BA$122,0),MATCH($B44,$BB$98:$BN$98,0))="M"), _xlfn.XLOOKUP($B44,$BB$98:$BN$98,$BB$123:$BN$123), INDEX($BB$99:$BN$122,MATCH($C44,$BA$99:$BA$122,0),MATCH($B44,$BB$98:$BN$98,0)))</f>
        <v>154</v>
      </c>
      <c r="T44" s="23">
        <f>IF(OR(INDEX($BB$128:$BN$151,MATCH($C44,$BA$128:$BA$151,0),MATCH($B44,$BB$127:$BN$127,0))="T", INDEX($BB$128:$BN$151,MATCH($C44,$BA$128:$BA$151,0),MATCH($B44,$BB$127:$BN$127,0))="M"), _xlfn.XLOOKUP($B44,$BB$127:$BN$127,$BB$152:$BN$152), INDEX($AM$128:$AY$151,MATCH($C44,$BA$128:$BA$151,0),MATCH($B44,$BB$127:$BN$127,0)))</f>
        <v>69.599999999999994</v>
      </c>
      <c r="W44" s="15">
        <v>2003</v>
      </c>
      <c r="X44" s="15">
        <v>36</v>
      </c>
      <c r="Y44" s="15">
        <v>30</v>
      </c>
      <c r="Z44" s="15">
        <v>35</v>
      </c>
      <c r="AA44" s="15">
        <v>35</v>
      </c>
      <c r="AB44" s="15">
        <v>40</v>
      </c>
      <c r="AC44" s="15">
        <v>53</v>
      </c>
      <c r="AD44" s="15">
        <v>54</v>
      </c>
      <c r="AE44" s="15">
        <v>52</v>
      </c>
      <c r="AF44" s="15">
        <v>51</v>
      </c>
      <c r="AG44" s="15">
        <v>41</v>
      </c>
      <c r="AH44" s="15">
        <v>29</v>
      </c>
      <c r="AI44" s="15">
        <v>29</v>
      </c>
      <c r="AJ44" s="15"/>
      <c r="AL44" s="5">
        <v>2003</v>
      </c>
      <c r="AM44" s="5">
        <v>44</v>
      </c>
      <c r="AN44" s="5">
        <v>42</v>
      </c>
      <c r="AO44" s="5">
        <v>46</v>
      </c>
      <c r="AP44" s="5">
        <v>43</v>
      </c>
      <c r="AQ44" s="5">
        <v>43</v>
      </c>
      <c r="AR44" s="5">
        <v>50</v>
      </c>
      <c r="AS44" s="5">
        <v>51</v>
      </c>
      <c r="AT44" s="5">
        <v>53</v>
      </c>
      <c r="AU44" s="5">
        <v>53</v>
      </c>
      <c r="AV44" s="5">
        <v>48</v>
      </c>
      <c r="AW44" s="5">
        <v>43</v>
      </c>
      <c r="AX44" s="5">
        <v>40</v>
      </c>
      <c r="AY44" s="5"/>
      <c r="BA44" s="5">
        <v>2003</v>
      </c>
      <c r="BB44" s="5">
        <v>39</v>
      </c>
      <c r="BC44" s="5">
        <v>33</v>
      </c>
      <c r="BD44" s="5">
        <v>40</v>
      </c>
      <c r="BE44" s="5">
        <v>41</v>
      </c>
      <c r="BF44" s="5">
        <v>44</v>
      </c>
      <c r="BG44" s="5">
        <v>51</v>
      </c>
      <c r="BH44" s="5">
        <v>54</v>
      </c>
      <c r="BI44" s="5">
        <v>54</v>
      </c>
      <c r="BJ44" s="5">
        <v>53</v>
      </c>
      <c r="BK44" s="5">
        <v>46</v>
      </c>
      <c r="BL44" s="5">
        <v>33</v>
      </c>
      <c r="BM44" s="5">
        <v>34</v>
      </c>
      <c r="BN44" s="5"/>
    </row>
    <row r="45" spans="1:66" ht="15" thickBot="1" x14ac:dyDescent="0.4">
      <c r="A45" s="2">
        <v>37879</v>
      </c>
      <c r="B45" s="6">
        <f t="shared" si="0"/>
        <v>9</v>
      </c>
      <c r="C45" s="6">
        <f t="shared" si="1"/>
        <v>2003</v>
      </c>
      <c r="D45">
        <v>182143</v>
      </c>
      <c r="E45">
        <f t="shared" si="2"/>
        <v>73225.380443858303</v>
      </c>
      <c r="F45" s="19">
        <f>IF(OR(INDEX($X$13:$AJ$36,MATCH($C45,$W$13:$W$36,0),MATCH($B45,$X$12:$AJ$12,0))="T", INDEX($X$13:$AJ$36,MATCH($C45,$W$13:$W$36,0),MATCH($B45,$X$12:$AJ$12,0))="M"),_xlfn.XLOOKUP($B45,$X$12:$AJ$12,$X$37:$AJ$37), INDEX($X$13:$AJ$36,MATCH($C45,$W$13:$W$36,0),MATCH($B45,$X$12:$AJ$12,0)))</f>
        <v>104</v>
      </c>
      <c r="G45" s="19">
        <f>IF(OR(INDEX($X$41:$AJ$64,MATCH(C45,$W$41:$W$64,0),MATCH(B45,$X$40:$AJ$40,0))="T", INDEX($X$41:$AJ$64,MATCH(C45,$W$41:$W$64,0),MATCH(B45,$X$40:$AJ$40,0))="M"), _xlfn.XLOOKUP($B45,$X$40:$AJ$40,$X$65:$AJ$65), INDEX($X$41:$AJ$64,MATCH(C45,$W$41:$W$64,0),MATCH(B45,$X$40:$AJ$40,0)))</f>
        <v>51</v>
      </c>
      <c r="H45" s="19">
        <f>IF(OR(INDEX($X$70:$AJ$93,MATCH(C45,$W$70:$W$93,0),MATCH(B45,$X$69:$AJ$69,0))="T", INDEX($X$70:$AJ$93,MATCH(C45,$W$70:$W$93,0),MATCH(B45,$X$69:$AJ$69,0))="M"), _xlfn.XLOOKUP($B45,$X$69:$AJ$69,$X$94:$AJ$94), INDEX($X$70:$AJ$93,MATCH(C45,$W$70:$W$93,0),MATCH(B45,$X$69:$AJ$69,0)))</f>
        <v>9</v>
      </c>
      <c r="I45" s="19">
        <f>IF(OR(INDEX($X$99:$AJ$122,MATCH(C45,$W$99:$W$122,0),MATCH(B45,$X$98:$AJ$98,0))="T", INDEX($X$99:$AJ$122,MATCH(C45,$W$99:$W$122,0),MATCH(B45,$X$98:$AJ$98,0))="M"),_xlfn.XLOOKUP($B45,$X$98:$AJ$98,$X$123:$AJ$123), INDEX($X$99:$AJ$122,MATCH(C45,$W$99:$W$122,0),MATCH(B45,$X$98:$AJ$98,0)))</f>
        <v>8.9</v>
      </c>
      <c r="J45" s="19">
        <f>IF(OR(INDEX($X$128:$AJ$151,MATCH(C45,$W$128:$W$151,0),MATCH(B45,$X$127:$AJ$127,0))="T", INDEX($X$128:$AJ$151,MATCH(C45,$W$128:$W$151,0),MATCH(B45,$X$127:$AJ$127,0))="M"), _xlfn.XLOOKUP($B45,$X$127:$AJ$127,$X$152:$AJ$152), INDEX($X$128:$AJ$151,MATCH(C45,$W$128:$W$151,0),MATCH(B45,$X$127:$AJ$127,0)))</f>
        <v>8.9</v>
      </c>
      <c r="K45" s="18">
        <f>IF(OR(INDEX($AM$13:$AY$36,MATCH($C45,$AL$13:$AL$36,0),MATCH($B45,$AM$12:$AY$12,0))="T", INDEX($AM$13:$AY$36,MATCH($C45,$AL$13:$AL$36,0),MATCH($B45,$AM$12:$AY$12,0))="M"),_xlfn.XLOOKUP($B45,$AM$12:$AY$12,$AM$37:$AY$37), INDEX($AM$13:$AY$36,MATCH($C45,$AL$13:$AL$36,0),MATCH($B45,$AM$12:$AY$12,0)))</f>
        <v>97</v>
      </c>
      <c r="L45" s="18">
        <f>IF(OR(INDEX($AM$41:$AY$64,MATCH($C45,$AL$41:$AL$64,0),MATCH($B45,$AM$40:$AY$40,0))="T", INDEX($AM$41:$AY$64,MATCH($C45,$AL$41:$AL$64,0),MATCH($B45,$AM$40:$AY$40,0))="M"),_xlfn.XLOOKUP($B45,$AM$40:$AY$40,$AM$65:$AY$65), INDEX($AM$41:$AY$64,MATCH($C45,$AL$41:$AL$64,0),MATCH($B45,$AM$40:$AY$40,0)))</f>
        <v>53</v>
      </c>
      <c r="M45" s="18">
        <f t="shared" si="3"/>
        <v>8.5</v>
      </c>
      <c r="N45" s="18">
        <f t="shared" si="4"/>
        <v>2.5</v>
      </c>
      <c r="O45" s="18">
        <f>IF(OR(INDEX($AM$99:$AY$122,MATCH($C45,$AL$99:$AL$122,0),MATCH($B45,$AM$98:$AY$98,0))="T", INDEX($AM$99:$AY$122,MATCH($C45,$AL$99:$AL$122,0),MATCH($B45,$AM$98:$AY$98,0))="M"), _xlfn.XLOOKUP($B45,$AM$98:$AY$98,$AM$123:$AY$123), INDEX($AM$99:$AY$122,MATCH($C45,$AL$99:$AL$122,0),MATCH($B45,$AM$98:$AY$98,0)))</f>
        <v>2.5</v>
      </c>
      <c r="P45" s="23">
        <f>IF(OR(INDEX($BB$13:$BN$36,MATCH($C45,$BA$13:$BA$36,0),MATCH($B45,$BB$12:$BN$12,0))="T", INDEX($BB$13:$BN$36,MATCH($C45,$BA$13:$BA$36,0),MATCH($B45,$BB$12:$BN$12,0))="M"),_xlfn.XLOOKUP($B45,$BB$12:$BN$12,$BB$37:$BN$37), INDEX($BB$13:$BN$36,MATCH($C45,$BA$13:$BA$36,0),MATCH($B45,$BB$12:$BN$12,0)))</f>
        <v>98</v>
      </c>
      <c r="Q45" s="23">
        <f>IF(OR(INDEX($BB$41:$BN$64,MATCH($C45,$BA$41:$BA$64,0),MATCH($B45,$BB$40:$BN$40,0))="T", INDEX($BB$41:$BN$64,MATCH($C45,$BA$41:$BA$64,0),MATCH($B45,$BB$40:$BN$40,0))="M"),_xlfn.XLOOKUP($B45,$BB$40:$BN$40,$BB$65:$BN$65), INDEX($BB$41:$BN$64,MATCH($C45,$BA$41:$BA$64,0),MATCH($B45,$BB$40:$BN$40,0)))</f>
        <v>53</v>
      </c>
      <c r="R45" s="23">
        <f>IF(OR(INDEX($BB$70:$BN$93,MATCH($C45,$BA$70:$BA$93,0),MATCH($B45,$BB$69:$BN$69,0))="T", INDEX($BB$70:$BN$93,MATCH($C45,$BA$70:$BA$93,0),MATCH($B45,$BB$69:$BN$69,0))="M"), _xlfn.XLOOKUP($B45,$BB$69:$BN$69,$BB$94:$BN$94), INDEX($AM$41:$AY$64,MATCH($C45,$BA$70:$BA$93,0),MATCH($B45,$BB$69:$BN$69,0)))</f>
        <v>53</v>
      </c>
      <c r="S45" s="23">
        <f>IF(OR(INDEX($BB$99:$BN$122,MATCH($C45,$BA$99:$BA$122,0),MATCH($B45,$BB$98:$BN$98,0))="T", INDEX($BB$99:$BN$122,MATCH($C45,$BA$99:$BA$122,0),MATCH($B45,$BB$98:$BN$98,0))="M"), _xlfn.XLOOKUP($B45,$BB$98:$BN$98,$BB$123:$BN$123), INDEX($BB$99:$BN$122,MATCH($C45,$BA$99:$BA$122,0),MATCH($B45,$BB$98:$BN$98,0)))</f>
        <v>162</v>
      </c>
      <c r="T45" s="23">
        <f>IF(OR(INDEX($BB$128:$BN$151,MATCH($C45,$BA$128:$BA$151,0),MATCH($B45,$BB$127:$BN$127,0))="T", INDEX($BB$128:$BN$151,MATCH($C45,$BA$128:$BA$151,0),MATCH($B45,$BB$127:$BN$127,0))="M"), _xlfn.XLOOKUP($B45,$BB$127:$BN$127,$BB$152:$BN$152), INDEX($AM$128:$AY$151,MATCH($C45,$BA$128:$BA$151,0),MATCH($B45,$BB$127:$BN$127,0)))</f>
        <v>72.8</v>
      </c>
      <c r="W45" s="15">
        <v>2004</v>
      </c>
      <c r="X45" s="15">
        <v>28</v>
      </c>
      <c r="Y45" s="15">
        <v>33</v>
      </c>
      <c r="Z45" s="15">
        <v>39</v>
      </c>
      <c r="AA45" s="15">
        <v>43</v>
      </c>
      <c r="AB45" s="15">
        <v>46</v>
      </c>
      <c r="AC45" s="15">
        <v>50</v>
      </c>
      <c r="AD45" s="15">
        <v>57</v>
      </c>
      <c r="AE45" s="15">
        <v>56</v>
      </c>
      <c r="AF45" s="15">
        <v>48</v>
      </c>
      <c r="AG45" s="15">
        <v>42</v>
      </c>
      <c r="AH45" s="15">
        <v>28</v>
      </c>
      <c r="AI45" s="15">
        <v>27</v>
      </c>
      <c r="AJ45" s="15"/>
      <c r="AL45" s="5">
        <v>2004</v>
      </c>
      <c r="AM45" s="5">
        <v>39</v>
      </c>
      <c r="AN45" s="5">
        <v>43</v>
      </c>
      <c r="AO45" s="5">
        <v>46</v>
      </c>
      <c r="AP45" s="5">
        <v>46</v>
      </c>
      <c r="AQ45" s="5">
        <v>49</v>
      </c>
      <c r="AR45" s="5">
        <v>50</v>
      </c>
      <c r="AS45" s="5">
        <v>53</v>
      </c>
      <c r="AT45" s="5">
        <v>55</v>
      </c>
      <c r="AU45" s="5">
        <v>52</v>
      </c>
      <c r="AV45" s="5">
        <v>49</v>
      </c>
      <c r="AW45" s="5">
        <v>41</v>
      </c>
      <c r="AX45" s="5">
        <v>41</v>
      </c>
      <c r="AY45" s="5"/>
      <c r="BA45" s="5">
        <v>2004</v>
      </c>
      <c r="BB45" s="5">
        <v>32</v>
      </c>
      <c r="BC45" s="5">
        <v>35</v>
      </c>
      <c r="BD45" s="5">
        <v>41</v>
      </c>
      <c r="BE45" s="5">
        <v>43</v>
      </c>
      <c r="BF45" s="5">
        <v>49</v>
      </c>
      <c r="BG45" s="5">
        <v>51</v>
      </c>
      <c r="BH45" s="5">
        <v>55</v>
      </c>
      <c r="BI45" s="5">
        <v>55</v>
      </c>
      <c r="BJ45" s="5">
        <v>48</v>
      </c>
      <c r="BK45" s="5">
        <v>43</v>
      </c>
      <c r="BL45" s="5">
        <v>33</v>
      </c>
      <c r="BM45" s="5">
        <v>32</v>
      </c>
      <c r="BN45" s="5"/>
    </row>
    <row r="46" spans="1:66" ht="15" thickBot="1" x14ac:dyDescent="0.4">
      <c r="A46" s="2">
        <v>37909</v>
      </c>
      <c r="B46" s="6">
        <f t="shared" si="0"/>
        <v>10</v>
      </c>
      <c r="C46" s="6">
        <f t="shared" si="1"/>
        <v>2003</v>
      </c>
      <c r="D46">
        <v>179341</v>
      </c>
      <c r="E46">
        <f t="shared" si="2"/>
        <v>72098.916533613665</v>
      </c>
      <c r="F46" s="19">
        <f>IF(OR(INDEX($X$13:$AJ$36,MATCH($C46,$W$13:$W$36,0),MATCH($B46,$X$12:$AJ$12,0))="T", INDEX($X$13:$AJ$36,MATCH($C46,$W$13:$W$36,0),MATCH($B46,$X$12:$AJ$12,0))="M"),_xlfn.XLOOKUP($B46,$X$12:$AJ$12,$X$37:$AJ$37), INDEX($X$13:$AJ$36,MATCH($C46,$W$13:$W$36,0),MATCH($B46,$X$12:$AJ$12,0)))</f>
        <v>91</v>
      </c>
      <c r="G46" s="19">
        <f>IF(OR(INDEX($X$41:$AJ$64,MATCH(C46,$W$41:$W$64,0),MATCH(B46,$X$40:$AJ$40,0))="T", INDEX($X$41:$AJ$64,MATCH(C46,$W$41:$W$64,0),MATCH(B46,$X$40:$AJ$40,0))="M"), _xlfn.XLOOKUP($B46,$X$40:$AJ$40,$X$65:$AJ$65), INDEX($X$41:$AJ$64,MATCH(C46,$W$41:$W$64,0),MATCH(B46,$X$40:$AJ$40,0)))</f>
        <v>41</v>
      </c>
      <c r="H46" s="19">
        <f>IF(OR(INDEX($X$70:$AJ$93,MATCH(C46,$W$70:$W$93,0),MATCH(B46,$X$69:$AJ$69,0))="T", INDEX($X$70:$AJ$93,MATCH(C46,$W$70:$W$93,0),MATCH(B46,$X$69:$AJ$69,0))="M"), _xlfn.XLOOKUP($B46,$X$69:$AJ$69,$X$94:$AJ$94), INDEX($X$70:$AJ$93,MATCH(C46,$W$70:$W$93,0),MATCH(B46,$X$69:$AJ$69,0)))</f>
        <v>10.5</v>
      </c>
      <c r="I46" s="19">
        <f>IF(OR(INDEX($X$99:$AJ$122,MATCH(C46,$W$99:$W$122,0),MATCH(B46,$X$98:$AJ$98,0))="T", INDEX($X$99:$AJ$122,MATCH(C46,$W$99:$W$122,0),MATCH(B46,$X$98:$AJ$98,0))="M"),_xlfn.XLOOKUP($B46,$X$98:$AJ$98,$X$123:$AJ$123), INDEX($X$99:$AJ$122,MATCH(C46,$W$99:$W$122,0),MATCH(B46,$X$98:$AJ$98,0)))</f>
        <v>2.8</v>
      </c>
      <c r="J46" s="19">
        <f>IF(OR(INDEX($X$128:$AJ$151,MATCH(C46,$W$128:$W$151,0),MATCH(B46,$X$127:$AJ$127,0))="T", INDEX($X$128:$AJ$151,MATCH(C46,$W$128:$W$151,0),MATCH(B46,$X$127:$AJ$127,0))="M"), _xlfn.XLOOKUP($B46,$X$127:$AJ$127,$X$152:$AJ$152), INDEX($X$128:$AJ$151,MATCH(C46,$W$128:$W$151,0),MATCH(B46,$X$127:$AJ$127,0)))</f>
        <v>10.4</v>
      </c>
      <c r="K46" s="18">
        <f>IF(OR(INDEX($AM$13:$AY$36,MATCH($C46,$AL$13:$AL$36,0),MATCH($B46,$AM$12:$AY$12,0))="T", INDEX($AM$13:$AY$36,MATCH($C46,$AL$13:$AL$36,0),MATCH($B46,$AM$12:$AY$12,0))="M"),_xlfn.XLOOKUP($B46,$AM$12:$AY$12,$AM$37:$AY$37), INDEX($AM$13:$AY$36,MATCH($C46,$AL$13:$AL$36,0),MATCH($B46,$AM$12:$AY$12,0)))</f>
        <v>94</v>
      </c>
      <c r="L46" s="18">
        <f>IF(OR(INDEX($AM$41:$AY$64,MATCH($C46,$AL$41:$AL$64,0),MATCH($B46,$AM$40:$AY$40,0))="T", INDEX($AM$41:$AY$64,MATCH($C46,$AL$41:$AL$64,0),MATCH($B46,$AM$40:$AY$40,0))="M"),_xlfn.XLOOKUP($B46,$AM$40:$AY$40,$AM$65:$AY$65), INDEX($AM$41:$AY$64,MATCH($C46,$AL$41:$AL$64,0),MATCH($B46,$AM$40:$AY$40,0)))</f>
        <v>48</v>
      </c>
      <c r="M46" s="18">
        <f t="shared" si="3"/>
        <v>10.8</v>
      </c>
      <c r="N46" s="18">
        <f t="shared" si="4"/>
        <v>2.1</v>
      </c>
      <c r="O46" s="18">
        <f>IF(OR(INDEX($AM$99:$AY$122,MATCH($C46,$AL$99:$AL$122,0),MATCH($B46,$AM$98:$AY$98,0))="T", INDEX($AM$99:$AY$122,MATCH($C46,$AL$99:$AL$122,0),MATCH($B46,$AM$98:$AY$98,0))="M"), _xlfn.XLOOKUP($B46,$AM$98:$AY$98,$AM$123:$AY$123), INDEX($AM$99:$AY$122,MATCH($C46,$AL$99:$AL$122,0),MATCH($B46,$AM$98:$AY$98,0)))</f>
        <v>2.1</v>
      </c>
      <c r="P46" s="23">
        <f>IF(OR(INDEX($BB$13:$BN$36,MATCH($C46,$BA$13:$BA$36,0),MATCH($B46,$BB$12:$BN$12,0))="T", INDEX($BB$13:$BN$36,MATCH($C46,$BA$13:$BA$36,0),MATCH($B46,$BB$12:$BN$12,0))="M"),_xlfn.XLOOKUP($B46,$BB$12:$BN$12,$BB$37:$BN$37), INDEX($BB$13:$BN$36,MATCH($C46,$BA$13:$BA$36,0),MATCH($B46,$BB$12:$BN$12,0)))</f>
        <v>91</v>
      </c>
      <c r="Q46" s="23">
        <f>IF(OR(INDEX($BB$41:$BN$64,MATCH($C46,$BA$41:$BA$64,0),MATCH($B46,$BB$40:$BN$40,0))="T", INDEX($BB$41:$BN$64,MATCH($C46,$BA$41:$BA$64,0),MATCH($B46,$BB$40:$BN$40,0))="M"),_xlfn.XLOOKUP($B46,$BB$40:$BN$40,$BB$65:$BN$65), INDEX($BB$41:$BN$64,MATCH($C46,$BA$41:$BA$64,0),MATCH($B46,$BB$40:$BN$40,0)))</f>
        <v>46</v>
      </c>
      <c r="R46" s="23">
        <f>IF(OR(INDEX($BB$70:$BN$93,MATCH($C46,$BA$70:$BA$93,0),MATCH($B46,$BB$69:$BN$69,0))="T", INDEX($BB$70:$BN$93,MATCH($C46,$BA$70:$BA$93,0),MATCH($B46,$BB$69:$BN$69,0))="M"), _xlfn.XLOOKUP($B46,$BB$69:$BN$69,$BB$94:$BN$94), INDEX($AM$41:$AY$64,MATCH($C46,$BA$70:$BA$93,0),MATCH($B46,$BB$69:$BN$69,0)))</f>
        <v>48</v>
      </c>
      <c r="S46" s="23">
        <f>IF(OR(INDEX($BB$99:$BN$122,MATCH($C46,$BA$99:$BA$122,0),MATCH($B46,$BB$98:$BN$98,0))="T", INDEX($BB$99:$BN$122,MATCH($C46,$BA$99:$BA$122,0),MATCH($B46,$BB$98:$BN$98,0))="M"), _xlfn.XLOOKUP($B46,$BB$98:$BN$98,$BB$123:$BN$123), INDEX($BB$99:$BN$122,MATCH($C46,$BA$99:$BA$122,0),MATCH($B46,$BB$98:$BN$98,0)))</f>
        <v>58</v>
      </c>
      <c r="T46" s="23">
        <f>IF(OR(INDEX($BB$128:$BN$151,MATCH($C46,$BA$128:$BA$151,0),MATCH($B46,$BB$127:$BN$127,0))="T", INDEX($BB$128:$BN$151,MATCH($C46,$BA$128:$BA$151,0),MATCH($B46,$BB$127:$BN$127,0))="M"), _xlfn.XLOOKUP($B46,$BB$127:$BN$127,$BB$152:$BN$152), INDEX($AM$128:$AY$151,MATCH($C46,$BA$128:$BA$151,0),MATCH($B46,$BB$127:$BN$127,0)))</f>
        <v>71.7</v>
      </c>
      <c r="W46" s="15">
        <v>2005</v>
      </c>
      <c r="X46" s="15">
        <v>32</v>
      </c>
      <c r="Y46" s="15">
        <v>33</v>
      </c>
      <c r="Z46" s="15">
        <v>38</v>
      </c>
      <c r="AA46" s="15">
        <v>38</v>
      </c>
      <c r="AB46" s="15">
        <v>42</v>
      </c>
      <c r="AC46" s="15">
        <v>48</v>
      </c>
      <c r="AD46" s="15">
        <v>57</v>
      </c>
      <c r="AE46" s="15">
        <v>54</v>
      </c>
      <c r="AF46" s="15">
        <v>47</v>
      </c>
      <c r="AG46" s="15">
        <v>42</v>
      </c>
      <c r="AH46" s="15">
        <v>31</v>
      </c>
      <c r="AI46" s="15">
        <v>28</v>
      </c>
      <c r="AJ46" s="15"/>
      <c r="AL46" s="5">
        <v>2005</v>
      </c>
      <c r="AM46" s="5">
        <v>41</v>
      </c>
      <c r="AN46" s="5">
        <v>46</v>
      </c>
      <c r="AO46" s="5">
        <v>40</v>
      </c>
      <c r="AP46" s="5">
        <v>46</v>
      </c>
      <c r="AQ46" s="5">
        <v>51</v>
      </c>
      <c r="AR46" s="5">
        <v>50</v>
      </c>
      <c r="AS46" s="5">
        <v>52</v>
      </c>
      <c r="AT46" s="5">
        <v>52</v>
      </c>
      <c r="AU46" s="5">
        <v>50</v>
      </c>
      <c r="AV46" s="5">
        <v>50</v>
      </c>
      <c r="AW46" s="5">
        <v>43</v>
      </c>
      <c r="AX46" s="5">
        <v>42</v>
      </c>
      <c r="AY46" s="5"/>
      <c r="BA46" s="5">
        <v>2005</v>
      </c>
      <c r="BB46" s="5">
        <v>33</v>
      </c>
      <c r="BC46" s="5">
        <v>38</v>
      </c>
      <c r="BD46" s="5">
        <v>41</v>
      </c>
      <c r="BE46" s="5">
        <v>42</v>
      </c>
      <c r="BF46" s="5">
        <v>45</v>
      </c>
      <c r="BG46" s="5">
        <v>49</v>
      </c>
      <c r="BH46" s="5">
        <v>54</v>
      </c>
      <c r="BI46" s="5">
        <v>54</v>
      </c>
      <c r="BJ46" s="5">
        <v>49</v>
      </c>
      <c r="BK46" s="5">
        <v>45</v>
      </c>
      <c r="BL46" s="5">
        <v>35</v>
      </c>
      <c r="BM46" s="5">
        <v>33</v>
      </c>
      <c r="BN46" s="5"/>
    </row>
    <row r="47" spans="1:66" ht="15" thickBot="1" x14ac:dyDescent="0.4">
      <c r="A47" s="2">
        <v>37940</v>
      </c>
      <c r="B47" s="6">
        <f t="shared" si="0"/>
        <v>11</v>
      </c>
      <c r="C47" s="6">
        <f t="shared" si="1"/>
        <v>2003</v>
      </c>
      <c r="D47">
        <v>181360</v>
      </c>
      <c r="E47">
        <f t="shared" si="2"/>
        <v>72910.597702344545</v>
      </c>
      <c r="F47" s="19">
        <f>IF(OR(INDEX($X$13:$AJ$36,MATCH($C47,$W$13:$W$36,0),MATCH($B47,$X$12:$AJ$12,0))="T", INDEX($X$13:$AJ$36,MATCH($C47,$W$13:$W$36,0),MATCH($B47,$X$12:$AJ$12,0))="M"),_xlfn.XLOOKUP($B47,$X$12:$AJ$12,$X$37:$AJ$37), INDEX($X$13:$AJ$36,MATCH($C47,$W$13:$W$36,0),MATCH($B47,$X$12:$AJ$12,0)))</f>
        <v>70</v>
      </c>
      <c r="G47" s="19">
        <f>IF(OR(INDEX($X$41:$AJ$64,MATCH(C47,$W$41:$W$64,0),MATCH(B47,$X$40:$AJ$40,0))="T", INDEX($X$41:$AJ$64,MATCH(C47,$W$41:$W$64,0),MATCH(B47,$X$40:$AJ$40,0))="M"), _xlfn.XLOOKUP($B47,$X$40:$AJ$40,$X$65:$AJ$65), INDEX($X$41:$AJ$64,MATCH(C47,$W$41:$W$64,0),MATCH(B47,$X$40:$AJ$40,0)))</f>
        <v>29</v>
      </c>
      <c r="H47" s="19">
        <f>IF(OR(INDEX($X$70:$AJ$93,MATCH(C47,$W$70:$W$93,0),MATCH(B47,$X$69:$AJ$69,0))="T", INDEX($X$70:$AJ$93,MATCH(C47,$W$70:$W$93,0),MATCH(B47,$X$69:$AJ$69,0))="M"), _xlfn.XLOOKUP($B47,$X$69:$AJ$69,$X$94:$AJ$94), INDEX($X$70:$AJ$93,MATCH(C47,$W$70:$W$93,0),MATCH(B47,$X$69:$AJ$69,0)))</f>
        <v>2.7</v>
      </c>
      <c r="I47" s="19">
        <f>IF(OR(INDEX($X$99:$AJ$122,MATCH(C47,$W$99:$W$122,0),MATCH(B47,$X$98:$AJ$98,0))="T", INDEX($X$99:$AJ$122,MATCH(C47,$W$99:$W$122,0),MATCH(B47,$X$98:$AJ$98,0))="M"),_xlfn.XLOOKUP($B47,$X$98:$AJ$98,$X$123:$AJ$123), INDEX($X$99:$AJ$122,MATCH(C47,$W$99:$W$122,0),MATCH(B47,$X$98:$AJ$98,0)))</f>
        <v>0</v>
      </c>
      <c r="J47" s="19">
        <f>IF(OR(INDEX($X$128:$AJ$151,MATCH(C47,$W$128:$W$151,0),MATCH(B47,$X$127:$AJ$127,0))="T", INDEX($X$128:$AJ$151,MATCH(C47,$W$128:$W$151,0),MATCH(B47,$X$127:$AJ$127,0))="M"), _xlfn.XLOOKUP($B47,$X$127:$AJ$127,$X$152:$AJ$152), INDEX($X$128:$AJ$151,MATCH(C47,$W$128:$W$151,0),MATCH(B47,$X$127:$AJ$127,0)))</f>
        <v>6.1</v>
      </c>
      <c r="K47" s="18">
        <f>IF(OR(INDEX($AM$13:$AY$36,MATCH($C47,$AL$13:$AL$36,0),MATCH($B47,$AM$12:$AY$12,0))="T", INDEX($AM$13:$AY$36,MATCH($C47,$AL$13:$AL$36,0),MATCH($B47,$AM$12:$AY$12,0))="M"),_xlfn.XLOOKUP($B47,$AM$12:$AY$12,$AM$37:$AY$37), INDEX($AM$13:$AY$36,MATCH($C47,$AL$13:$AL$36,0),MATCH($B47,$AM$12:$AY$12,0)))</f>
        <v>72</v>
      </c>
      <c r="L47" s="18">
        <f>IF(OR(INDEX($AM$41:$AY$64,MATCH($C47,$AL$41:$AL$64,0),MATCH($B47,$AM$40:$AY$40,0))="T", INDEX($AM$41:$AY$64,MATCH($C47,$AL$41:$AL$64,0),MATCH($B47,$AM$40:$AY$40,0))="M"),_xlfn.XLOOKUP($B47,$AM$40:$AY$40,$AM$65:$AY$65), INDEX($AM$41:$AY$64,MATCH($C47,$AL$41:$AL$64,0),MATCH($B47,$AM$40:$AY$40,0)))</f>
        <v>43</v>
      </c>
      <c r="M47" s="18">
        <f t="shared" si="3"/>
        <v>7.1</v>
      </c>
      <c r="N47" s="18">
        <f t="shared" si="4"/>
        <v>0</v>
      </c>
      <c r="O47" s="18">
        <f>IF(OR(INDEX($AM$99:$AY$122,MATCH($C47,$AL$99:$AL$122,0),MATCH($B47,$AM$98:$AY$98,0))="T", INDEX($AM$99:$AY$122,MATCH($C47,$AL$99:$AL$122,0),MATCH($B47,$AM$98:$AY$98,0))="M"), _xlfn.XLOOKUP($B47,$AM$98:$AY$98,$AM$123:$AY$123), INDEX($AM$99:$AY$122,MATCH($C47,$AL$99:$AL$122,0),MATCH($B47,$AM$98:$AY$98,0)))</f>
        <v>0</v>
      </c>
      <c r="P47" s="23">
        <f>IF(OR(INDEX($BB$13:$BN$36,MATCH($C47,$BA$13:$BA$36,0),MATCH($B47,$BB$12:$BN$12,0))="T", INDEX($BB$13:$BN$36,MATCH($C47,$BA$13:$BA$36,0),MATCH($B47,$BB$12:$BN$12,0))="M"),_xlfn.XLOOKUP($B47,$BB$12:$BN$12,$BB$37:$BN$37), INDEX($BB$13:$BN$36,MATCH($C47,$BA$13:$BA$36,0),MATCH($B47,$BB$12:$BN$12,0)))</f>
        <v>71</v>
      </c>
      <c r="Q47" s="23">
        <f>IF(OR(INDEX($BB$41:$BN$64,MATCH($C47,$BA$41:$BA$64,0),MATCH($B47,$BB$40:$BN$40,0))="T", INDEX($BB$41:$BN$64,MATCH($C47,$BA$41:$BA$64,0),MATCH($B47,$BB$40:$BN$40,0))="M"),_xlfn.XLOOKUP($B47,$BB$40:$BN$40,$BB$65:$BN$65), INDEX($BB$41:$BN$64,MATCH($C47,$BA$41:$BA$64,0),MATCH($B47,$BB$40:$BN$40,0)))</f>
        <v>33</v>
      </c>
      <c r="R47" s="23">
        <f>IF(OR(INDEX($BB$70:$BN$93,MATCH($C47,$BA$70:$BA$93,0),MATCH($B47,$BB$69:$BN$69,0))="T", INDEX($BB$70:$BN$93,MATCH($C47,$BA$70:$BA$93,0),MATCH($B47,$BB$69:$BN$69,0))="M"), _xlfn.XLOOKUP($B47,$BB$69:$BN$69,$BB$94:$BN$94), INDEX($AM$41:$AY$64,MATCH($C47,$BA$70:$BA$93,0),MATCH($B47,$BB$69:$BN$69,0)))</f>
        <v>43</v>
      </c>
      <c r="S47" s="23">
        <f>IF(OR(INDEX($BB$99:$BN$122,MATCH($C47,$BA$99:$BA$122,0),MATCH($B47,$BB$98:$BN$98,0))="T", INDEX($BB$99:$BN$122,MATCH($C47,$BA$99:$BA$122,0),MATCH($B47,$BB$98:$BN$98,0))="M"), _xlfn.XLOOKUP($B47,$BB$98:$BN$98,$BB$123:$BN$123), INDEX($BB$99:$BN$122,MATCH($C47,$BA$99:$BA$122,0),MATCH($B47,$BB$98:$BN$98,0)))</f>
        <v>0</v>
      </c>
      <c r="T47" s="23">
        <f>IF(OR(INDEX($BB$128:$BN$151,MATCH($C47,$BA$128:$BA$151,0),MATCH($B47,$BB$127:$BN$127,0))="T", INDEX($BB$128:$BN$151,MATCH($C47,$BA$128:$BA$151,0),MATCH($B47,$BB$127:$BN$127,0))="M"), _xlfn.XLOOKUP($B47,$BB$127:$BN$127,$BB$152:$BN$152), INDEX($AM$128:$AY$151,MATCH($C47,$BA$128:$BA$151,0),MATCH($B47,$BB$127:$BN$127,0)))</f>
        <v>61.3</v>
      </c>
      <c r="W47" s="15">
        <v>2006</v>
      </c>
      <c r="X47" s="15">
        <v>30</v>
      </c>
      <c r="Y47" s="15">
        <v>28</v>
      </c>
      <c r="Z47" s="15">
        <v>32</v>
      </c>
      <c r="AA47" s="15">
        <v>38</v>
      </c>
      <c r="AB47" s="15">
        <v>46</v>
      </c>
      <c r="AC47" s="15">
        <v>50</v>
      </c>
      <c r="AD47" s="15">
        <v>54</v>
      </c>
      <c r="AE47" s="15">
        <v>51</v>
      </c>
      <c r="AF47" s="15">
        <v>48</v>
      </c>
      <c r="AG47" s="15">
        <v>38</v>
      </c>
      <c r="AH47" s="15">
        <v>30</v>
      </c>
      <c r="AI47" s="15">
        <v>26</v>
      </c>
      <c r="AJ47" s="15"/>
      <c r="AL47" s="5">
        <v>2006</v>
      </c>
      <c r="AM47" s="5">
        <v>43</v>
      </c>
      <c r="AN47" s="5">
        <v>38</v>
      </c>
      <c r="AO47" s="5">
        <v>39</v>
      </c>
      <c r="AP47" s="5">
        <v>43</v>
      </c>
      <c r="AQ47" s="5">
        <v>48</v>
      </c>
      <c r="AR47" s="5">
        <v>50</v>
      </c>
      <c r="AS47" s="5">
        <v>50</v>
      </c>
      <c r="AT47" s="5">
        <v>52</v>
      </c>
      <c r="AU47" s="5">
        <v>49</v>
      </c>
      <c r="AV47" s="5">
        <v>50</v>
      </c>
      <c r="AW47" s="5">
        <v>44</v>
      </c>
      <c r="AX47" s="5">
        <v>38</v>
      </c>
      <c r="AY47" s="5"/>
      <c r="BA47" s="5">
        <v>2006</v>
      </c>
      <c r="BB47" s="5">
        <v>35</v>
      </c>
      <c r="BC47" s="5">
        <v>32</v>
      </c>
      <c r="BD47" s="5">
        <v>36</v>
      </c>
      <c r="BE47" s="5">
        <v>40</v>
      </c>
      <c r="BF47" s="5">
        <v>47</v>
      </c>
      <c r="BG47" s="5">
        <v>53</v>
      </c>
      <c r="BH47" s="5">
        <v>53</v>
      </c>
      <c r="BI47" s="5">
        <v>54</v>
      </c>
      <c r="BJ47" s="5">
        <v>50</v>
      </c>
      <c r="BK47" s="5">
        <v>47</v>
      </c>
      <c r="BL47" s="5">
        <v>34</v>
      </c>
      <c r="BM47" s="5">
        <v>31</v>
      </c>
      <c r="BN47" s="5"/>
    </row>
    <row r="48" spans="1:66" ht="15" thickBot="1" x14ac:dyDescent="0.4">
      <c r="A48" s="2">
        <v>37970</v>
      </c>
      <c r="B48" s="6">
        <f t="shared" si="0"/>
        <v>12</v>
      </c>
      <c r="C48" s="6">
        <f t="shared" si="1"/>
        <v>2003</v>
      </c>
      <c r="D48">
        <v>216415</v>
      </c>
      <c r="E48">
        <f t="shared" si="2"/>
        <v>87003.457221839955</v>
      </c>
      <c r="F48" s="19">
        <f>IF(OR(INDEX($X$13:$AJ$36,MATCH($C48,$W$13:$W$36,0),MATCH($B48,$X$12:$AJ$12,0))="T", INDEX($X$13:$AJ$36,MATCH($C48,$W$13:$W$36,0),MATCH($B48,$X$12:$AJ$12,0))="M"),_xlfn.XLOOKUP($B48,$X$12:$AJ$12,$X$37:$AJ$37), INDEX($X$13:$AJ$36,MATCH($C48,$W$13:$W$36,0),MATCH($B48,$X$12:$AJ$12,0)))</f>
        <v>64</v>
      </c>
      <c r="G48" s="19">
        <f>IF(OR(INDEX($X$41:$AJ$64,MATCH(C48,$W$41:$W$64,0),MATCH(B48,$X$40:$AJ$40,0))="T", INDEX($X$41:$AJ$64,MATCH(C48,$W$41:$W$64,0),MATCH(B48,$X$40:$AJ$40,0))="M"), _xlfn.XLOOKUP($B48,$X$40:$AJ$40,$X$65:$AJ$65), INDEX($X$41:$AJ$64,MATCH(C48,$W$41:$W$64,0),MATCH(B48,$X$40:$AJ$40,0)))</f>
        <v>29</v>
      </c>
      <c r="H48" s="19">
        <f>IF(OR(INDEX($X$70:$AJ$93,MATCH(C48,$W$70:$W$93,0),MATCH(B48,$X$69:$AJ$69,0))="T", INDEX($X$70:$AJ$93,MATCH(C48,$W$70:$W$93,0),MATCH(B48,$X$69:$AJ$69,0))="M"), _xlfn.XLOOKUP($B48,$X$69:$AJ$69,$X$94:$AJ$94), INDEX($X$70:$AJ$93,MATCH(C48,$W$70:$W$93,0),MATCH(B48,$X$69:$AJ$69,0)))</f>
        <v>0</v>
      </c>
      <c r="I48" s="19">
        <f>IF(OR(INDEX($X$99:$AJ$122,MATCH(C48,$W$99:$W$122,0),MATCH(B48,$X$98:$AJ$98,0))="T", INDEX($X$99:$AJ$122,MATCH(C48,$W$99:$W$122,0),MATCH(B48,$X$98:$AJ$98,0))="M"),_xlfn.XLOOKUP($B48,$X$98:$AJ$98,$X$123:$AJ$123), INDEX($X$99:$AJ$122,MATCH(C48,$W$99:$W$122,0),MATCH(B48,$X$98:$AJ$98,0)))</f>
        <v>0</v>
      </c>
      <c r="J48" s="19">
        <f>IF(OR(INDEX($X$128:$AJ$151,MATCH(C48,$W$128:$W$151,0),MATCH(B48,$X$127:$AJ$127,0))="T", INDEX($X$128:$AJ$151,MATCH(C48,$W$128:$W$151,0),MATCH(B48,$X$127:$AJ$127,0))="M"), _xlfn.XLOOKUP($B48,$X$127:$AJ$127,$X$152:$AJ$152), INDEX($X$128:$AJ$151,MATCH(C48,$W$128:$W$151,0),MATCH(B48,$X$127:$AJ$127,0)))</f>
        <v>3.6</v>
      </c>
      <c r="K48" s="18">
        <f>IF(OR(INDEX($AM$13:$AY$36,MATCH($C48,$AL$13:$AL$36,0),MATCH($B48,$AM$12:$AY$12,0))="T", INDEX($AM$13:$AY$36,MATCH($C48,$AL$13:$AL$36,0),MATCH($B48,$AM$12:$AY$12,0))="M"),_xlfn.XLOOKUP($B48,$AM$12:$AY$12,$AM$37:$AY$37), INDEX($AM$13:$AY$36,MATCH($C48,$AL$13:$AL$36,0),MATCH($B48,$AM$12:$AY$12,0)))</f>
        <v>65</v>
      </c>
      <c r="L48" s="18">
        <f>IF(OR(INDEX($AM$41:$AY$64,MATCH($C48,$AL$41:$AL$64,0),MATCH($B48,$AM$40:$AY$40,0))="T", INDEX($AM$41:$AY$64,MATCH($C48,$AL$41:$AL$64,0),MATCH($B48,$AM$40:$AY$40,0))="M"),_xlfn.XLOOKUP($B48,$AM$40:$AY$40,$AM$65:$AY$65), INDEX($AM$41:$AY$64,MATCH($C48,$AL$41:$AL$64,0),MATCH($B48,$AM$40:$AY$40,0)))</f>
        <v>40</v>
      </c>
      <c r="M48" s="18">
        <f t="shared" si="3"/>
        <v>5.4</v>
      </c>
      <c r="N48" s="18">
        <f t="shared" si="4"/>
        <v>0</v>
      </c>
      <c r="O48" s="18">
        <f>IF(OR(INDEX($AM$99:$AY$122,MATCH($C48,$AL$99:$AL$122,0),MATCH($B48,$AM$98:$AY$98,0))="T", INDEX($AM$99:$AY$122,MATCH($C48,$AL$99:$AL$122,0),MATCH($B48,$AM$98:$AY$98,0))="M"), _xlfn.XLOOKUP($B48,$AM$98:$AY$98,$AM$123:$AY$123), INDEX($AM$99:$AY$122,MATCH($C48,$AL$99:$AL$122,0),MATCH($B48,$AM$98:$AY$98,0)))</f>
        <v>0</v>
      </c>
      <c r="P48" s="23">
        <f>IF(OR(INDEX($BB$13:$BN$36,MATCH($C48,$BA$13:$BA$36,0),MATCH($B48,$BB$12:$BN$12,0))="T", INDEX($BB$13:$BN$36,MATCH($C48,$BA$13:$BA$36,0),MATCH($B48,$BB$12:$BN$12,0))="M"),_xlfn.XLOOKUP($B48,$BB$12:$BN$12,$BB$37:$BN$37), INDEX($BB$13:$BN$36,MATCH($C48,$BA$13:$BA$36,0),MATCH($B48,$BB$12:$BN$12,0)))</f>
        <v>67</v>
      </c>
      <c r="Q48" s="23">
        <f>IF(OR(INDEX($BB$41:$BN$64,MATCH($C48,$BA$41:$BA$64,0),MATCH($B48,$BB$40:$BN$40,0))="T", INDEX($BB$41:$BN$64,MATCH($C48,$BA$41:$BA$64,0),MATCH($B48,$BB$40:$BN$40,0))="M"),_xlfn.XLOOKUP($B48,$BB$40:$BN$40,$BB$65:$BN$65), INDEX($BB$41:$BN$64,MATCH($C48,$BA$41:$BA$64,0),MATCH($B48,$BB$40:$BN$40,0)))</f>
        <v>34</v>
      </c>
      <c r="R48" s="23">
        <f>IF(OR(INDEX($BB$70:$BN$93,MATCH($C48,$BA$70:$BA$93,0),MATCH($B48,$BB$69:$BN$69,0))="T", INDEX($BB$70:$BN$93,MATCH($C48,$BA$70:$BA$93,0),MATCH($B48,$BB$69:$BN$69,0))="M"), _xlfn.XLOOKUP($B48,$BB$69:$BN$69,$BB$94:$BN$94), INDEX($AM$41:$AY$64,MATCH($C48,$BA$70:$BA$93,0),MATCH($B48,$BB$69:$BN$69,0)))</f>
        <v>40</v>
      </c>
      <c r="S48" s="23">
        <f>IF(OR(INDEX($BB$99:$BN$122,MATCH($C48,$BA$99:$BA$122,0),MATCH($B48,$BB$98:$BN$98,0))="T", INDEX($BB$99:$BN$122,MATCH($C48,$BA$99:$BA$122,0),MATCH($B48,$BB$98:$BN$98,0))="M"), _xlfn.XLOOKUP($B48,$BB$98:$BN$98,$BB$123:$BN$123), INDEX($BB$99:$BN$122,MATCH($C48,$BA$99:$BA$122,0),MATCH($B48,$BB$98:$BN$98,0)))</f>
        <v>0</v>
      </c>
      <c r="T48" s="23">
        <f>IF(OR(INDEX($BB$128:$BN$151,MATCH($C48,$BA$128:$BA$151,0),MATCH($B48,$BB$127:$BN$127,0))="T", INDEX($BB$128:$BN$151,MATCH($C48,$BA$128:$BA$151,0),MATCH($B48,$BB$127:$BN$127,0))="M"), _xlfn.XLOOKUP($B48,$BB$127:$BN$127,$BB$152:$BN$152), INDEX($AM$128:$AY$151,MATCH($C48,$BA$128:$BA$151,0),MATCH($B48,$BB$127:$BN$127,0)))</f>
        <v>57.9</v>
      </c>
      <c r="W48" s="15">
        <v>2007</v>
      </c>
      <c r="X48" s="15">
        <v>21</v>
      </c>
      <c r="Y48" s="15">
        <v>32</v>
      </c>
      <c r="Z48" s="15">
        <v>31</v>
      </c>
      <c r="AA48" s="15">
        <v>36</v>
      </c>
      <c r="AB48" s="15">
        <v>40</v>
      </c>
      <c r="AC48" s="15">
        <v>47</v>
      </c>
      <c r="AD48" s="15">
        <v>55</v>
      </c>
      <c r="AE48" s="15">
        <v>54</v>
      </c>
      <c r="AF48" s="15">
        <v>42</v>
      </c>
      <c r="AG48" s="15">
        <v>41</v>
      </c>
      <c r="AH48" s="15">
        <v>32</v>
      </c>
      <c r="AI48" s="15">
        <v>28</v>
      </c>
      <c r="AJ48" s="15"/>
      <c r="AL48" s="5">
        <v>2007</v>
      </c>
      <c r="AM48" s="5">
        <v>37</v>
      </c>
      <c r="AN48" s="5">
        <v>40</v>
      </c>
      <c r="AO48" s="5">
        <v>43</v>
      </c>
      <c r="AP48" s="5">
        <v>45</v>
      </c>
      <c r="AQ48" s="5">
        <v>48</v>
      </c>
      <c r="AR48" s="5">
        <v>50</v>
      </c>
      <c r="AS48" s="5">
        <v>52</v>
      </c>
      <c r="AT48" s="5">
        <v>53</v>
      </c>
      <c r="AU48" s="5">
        <v>52</v>
      </c>
      <c r="AV48" s="5">
        <v>51</v>
      </c>
      <c r="AW48" s="5">
        <v>45</v>
      </c>
      <c r="AX48" s="5">
        <v>41</v>
      </c>
      <c r="AY48" s="5"/>
      <c r="BA48" s="5">
        <v>2007</v>
      </c>
      <c r="BB48" s="5">
        <v>27</v>
      </c>
      <c r="BC48" s="5">
        <v>36</v>
      </c>
      <c r="BD48" s="5">
        <v>35</v>
      </c>
      <c r="BE48" s="5">
        <v>40</v>
      </c>
      <c r="BF48" s="5">
        <v>46</v>
      </c>
      <c r="BG48" s="5">
        <v>49</v>
      </c>
      <c r="BH48" s="5">
        <v>53</v>
      </c>
      <c r="BI48" s="5">
        <v>53</v>
      </c>
      <c r="BJ48" s="5">
        <v>46</v>
      </c>
      <c r="BK48" s="5">
        <v>44</v>
      </c>
      <c r="BL48" s="5">
        <v>37</v>
      </c>
      <c r="BM48" s="5">
        <v>32</v>
      </c>
      <c r="BN48" s="5"/>
    </row>
    <row r="49" spans="1:66" ht="15" thickBot="1" x14ac:dyDescent="0.4">
      <c r="A49" s="2">
        <v>38001</v>
      </c>
      <c r="B49" s="6">
        <f t="shared" si="0"/>
        <v>1</v>
      </c>
      <c r="C49" s="6">
        <f t="shared" si="1"/>
        <v>2004</v>
      </c>
      <c r="D49">
        <v>225305</v>
      </c>
      <c r="E49">
        <f t="shared" si="2"/>
        <v>90577.427301095828</v>
      </c>
      <c r="F49" s="19">
        <f>IF(OR(INDEX($X$13:$AJ$36,MATCH($C49,$W$13:$W$36,0),MATCH($B49,$X$12:$AJ$12,0))="T", INDEX($X$13:$AJ$36,MATCH($C49,$W$13:$W$36,0),MATCH($B49,$X$12:$AJ$12,0))="M"),_xlfn.XLOOKUP($B49,$X$12:$AJ$12,$X$37:$AJ$37), INDEX($X$13:$AJ$36,MATCH($C49,$W$13:$W$36,0),MATCH($B49,$X$12:$AJ$12,0)))</f>
        <v>61</v>
      </c>
      <c r="G49" s="19">
        <f>IF(OR(INDEX($X$41:$AJ$64,MATCH(C49,$W$41:$W$64,0),MATCH(B49,$X$40:$AJ$40,0))="T", INDEX($X$41:$AJ$64,MATCH(C49,$W$41:$W$64,0),MATCH(B49,$X$40:$AJ$40,0))="M"), _xlfn.XLOOKUP($B49,$X$40:$AJ$40,$X$65:$AJ$65), INDEX($X$41:$AJ$64,MATCH(C49,$W$41:$W$64,0),MATCH(B49,$X$40:$AJ$40,0)))</f>
        <v>28</v>
      </c>
      <c r="H49" s="19">
        <f>IF(OR(INDEX($X$70:$AJ$93,MATCH(C49,$W$70:$W$93,0),MATCH(B49,$X$69:$AJ$69,0))="T", INDEX($X$70:$AJ$93,MATCH(C49,$W$70:$W$93,0),MATCH(B49,$X$69:$AJ$69,0))="M"), _xlfn.XLOOKUP($B49,$X$69:$AJ$69,$X$94:$AJ$94), INDEX($X$70:$AJ$93,MATCH(C49,$W$70:$W$93,0),MATCH(B49,$X$69:$AJ$69,0)))</f>
        <v>0</v>
      </c>
      <c r="I49" s="19">
        <f>IF(OR(INDEX($X$99:$AJ$122,MATCH(C49,$W$99:$W$122,0),MATCH(B49,$X$98:$AJ$98,0))="T", INDEX($X$99:$AJ$122,MATCH(C49,$W$99:$W$122,0),MATCH(B49,$X$98:$AJ$98,0))="M"),_xlfn.XLOOKUP($B49,$X$98:$AJ$98,$X$123:$AJ$123), INDEX($X$99:$AJ$122,MATCH(C49,$W$99:$W$122,0),MATCH(B49,$X$98:$AJ$98,0)))</f>
        <v>0</v>
      </c>
      <c r="J49" s="19">
        <f>IF(OR(INDEX($X$128:$AJ$151,MATCH(C49,$W$128:$W$151,0),MATCH(B49,$X$127:$AJ$127,0))="T", INDEX($X$128:$AJ$151,MATCH(C49,$W$128:$W$151,0),MATCH(B49,$X$127:$AJ$127,0))="M"), _xlfn.XLOOKUP($B49,$X$127:$AJ$127,$X$152:$AJ$152), INDEX($X$128:$AJ$151,MATCH(C49,$W$128:$W$151,0),MATCH(B49,$X$127:$AJ$127,0)))</f>
        <v>2.2999999999999998</v>
      </c>
      <c r="K49" s="18">
        <f>IF(OR(INDEX($AM$13:$AY$36,MATCH($C49,$AL$13:$AL$36,0),MATCH($B49,$AM$12:$AY$12,0))="T", INDEX($AM$13:$AY$36,MATCH($C49,$AL$13:$AL$36,0),MATCH($B49,$AM$12:$AY$12,0))="M"),_xlfn.XLOOKUP($B49,$AM$12:$AY$12,$AM$37:$AY$37), INDEX($AM$13:$AY$36,MATCH($C49,$AL$13:$AL$36,0),MATCH($B49,$AM$12:$AY$12,0)))</f>
        <v>66</v>
      </c>
      <c r="L49" s="18">
        <f>IF(OR(INDEX($AM$41:$AY$64,MATCH($C49,$AL$41:$AL$64,0),MATCH($B49,$AM$40:$AY$40,0))="T", INDEX($AM$41:$AY$64,MATCH($C49,$AL$41:$AL$64,0),MATCH($B49,$AM$40:$AY$40,0))="M"),_xlfn.XLOOKUP($B49,$AM$40:$AY$40,$AM$65:$AY$65), INDEX($AM$41:$AY$64,MATCH($C49,$AL$41:$AL$64,0),MATCH($B49,$AM$40:$AY$40,0)))</f>
        <v>39</v>
      </c>
      <c r="M49" s="18">
        <f t="shared" si="3"/>
        <v>5.5</v>
      </c>
      <c r="N49" s="18">
        <f t="shared" si="4"/>
        <v>0</v>
      </c>
      <c r="O49" s="18">
        <f>IF(OR(INDEX($AM$99:$AY$122,MATCH($C49,$AL$99:$AL$122,0),MATCH($B49,$AM$98:$AY$98,0))="T", INDEX($AM$99:$AY$122,MATCH($C49,$AL$99:$AL$122,0),MATCH($B49,$AM$98:$AY$98,0))="M"), _xlfn.XLOOKUP($B49,$AM$98:$AY$98,$AM$123:$AY$123), INDEX($AM$99:$AY$122,MATCH($C49,$AL$99:$AL$122,0),MATCH($B49,$AM$98:$AY$98,0)))</f>
        <v>0</v>
      </c>
      <c r="P49" s="23">
        <f>IF(OR(INDEX($BB$13:$BN$36,MATCH($C49,$BA$13:$BA$36,0),MATCH($B49,$BB$12:$BN$12,0))="T", INDEX($BB$13:$BN$36,MATCH($C49,$BA$13:$BA$36,0),MATCH($B49,$BB$12:$BN$12,0))="M"),_xlfn.XLOOKUP($B49,$BB$12:$BN$12,$BB$37:$BN$37), INDEX($BB$13:$BN$36,MATCH($C49,$BA$13:$BA$36,0),MATCH($B49,$BB$12:$BN$12,0)))</f>
        <v>70</v>
      </c>
      <c r="Q49" s="23">
        <f>IF(OR(INDEX($BB$41:$BN$64,MATCH($C49,$BA$41:$BA$64,0),MATCH($B49,$BB$40:$BN$40,0))="T", INDEX($BB$41:$BN$64,MATCH($C49,$BA$41:$BA$64,0),MATCH($B49,$BB$40:$BN$40,0))="M"),_xlfn.XLOOKUP($B49,$BB$40:$BN$40,$BB$65:$BN$65), INDEX($BB$41:$BN$64,MATCH($C49,$BA$41:$BA$64,0),MATCH($B49,$BB$40:$BN$40,0)))</f>
        <v>32</v>
      </c>
      <c r="R49" s="23">
        <f>IF(OR(INDEX($BB$70:$BN$93,MATCH($C49,$BA$70:$BA$93,0),MATCH($B49,$BB$69:$BN$69,0))="T", INDEX($BB$70:$BN$93,MATCH($C49,$BA$70:$BA$93,0),MATCH($B49,$BB$69:$BN$69,0))="M"), _xlfn.XLOOKUP($B49,$BB$69:$BN$69,$BB$94:$BN$94), INDEX($AM$41:$AY$64,MATCH($C49,$BA$70:$BA$93,0),MATCH($B49,$BB$69:$BN$69,0)))</f>
        <v>39</v>
      </c>
      <c r="S49" s="23">
        <f>IF(OR(INDEX($BB$99:$BN$122,MATCH($C49,$BA$99:$BA$122,0),MATCH($B49,$BB$98:$BN$98,0))="T", INDEX($BB$99:$BN$122,MATCH($C49,$BA$99:$BA$122,0),MATCH($B49,$BB$98:$BN$98,0))="M"), _xlfn.XLOOKUP($B49,$BB$98:$BN$98,$BB$123:$BN$123), INDEX($BB$99:$BN$122,MATCH($C49,$BA$99:$BA$122,0),MATCH($B49,$BB$98:$BN$98,0)))</f>
        <v>0</v>
      </c>
      <c r="T49" s="23">
        <f>IF(OR(INDEX($BB$128:$BN$151,MATCH($C49,$BA$128:$BA$151,0),MATCH($B49,$BB$127:$BN$127,0))="T", INDEX($BB$128:$BN$151,MATCH($C49,$BA$128:$BA$151,0),MATCH($B49,$BB$127:$BN$127,0))="M"), _xlfn.XLOOKUP($B49,$BB$127:$BN$127,$BB$152:$BN$152), INDEX($AM$128:$AY$151,MATCH($C49,$BA$128:$BA$151,0),MATCH($B49,$BB$127:$BN$127,0)))</f>
        <v>57</v>
      </c>
      <c r="W49" s="15">
        <v>2008</v>
      </c>
      <c r="X49" s="15">
        <v>30</v>
      </c>
      <c r="Y49" s="15">
        <v>31</v>
      </c>
      <c r="Z49" s="15">
        <v>36</v>
      </c>
      <c r="AA49" s="15">
        <v>34</v>
      </c>
      <c r="AB49" s="15">
        <v>46</v>
      </c>
      <c r="AC49" s="15">
        <v>50</v>
      </c>
      <c r="AD49" s="15">
        <v>50</v>
      </c>
      <c r="AE49" s="15">
        <v>54</v>
      </c>
      <c r="AF49" s="15">
        <v>50</v>
      </c>
      <c r="AG49" s="15">
        <v>43</v>
      </c>
      <c r="AH49" s="15">
        <v>39</v>
      </c>
      <c r="AI49" s="15">
        <v>27</v>
      </c>
      <c r="AJ49" s="15"/>
      <c r="AL49" s="5">
        <v>2008</v>
      </c>
      <c r="AM49" s="5">
        <v>42</v>
      </c>
      <c r="AN49" s="5">
        <v>43</v>
      </c>
      <c r="AO49" s="5">
        <v>43</v>
      </c>
      <c r="AP49" s="5">
        <v>42</v>
      </c>
      <c r="AQ49" s="5">
        <v>47</v>
      </c>
      <c r="AR49" s="5">
        <v>48</v>
      </c>
      <c r="AS49" s="5">
        <v>51</v>
      </c>
      <c r="AT49" s="5">
        <v>51</v>
      </c>
      <c r="AU49" s="5">
        <v>52</v>
      </c>
      <c r="AV49" s="5">
        <v>48</v>
      </c>
      <c r="AW49" s="5">
        <v>48</v>
      </c>
      <c r="AX49" s="5">
        <v>40</v>
      </c>
      <c r="AY49" s="5"/>
      <c r="BA49" s="5">
        <v>2008</v>
      </c>
      <c r="BB49" s="5">
        <v>33</v>
      </c>
      <c r="BC49" s="5">
        <v>34</v>
      </c>
      <c r="BD49" s="5">
        <v>39</v>
      </c>
      <c r="BE49" s="5">
        <v>39</v>
      </c>
      <c r="BF49" s="5">
        <v>44</v>
      </c>
      <c r="BG49" s="5">
        <v>47</v>
      </c>
      <c r="BH49" s="5">
        <v>54</v>
      </c>
      <c r="BI49" s="5">
        <v>53</v>
      </c>
      <c r="BJ49" s="5">
        <v>50</v>
      </c>
      <c r="BK49" s="5">
        <v>45</v>
      </c>
      <c r="BL49" s="5">
        <v>41</v>
      </c>
      <c r="BM49" s="5">
        <v>32</v>
      </c>
      <c r="BN49" s="5"/>
    </row>
    <row r="50" spans="1:66" ht="15" thickBot="1" x14ac:dyDescent="0.4">
      <c r="A50" s="2">
        <v>38032</v>
      </c>
      <c r="B50" s="6">
        <f t="shared" si="0"/>
        <v>2</v>
      </c>
      <c r="C50" s="6">
        <f t="shared" si="1"/>
        <v>2004</v>
      </c>
      <c r="D50">
        <v>217935</v>
      </c>
      <c r="E50">
        <f t="shared" si="2"/>
        <v>87614.529721330284</v>
      </c>
      <c r="F50" s="19">
        <f>IF(OR(INDEX($X$13:$AJ$36,MATCH($C50,$W$13:$W$36,0),MATCH($B50,$X$12:$AJ$12,0))="T", INDEX($X$13:$AJ$36,MATCH($C50,$W$13:$W$36,0),MATCH($B50,$X$12:$AJ$12,0))="M"),_xlfn.XLOOKUP($B50,$X$12:$AJ$12,$X$37:$AJ$37), INDEX($X$13:$AJ$36,MATCH($C50,$W$13:$W$36,0),MATCH($B50,$X$12:$AJ$12,0)))</f>
        <v>67</v>
      </c>
      <c r="G50" s="19">
        <f>IF(OR(INDEX($X$41:$AJ$64,MATCH(C50,$W$41:$W$64,0),MATCH(B50,$X$40:$AJ$40,0))="T", INDEX($X$41:$AJ$64,MATCH(C50,$W$41:$W$64,0),MATCH(B50,$X$40:$AJ$40,0))="M"), _xlfn.XLOOKUP($B50,$X$40:$AJ$40,$X$65:$AJ$65), INDEX($X$41:$AJ$64,MATCH(C50,$W$41:$W$64,0),MATCH(B50,$X$40:$AJ$40,0)))</f>
        <v>33</v>
      </c>
      <c r="H50" s="19">
        <f>IF(OR(INDEX($X$70:$AJ$93,MATCH(C50,$W$70:$W$93,0),MATCH(B50,$X$69:$AJ$69,0))="T", INDEX($X$70:$AJ$93,MATCH(C50,$W$70:$W$93,0),MATCH(B50,$X$69:$AJ$69,0))="M"), _xlfn.XLOOKUP($B50,$X$69:$AJ$69,$X$94:$AJ$94), INDEX($X$70:$AJ$93,MATCH(C50,$W$70:$W$93,0),MATCH(B50,$X$69:$AJ$69,0)))</f>
        <v>0</v>
      </c>
      <c r="I50" s="19">
        <f>IF(OR(INDEX($X$99:$AJ$122,MATCH(C50,$W$99:$W$122,0),MATCH(B50,$X$98:$AJ$98,0))="T", INDEX($X$99:$AJ$122,MATCH(C50,$W$99:$W$122,0),MATCH(B50,$X$98:$AJ$98,0))="M"),_xlfn.XLOOKUP($B50,$X$98:$AJ$98,$X$123:$AJ$123), INDEX($X$99:$AJ$122,MATCH(C50,$W$99:$W$122,0),MATCH(B50,$X$98:$AJ$98,0)))</f>
        <v>0</v>
      </c>
      <c r="J50" s="19">
        <f>IF(OR(INDEX($X$128:$AJ$151,MATCH(C50,$W$128:$W$151,0),MATCH(B50,$X$127:$AJ$127,0))="T", INDEX($X$128:$AJ$151,MATCH(C50,$W$128:$W$151,0),MATCH(B50,$X$127:$AJ$127,0))="M"), _xlfn.XLOOKUP($B50,$X$127:$AJ$127,$X$152:$AJ$152), INDEX($X$128:$AJ$151,MATCH(C50,$W$128:$W$151,0),MATCH(B50,$X$127:$AJ$127,0)))</f>
        <v>0.5</v>
      </c>
      <c r="K50" s="18">
        <f>IF(OR(INDEX($AM$13:$AY$36,MATCH($C50,$AL$13:$AL$36,0),MATCH($B50,$AM$12:$AY$12,0))="T", INDEX($AM$13:$AY$36,MATCH($C50,$AL$13:$AL$36,0),MATCH($B50,$AM$12:$AY$12,0))="M"),_xlfn.XLOOKUP($B50,$AM$12:$AY$12,$AM$37:$AY$37), INDEX($AM$13:$AY$36,MATCH($C50,$AL$13:$AL$36,0),MATCH($B50,$AM$12:$AY$12,0)))</f>
        <v>67</v>
      </c>
      <c r="L50" s="18">
        <f>IF(OR(INDEX($AM$41:$AY$64,MATCH($C50,$AL$41:$AL$64,0),MATCH($B50,$AM$40:$AY$40,0))="T", INDEX($AM$41:$AY$64,MATCH($C50,$AL$41:$AL$64,0),MATCH($B50,$AM$40:$AY$40,0))="M"),_xlfn.XLOOKUP($B50,$AM$40:$AY$40,$AM$65:$AY$65), INDEX($AM$41:$AY$64,MATCH($C50,$AL$41:$AL$64,0),MATCH($B50,$AM$40:$AY$40,0)))</f>
        <v>43</v>
      </c>
      <c r="M50" s="18">
        <f t="shared" si="3"/>
        <v>1.9</v>
      </c>
      <c r="N50" s="18">
        <f t="shared" si="4"/>
        <v>0</v>
      </c>
      <c r="O50" s="18">
        <f>IF(OR(INDEX($AM$99:$AY$122,MATCH($C50,$AL$99:$AL$122,0),MATCH($B50,$AM$98:$AY$98,0))="T", INDEX($AM$99:$AY$122,MATCH($C50,$AL$99:$AL$122,0),MATCH($B50,$AM$98:$AY$98,0))="M"), _xlfn.XLOOKUP($B50,$AM$98:$AY$98,$AM$123:$AY$123), INDEX($AM$99:$AY$122,MATCH($C50,$AL$99:$AL$122,0),MATCH($B50,$AM$98:$AY$98,0)))</f>
        <v>0</v>
      </c>
      <c r="P50" s="23">
        <f>IF(OR(INDEX($BB$13:$BN$36,MATCH($C50,$BA$13:$BA$36,0),MATCH($B50,$BB$12:$BN$12,0))="T", INDEX($BB$13:$BN$36,MATCH($C50,$BA$13:$BA$36,0),MATCH($B50,$BB$12:$BN$12,0))="M"),_xlfn.XLOOKUP($B50,$BB$12:$BN$12,$BB$37:$BN$37), INDEX($BB$13:$BN$36,MATCH($C50,$BA$13:$BA$36,0),MATCH($B50,$BB$12:$BN$12,0)))</f>
        <v>69</v>
      </c>
      <c r="Q50" s="23">
        <f>IF(OR(INDEX($BB$41:$BN$64,MATCH($C50,$BA$41:$BA$64,0),MATCH($B50,$BB$40:$BN$40,0))="T", INDEX($BB$41:$BN$64,MATCH($C50,$BA$41:$BA$64,0),MATCH($B50,$BB$40:$BN$40,0))="M"),_xlfn.XLOOKUP($B50,$BB$40:$BN$40,$BB$65:$BN$65), INDEX($BB$41:$BN$64,MATCH($C50,$BA$41:$BA$64,0),MATCH($B50,$BB$40:$BN$40,0)))</f>
        <v>35</v>
      </c>
      <c r="R50" s="23">
        <f>IF(OR(INDEX($BB$70:$BN$93,MATCH($C50,$BA$70:$BA$93,0),MATCH($B50,$BB$69:$BN$69,0))="T", INDEX($BB$70:$BN$93,MATCH($C50,$BA$70:$BA$93,0),MATCH($B50,$BB$69:$BN$69,0))="M"), _xlfn.XLOOKUP($B50,$BB$69:$BN$69,$BB$94:$BN$94), INDEX($AM$41:$AY$64,MATCH($C50,$BA$70:$BA$93,0),MATCH($B50,$BB$69:$BN$69,0)))</f>
        <v>43</v>
      </c>
      <c r="S50" s="23">
        <f>IF(OR(INDEX($BB$99:$BN$122,MATCH($C50,$BA$99:$BA$122,0),MATCH($B50,$BB$98:$BN$98,0))="T", INDEX($BB$99:$BN$122,MATCH($C50,$BA$99:$BA$122,0),MATCH($B50,$BB$98:$BN$98,0))="M"), _xlfn.XLOOKUP($B50,$BB$98:$BN$98,$BB$123:$BN$123), INDEX($BB$99:$BN$122,MATCH($C50,$BA$99:$BA$122,0),MATCH($B50,$BB$98:$BN$98,0)))</f>
        <v>0</v>
      </c>
      <c r="T50" s="23">
        <f>IF(OR(INDEX($BB$128:$BN$151,MATCH($C50,$BA$128:$BA$151,0),MATCH($B50,$BB$127:$BN$127,0))="T", INDEX($BB$128:$BN$151,MATCH($C50,$BA$128:$BA$151,0),MATCH($B50,$BB$127:$BN$127,0))="M"), _xlfn.XLOOKUP($B50,$BB$127:$BN$127,$BB$152:$BN$152), INDEX($AM$128:$AY$151,MATCH($C50,$BA$128:$BA$151,0),MATCH($B50,$BB$127:$BN$127,0)))</f>
        <v>59.6</v>
      </c>
      <c r="W50" s="15">
        <v>2009</v>
      </c>
      <c r="X50" s="15">
        <v>25</v>
      </c>
      <c r="Y50" s="15">
        <v>29</v>
      </c>
      <c r="Z50" s="15">
        <v>33</v>
      </c>
      <c r="AA50" s="15">
        <v>38</v>
      </c>
      <c r="AB50" s="15">
        <v>49</v>
      </c>
      <c r="AC50" s="15">
        <v>52</v>
      </c>
      <c r="AD50" s="15">
        <v>53</v>
      </c>
      <c r="AE50" s="15">
        <v>52</v>
      </c>
      <c r="AF50" s="15">
        <v>49</v>
      </c>
      <c r="AG50" s="15">
        <v>40</v>
      </c>
      <c r="AH50" s="15">
        <v>32</v>
      </c>
      <c r="AI50" s="15">
        <v>23</v>
      </c>
      <c r="AJ50" s="15"/>
      <c r="AL50" s="5">
        <v>2009</v>
      </c>
      <c r="AM50" s="5">
        <v>39</v>
      </c>
      <c r="AN50" s="5">
        <v>40</v>
      </c>
      <c r="AO50" s="5">
        <v>42</v>
      </c>
      <c r="AP50" s="5">
        <v>44</v>
      </c>
      <c r="AQ50" s="5">
        <v>47</v>
      </c>
      <c r="AR50" s="5">
        <v>51</v>
      </c>
      <c r="AS50" s="5">
        <v>51</v>
      </c>
      <c r="AT50" s="5">
        <v>53</v>
      </c>
      <c r="AU50" s="5">
        <v>51</v>
      </c>
      <c r="AV50" s="5">
        <v>50</v>
      </c>
      <c r="AW50" s="5">
        <v>46</v>
      </c>
      <c r="AX50" s="5">
        <v>38</v>
      </c>
      <c r="AY50" s="5"/>
      <c r="BA50" s="5">
        <v>2009</v>
      </c>
      <c r="BB50" s="5">
        <v>28</v>
      </c>
      <c r="BC50" s="5">
        <v>33</v>
      </c>
      <c r="BD50" s="5">
        <v>34</v>
      </c>
      <c r="BE50" s="5">
        <v>40</v>
      </c>
      <c r="BF50" s="5">
        <v>48</v>
      </c>
      <c r="BG50" s="5">
        <v>51</v>
      </c>
      <c r="BH50" s="5">
        <v>53</v>
      </c>
      <c r="BI50" s="5">
        <v>53</v>
      </c>
      <c r="BJ50" s="5">
        <v>46</v>
      </c>
      <c r="BK50" s="5">
        <v>43</v>
      </c>
      <c r="BL50" s="5">
        <v>37</v>
      </c>
      <c r="BM50" s="5">
        <v>29</v>
      </c>
      <c r="BN50" s="5"/>
    </row>
    <row r="51" spans="1:66" ht="15" thickBot="1" x14ac:dyDescent="0.4">
      <c r="A51" s="2">
        <v>38061</v>
      </c>
      <c r="B51" s="6">
        <f t="shared" si="0"/>
        <v>3</v>
      </c>
      <c r="C51" s="6">
        <f t="shared" si="1"/>
        <v>2004</v>
      </c>
      <c r="D51">
        <v>193344</v>
      </c>
      <c r="E51">
        <f t="shared" si="2"/>
        <v>77728.421935168197</v>
      </c>
      <c r="F51" s="19">
        <f>IF(OR(INDEX($X$13:$AJ$36,MATCH($C51,$W$13:$W$36,0),MATCH($B51,$X$12:$AJ$12,0))="T", INDEX($X$13:$AJ$36,MATCH($C51,$W$13:$W$36,0),MATCH($B51,$X$12:$AJ$12,0))="M"),_xlfn.XLOOKUP($B51,$X$12:$AJ$12,$X$37:$AJ$37), INDEX($X$13:$AJ$36,MATCH($C51,$W$13:$W$36,0),MATCH($B51,$X$12:$AJ$12,0)))</f>
        <v>82</v>
      </c>
      <c r="G51" s="19">
        <f>IF(OR(INDEX($X$41:$AJ$64,MATCH(C51,$W$41:$W$64,0),MATCH(B51,$X$40:$AJ$40,0))="T", INDEX($X$41:$AJ$64,MATCH(C51,$W$41:$W$64,0),MATCH(B51,$X$40:$AJ$40,0))="M"), _xlfn.XLOOKUP($B51,$X$40:$AJ$40,$X$65:$AJ$65), INDEX($X$41:$AJ$64,MATCH(C51,$W$41:$W$64,0),MATCH(B51,$X$40:$AJ$40,0)))</f>
        <v>39</v>
      </c>
      <c r="H51" s="19">
        <f>IF(OR(INDEX($X$70:$AJ$93,MATCH(C51,$W$70:$W$93,0),MATCH(B51,$X$69:$AJ$69,0))="T", INDEX($X$70:$AJ$93,MATCH(C51,$W$70:$W$93,0),MATCH(B51,$X$69:$AJ$69,0))="M"), _xlfn.XLOOKUP($B51,$X$69:$AJ$69,$X$94:$AJ$94), INDEX($X$70:$AJ$93,MATCH(C51,$W$70:$W$93,0),MATCH(B51,$X$69:$AJ$69,0)))</f>
        <v>0</v>
      </c>
      <c r="I51" s="19">
        <f>IF(OR(INDEX($X$99:$AJ$122,MATCH(C51,$W$99:$W$122,0),MATCH(B51,$X$98:$AJ$98,0))="T", INDEX($X$99:$AJ$122,MATCH(C51,$W$99:$W$122,0),MATCH(B51,$X$98:$AJ$98,0))="M"),_xlfn.XLOOKUP($B51,$X$98:$AJ$98,$X$123:$AJ$123), INDEX($X$99:$AJ$122,MATCH(C51,$W$99:$W$122,0),MATCH(B51,$X$98:$AJ$98,0)))</f>
        <v>0.3</v>
      </c>
      <c r="J51" s="19">
        <f>IF(OR(INDEX($X$128:$AJ$151,MATCH(C51,$W$128:$W$151,0),MATCH(B51,$X$127:$AJ$127,0))="T", INDEX($X$128:$AJ$151,MATCH(C51,$W$128:$W$151,0),MATCH(B51,$X$127:$AJ$127,0))="M"), _xlfn.XLOOKUP($B51,$X$127:$AJ$127,$X$152:$AJ$152), INDEX($X$128:$AJ$151,MATCH(C51,$W$128:$W$151,0),MATCH(B51,$X$127:$AJ$127,0)))</f>
        <v>0.9</v>
      </c>
      <c r="K51" s="18">
        <f>IF(OR(INDEX($AM$13:$AY$36,MATCH($C51,$AL$13:$AL$36,0),MATCH($B51,$AM$12:$AY$12,0))="T", INDEX($AM$13:$AY$36,MATCH($C51,$AL$13:$AL$36,0),MATCH($B51,$AM$12:$AY$12,0))="M"),_xlfn.XLOOKUP($B51,$AM$12:$AY$12,$AM$37:$AY$37), INDEX($AM$13:$AY$36,MATCH($C51,$AL$13:$AL$36,0),MATCH($B51,$AM$12:$AY$12,0)))</f>
        <v>84</v>
      </c>
      <c r="L51" s="18">
        <f>IF(OR(INDEX($AM$41:$AY$64,MATCH($C51,$AL$41:$AL$64,0),MATCH($B51,$AM$40:$AY$40,0))="T", INDEX($AM$41:$AY$64,MATCH($C51,$AL$41:$AL$64,0),MATCH($B51,$AM$40:$AY$40,0))="M"),_xlfn.XLOOKUP($B51,$AM$40:$AY$40,$AM$65:$AY$65), INDEX($AM$41:$AY$64,MATCH($C51,$AL$41:$AL$64,0),MATCH($B51,$AM$40:$AY$40,0)))</f>
        <v>46</v>
      </c>
      <c r="M51" s="18">
        <f t="shared" si="3"/>
        <v>2.4</v>
      </c>
      <c r="N51" s="18">
        <f t="shared" si="4"/>
        <v>1.1000000000000001</v>
      </c>
      <c r="O51" s="18">
        <f>IF(OR(INDEX($AM$99:$AY$122,MATCH($C51,$AL$99:$AL$122,0),MATCH($B51,$AM$98:$AY$98,0))="T", INDEX($AM$99:$AY$122,MATCH($C51,$AL$99:$AL$122,0),MATCH($B51,$AM$98:$AY$98,0))="M"), _xlfn.XLOOKUP($B51,$AM$98:$AY$98,$AM$123:$AY$123), INDEX($AM$99:$AY$122,MATCH($C51,$AL$99:$AL$122,0),MATCH($B51,$AM$98:$AY$98,0)))</f>
        <v>1.1000000000000001</v>
      </c>
      <c r="P51" s="23">
        <f>IF(OR(INDEX($BB$13:$BN$36,MATCH($C51,$BA$13:$BA$36,0),MATCH($B51,$BB$12:$BN$12,0))="T", INDEX($BB$13:$BN$36,MATCH($C51,$BA$13:$BA$36,0),MATCH($B51,$BB$12:$BN$12,0))="M"),_xlfn.XLOOKUP($B51,$BB$12:$BN$12,$BB$37:$BN$37), INDEX($BB$13:$BN$36,MATCH($C51,$BA$13:$BA$36,0),MATCH($B51,$BB$12:$BN$12,0)))</f>
        <v>83</v>
      </c>
      <c r="Q51" s="23">
        <f>IF(OR(INDEX($BB$41:$BN$64,MATCH($C51,$BA$41:$BA$64,0),MATCH($B51,$BB$40:$BN$40,0))="T", INDEX($BB$41:$BN$64,MATCH($C51,$BA$41:$BA$64,0),MATCH($B51,$BB$40:$BN$40,0))="M"),_xlfn.XLOOKUP($B51,$BB$40:$BN$40,$BB$65:$BN$65), INDEX($BB$41:$BN$64,MATCH($C51,$BA$41:$BA$64,0),MATCH($B51,$BB$40:$BN$40,0)))</f>
        <v>41</v>
      </c>
      <c r="R51" s="23">
        <f>IF(OR(INDEX($BB$70:$BN$93,MATCH($C51,$BA$70:$BA$93,0),MATCH($B51,$BB$69:$BN$69,0))="T", INDEX($BB$70:$BN$93,MATCH($C51,$BA$70:$BA$93,0),MATCH($B51,$BB$69:$BN$69,0))="M"), _xlfn.XLOOKUP($B51,$BB$69:$BN$69,$BB$94:$BN$94), INDEX($AM$41:$AY$64,MATCH($C51,$BA$70:$BA$93,0),MATCH($B51,$BB$69:$BN$69,0)))</f>
        <v>46</v>
      </c>
      <c r="S51" s="23">
        <f>IF(OR(INDEX($BB$99:$BN$122,MATCH($C51,$BA$99:$BA$122,0),MATCH($B51,$BB$98:$BN$98,0))="T", INDEX($BB$99:$BN$122,MATCH($C51,$BA$99:$BA$122,0),MATCH($B51,$BB$98:$BN$98,0))="M"), _xlfn.XLOOKUP($B51,$BB$98:$BN$98,$BB$123:$BN$123), INDEX($BB$99:$BN$122,MATCH($C51,$BA$99:$BA$122,0),MATCH($B51,$BB$98:$BN$98,0)))</f>
        <v>13</v>
      </c>
      <c r="T51" s="23">
        <f>IF(OR(INDEX($BB$128:$BN$151,MATCH($C51,$BA$128:$BA$151,0),MATCH($B51,$BB$127:$BN$127,0))="T", INDEX($BB$128:$BN$151,MATCH($C51,$BA$128:$BA$151,0),MATCH($B51,$BB$127:$BN$127,0))="M"), _xlfn.XLOOKUP($B51,$BB$127:$BN$127,$BB$152:$BN$152), INDEX($AM$128:$AY$151,MATCH($C51,$BA$128:$BA$151,0),MATCH($B51,$BB$127:$BN$127,0)))</f>
        <v>69</v>
      </c>
      <c r="W51" s="15">
        <v>2010</v>
      </c>
      <c r="X51" s="15">
        <v>34</v>
      </c>
      <c r="Y51" s="15">
        <v>37</v>
      </c>
      <c r="Z51" s="15">
        <v>33</v>
      </c>
      <c r="AA51" s="15">
        <v>36</v>
      </c>
      <c r="AB51" s="15">
        <v>38</v>
      </c>
      <c r="AC51" s="15">
        <v>49</v>
      </c>
      <c r="AD51" s="15">
        <v>52</v>
      </c>
      <c r="AE51" s="15">
        <v>53</v>
      </c>
      <c r="AF51" s="15">
        <v>51</v>
      </c>
      <c r="AG51" s="15">
        <v>37</v>
      </c>
      <c r="AH51" s="15">
        <v>27</v>
      </c>
      <c r="AI51" s="15">
        <v>28</v>
      </c>
      <c r="AJ51" s="15"/>
      <c r="AL51" s="5">
        <v>2010</v>
      </c>
      <c r="AM51" s="5">
        <v>43</v>
      </c>
      <c r="AN51" s="5">
        <v>46</v>
      </c>
      <c r="AO51" s="5">
        <v>43</v>
      </c>
      <c r="AP51" s="5">
        <v>44</v>
      </c>
      <c r="AQ51" s="5">
        <v>46</v>
      </c>
      <c r="AR51" s="5">
        <v>50</v>
      </c>
      <c r="AS51" s="5">
        <v>50</v>
      </c>
      <c r="AT51" s="5">
        <v>51</v>
      </c>
      <c r="AU51" s="5">
        <v>52</v>
      </c>
      <c r="AV51" s="5">
        <v>50</v>
      </c>
      <c r="AW51" s="5">
        <v>41</v>
      </c>
      <c r="AX51" s="5">
        <v>42</v>
      </c>
      <c r="AY51" s="5"/>
      <c r="BA51" s="5">
        <v>2010</v>
      </c>
      <c r="BB51" s="5">
        <v>38</v>
      </c>
      <c r="BC51" s="5">
        <v>39</v>
      </c>
      <c r="BD51" s="5">
        <v>37</v>
      </c>
      <c r="BE51" s="5">
        <v>41</v>
      </c>
      <c r="BF51" s="5">
        <v>45</v>
      </c>
      <c r="BG51" s="5">
        <v>49</v>
      </c>
      <c r="BH51" s="5">
        <v>52</v>
      </c>
      <c r="BI51" s="5">
        <v>52</v>
      </c>
      <c r="BJ51" s="5">
        <v>50</v>
      </c>
      <c r="BK51" s="5">
        <v>43</v>
      </c>
      <c r="BL51" s="5">
        <v>32</v>
      </c>
      <c r="BM51" s="5">
        <v>34</v>
      </c>
      <c r="BN51" s="5"/>
    </row>
    <row r="52" spans="1:66" ht="15" thickBot="1" x14ac:dyDescent="0.4">
      <c r="A52" s="2">
        <v>38092</v>
      </c>
      <c r="B52" s="6">
        <f t="shared" si="0"/>
        <v>4</v>
      </c>
      <c r="C52" s="6">
        <f t="shared" si="1"/>
        <v>2004</v>
      </c>
      <c r="D52">
        <v>178944</v>
      </c>
      <c r="E52">
        <f t="shared" si="2"/>
        <v>71939.314045259947</v>
      </c>
      <c r="F52" s="19">
        <f>IF(OR(INDEX($X$13:$AJ$36,MATCH($C52,$W$13:$W$36,0),MATCH($B52,$X$12:$AJ$12,0))="T", INDEX($X$13:$AJ$36,MATCH($C52,$W$13:$W$36,0),MATCH($B52,$X$12:$AJ$12,0))="M"),_xlfn.XLOOKUP($B52,$X$12:$AJ$12,$X$37:$AJ$37), INDEX($X$13:$AJ$36,MATCH($C52,$W$13:$W$36,0),MATCH($B52,$X$12:$AJ$12,0)))</f>
        <v>95</v>
      </c>
      <c r="G52" s="19">
        <f>IF(OR(INDEX($X$41:$AJ$64,MATCH(C52,$W$41:$W$64,0),MATCH(B52,$X$40:$AJ$40,0))="T", INDEX($X$41:$AJ$64,MATCH(C52,$W$41:$W$64,0),MATCH(B52,$X$40:$AJ$40,0))="M"), _xlfn.XLOOKUP($B52,$X$40:$AJ$40,$X$65:$AJ$65), INDEX($X$41:$AJ$64,MATCH(C52,$W$41:$W$64,0),MATCH(B52,$X$40:$AJ$40,0)))</f>
        <v>43</v>
      </c>
      <c r="H52" s="19">
        <f>IF(OR(INDEX($X$70:$AJ$93,MATCH(C52,$W$70:$W$93,0),MATCH(B52,$X$69:$AJ$69,0))="T", INDEX($X$70:$AJ$93,MATCH(C52,$W$70:$W$93,0),MATCH(B52,$X$69:$AJ$69,0))="M"), _xlfn.XLOOKUP($B52,$X$69:$AJ$69,$X$94:$AJ$94), INDEX($X$70:$AJ$93,MATCH(C52,$W$70:$W$93,0),MATCH(B52,$X$69:$AJ$69,0)))</f>
        <v>1.1000000000000001</v>
      </c>
      <c r="I52" s="19">
        <f>IF(OR(INDEX($X$99:$AJ$122,MATCH(C52,$W$99:$W$122,0),MATCH(B52,$X$98:$AJ$98,0))="T", INDEX($X$99:$AJ$122,MATCH(C52,$W$99:$W$122,0),MATCH(B52,$X$98:$AJ$98,0))="M"),_xlfn.XLOOKUP($B52,$X$98:$AJ$98,$X$123:$AJ$123), INDEX($X$99:$AJ$122,MATCH(C52,$W$99:$W$122,0),MATCH(B52,$X$98:$AJ$98,0)))</f>
        <v>1.6</v>
      </c>
      <c r="J52" s="19">
        <f>IF(OR(INDEX($X$128:$AJ$151,MATCH(C52,$W$128:$W$151,0),MATCH(B52,$X$127:$AJ$127,0))="T", INDEX($X$128:$AJ$151,MATCH(C52,$W$128:$W$151,0),MATCH(B52,$X$127:$AJ$127,0))="M"), _xlfn.XLOOKUP($B52,$X$127:$AJ$127,$X$152:$AJ$152), INDEX($X$128:$AJ$151,MATCH(C52,$W$128:$W$151,0),MATCH(B52,$X$127:$AJ$127,0)))</f>
        <v>2.8</v>
      </c>
      <c r="K52" s="18">
        <f>IF(OR(INDEX($AM$13:$AY$36,MATCH($C52,$AL$13:$AL$36,0),MATCH($B52,$AM$12:$AY$12,0))="T", INDEX($AM$13:$AY$36,MATCH($C52,$AL$13:$AL$36,0),MATCH($B52,$AM$12:$AY$12,0))="M"),_xlfn.XLOOKUP($B52,$AM$12:$AY$12,$AM$37:$AY$37), INDEX($AM$13:$AY$36,MATCH($C52,$AL$13:$AL$36,0),MATCH($B52,$AM$12:$AY$12,0)))</f>
        <v>91</v>
      </c>
      <c r="L52" s="18">
        <f>IF(OR(INDEX($AM$41:$AY$64,MATCH($C52,$AL$41:$AL$64,0),MATCH($B52,$AM$40:$AY$40,0))="T", INDEX($AM$41:$AY$64,MATCH($C52,$AL$41:$AL$64,0),MATCH($B52,$AM$40:$AY$40,0))="M"),_xlfn.XLOOKUP($B52,$AM$40:$AY$40,$AM$65:$AY$65), INDEX($AM$41:$AY$64,MATCH($C52,$AL$41:$AL$64,0),MATCH($B52,$AM$40:$AY$40,0)))</f>
        <v>46</v>
      </c>
      <c r="M52" s="18">
        <f t="shared" si="3"/>
        <v>3.9</v>
      </c>
      <c r="N52" s="18">
        <f t="shared" si="4"/>
        <v>0.9</v>
      </c>
      <c r="O52" s="18">
        <f>IF(OR(INDEX($AM$99:$AY$122,MATCH($C52,$AL$99:$AL$122,0),MATCH($B52,$AM$98:$AY$98,0))="T", INDEX($AM$99:$AY$122,MATCH($C52,$AL$99:$AL$122,0),MATCH($B52,$AM$98:$AY$98,0))="M"), _xlfn.XLOOKUP($B52,$AM$98:$AY$98,$AM$123:$AY$123), INDEX($AM$99:$AY$122,MATCH($C52,$AL$99:$AL$122,0),MATCH($B52,$AM$98:$AY$98,0)))</f>
        <v>0.9</v>
      </c>
      <c r="P52" s="23">
        <f>IF(OR(INDEX($BB$13:$BN$36,MATCH($C52,$BA$13:$BA$36,0),MATCH($B52,$BB$12:$BN$12,0))="T", INDEX($BB$13:$BN$36,MATCH($C52,$BA$13:$BA$36,0),MATCH($B52,$BB$12:$BN$12,0))="M"),_xlfn.XLOOKUP($B52,$BB$12:$BN$12,$BB$37:$BN$37), INDEX($BB$13:$BN$36,MATCH($C52,$BA$13:$BA$36,0),MATCH($B52,$BB$12:$BN$12,0)))</f>
        <v>92</v>
      </c>
      <c r="Q52" s="23">
        <f>IF(OR(INDEX($BB$41:$BN$64,MATCH($C52,$BA$41:$BA$64,0),MATCH($B52,$BB$40:$BN$40,0))="T", INDEX($BB$41:$BN$64,MATCH($C52,$BA$41:$BA$64,0),MATCH($B52,$BB$40:$BN$40,0))="M"),_xlfn.XLOOKUP($B52,$BB$40:$BN$40,$BB$65:$BN$65), INDEX($BB$41:$BN$64,MATCH($C52,$BA$41:$BA$64,0),MATCH($B52,$BB$40:$BN$40,0)))</f>
        <v>43</v>
      </c>
      <c r="R52" s="23">
        <f>IF(OR(INDEX($BB$70:$BN$93,MATCH($C52,$BA$70:$BA$93,0),MATCH($B52,$BB$69:$BN$69,0))="T", INDEX($BB$70:$BN$93,MATCH($C52,$BA$70:$BA$93,0),MATCH($B52,$BB$69:$BN$69,0))="M"), _xlfn.XLOOKUP($B52,$BB$69:$BN$69,$BB$94:$BN$94), INDEX($AM$41:$AY$64,MATCH($C52,$BA$70:$BA$93,0),MATCH($B52,$BB$69:$BN$69,0)))</f>
        <v>46</v>
      </c>
      <c r="S52" s="23">
        <f>IF(OR(INDEX($BB$99:$BN$122,MATCH($C52,$BA$99:$BA$122,0),MATCH($B52,$BB$98:$BN$98,0))="T", INDEX($BB$99:$BN$122,MATCH($C52,$BA$99:$BA$122,0),MATCH($B52,$BB$98:$BN$98,0))="M"), _xlfn.XLOOKUP($B52,$BB$98:$BN$98,$BB$123:$BN$123), INDEX($BB$99:$BN$122,MATCH($C52,$BA$99:$BA$122,0),MATCH($B52,$BB$98:$BN$98,0)))</f>
        <v>39</v>
      </c>
      <c r="T52" s="23">
        <f>IF(OR(INDEX($BB$128:$BN$151,MATCH($C52,$BA$128:$BA$151,0),MATCH($B52,$BB$127:$BN$127,0))="T", INDEX($BB$128:$BN$151,MATCH($C52,$BA$128:$BA$151,0),MATCH($B52,$BB$127:$BN$127,0))="M"), _xlfn.XLOOKUP($B52,$BB$127:$BN$127,$BB$152:$BN$152), INDEX($AM$128:$AY$151,MATCH($C52,$BA$128:$BA$151,0),MATCH($B52,$BB$127:$BN$127,0)))</f>
        <v>66.8</v>
      </c>
      <c r="W52" s="15">
        <v>2011</v>
      </c>
      <c r="X52" s="15">
        <v>27</v>
      </c>
      <c r="Y52" s="15">
        <v>29</v>
      </c>
      <c r="Z52" s="15">
        <v>33</v>
      </c>
      <c r="AA52" s="15">
        <v>34</v>
      </c>
      <c r="AB52" s="15">
        <v>44</v>
      </c>
      <c r="AC52" s="15">
        <v>46</v>
      </c>
      <c r="AD52" s="15">
        <v>54</v>
      </c>
      <c r="AE52" s="15">
        <v>55</v>
      </c>
      <c r="AF52" s="15">
        <v>52</v>
      </c>
      <c r="AG52" s="15">
        <v>40</v>
      </c>
      <c r="AH52" s="15">
        <v>34</v>
      </c>
      <c r="AI52" s="15">
        <v>25</v>
      </c>
      <c r="AJ52" s="15"/>
      <c r="AL52" s="5">
        <v>2011</v>
      </c>
      <c r="AM52" s="5">
        <v>39</v>
      </c>
      <c r="AN52" s="5">
        <v>37</v>
      </c>
      <c r="AO52" s="5">
        <v>43</v>
      </c>
      <c r="AP52" s="5">
        <v>44</v>
      </c>
      <c r="AQ52" s="5">
        <v>45</v>
      </c>
      <c r="AR52" s="5">
        <v>51</v>
      </c>
      <c r="AS52" s="5">
        <v>51</v>
      </c>
      <c r="AT52" s="5">
        <v>53</v>
      </c>
      <c r="AU52" s="5">
        <v>51</v>
      </c>
      <c r="AV52" s="5">
        <v>50</v>
      </c>
      <c r="AW52" s="5">
        <v>45</v>
      </c>
      <c r="AX52" s="5">
        <v>41</v>
      </c>
      <c r="AY52" s="5"/>
      <c r="BA52" s="5">
        <v>2011</v>
      </c>
      <c r="BB52" s="5">
        <v>31</v>
      </c>
      <c r="BC52" s="5">
        <v>32</v>
      </c>
      <c r="BD52" s="5">
        <v>37</v>
      </c>
      <c r="BE52" s="5">
        <v>39</v>
      </c>
      <c r="BF52" s="5">
        <v>44</v>
      </c>
      <c r="BG52" s="5">
        <v>46</v>
      </c>
      <c r="BH52" s="5">
        <v>53</v>
      </c>
      <c r="BI52" s="5">
        <v>55</v>
      </c>
      <c r="BJ52" s="5">
        <v>53</v>
      </c>
      <c r="BK52" s="5">
        <v>46</v>
      </c>
      <c r="BL52" s="5">
        <v>39</v>
      </c>
      <c r="BM52" s="5">
        <v>29</v>
      </c>
      <c r="BN52" s="5"/>
    </row>
    <row r="53" spans="1:66" ht="15" thickBot="1" x14ac:dyDescent="0.4">
      <c r="A53" s="2">
        <v>38122</v>
      </c>
      <c r="B53" s="6">
        <f t="shared" si="0"/>
        <v>5</v>
      </c>
      <c r="C53" s="6">
        <f t="shared" si="1"/>
        <v>2004</v>
      </c>
      <c r="D53">
        <v>167463</v>
      </c>
      <c r="E53">
        <f t="shared" si="2"/>
        <v>67323.706567201836</v>
      </c>
      <c r="F53" s="19">
        <f>IF(OR(INDEX($X$13:$AJ$36,MATCH($C53,$W$13:$W$36,0),MATCH($B53,$X$12:$AJ$12,0))="T", INDEX($X$13:$AJ$36,MATCH($C53,$W$13:$W$36,0),MATCH($B53,$X$12:$AJ$12,0))="M"),_xlfn.XLOOKUP($B53,$X$12:$AJ$12,$X$37:$AJ$37), INDEX($X$13:$AJ$36,MATCH($C53,$W$13:$W$36,0),MATCH($B53,$X$12:$AJ$12,0)))</f>
        <v>93</v>
      </c>
      <c r="G53" s="19">
        <f>IF(OR(INDEX($X$41:$AJ$64,MATCH(C53,$W$41:$W$64,0),MATCH(B53,$X$40:$AJ$40,0))="T", INDEX($X$41:$AJ$64,MATCH(C53,$W$41:$W$64,0),MATCH(B53,$X$40:$AJ$40,0))="M"), _xlfn.XLOOKUP($B53,$X$40:$AJ$40,$X$65:$AJ$65), INDEX($X$41:$AJ$64,MATCH(C53,$W$41:$W$64,0),MATCH(B53,$X$40:$AJ$40,0)))</f>
        <v>46</v>
      </c>
      <c r="H53" s="19">
        <f>IF(OR(INDEX($X$70:$AJ$93,MATCH(C53,$W$70:$W$93,0),MATCH(B53,$X$69:$AJ$69,0))="T", INDEX($X$70:$AJ$93,MATCH(C53,$W$70:$W$93,0),MATCH(B53,$X$69:$AJ$69,0))="M"), _xlfn.XLOOKUP($B53,$X$69:$AJ$69,$X$94:$AJ$94), INDEX($X$70:$AJ$93,MATCH(C53,$W$70:$W$93,0),MATCH(B53,$X$69:$AJ$69,0)))</f>
        <v>13.4</v>
      </c>
      <c r="I53" s="19">
        <f>IF(OR(INDEX($X$99:$AJ$122,MATCH(C53,$W$99:$W$122,0),MATCH(B53,$X$98:$AJ$98,0))="T", INDEX($X$99:$AJ$122,MATCH(C53,$W$99:$W$122,0),MATCH(B53,$X$98:$AJ$98,0))="M"),_xlfn.XLOOKUP($B53,$X$98:$AJ$98,$X$123:$AJ$123), INDEX($X$99:$AJ$122,MATCH(C53,$W$99:$W$122,0),MATCH(B53,$X$98:$AJ$98,0)))</f>
        <v>2.6</v>
      </c>
      <c r="J53" s="19">
        <f>IF(OR(INDEX($X$128:$AJ$151,MATCH(C53,$W$128:$W$151,0),MATCH(B53,$X$127:$AJ$127,0))="T", INDEX($X$128:$AJ$151,MATCH(C53,$W$128:$W$151,0),MATCH(B53,$X$127:$AJ$127,0))="M"), _xlfn.XLOOKUP($B53,$X$127:$AJ$127,$X$152:$AJ$152), INDEX($X$128:$AJ$151,MATCH(C53,$W$128:$W$151,0),MATCH(B53,$X$127:$AJ$127,0)))</f>
        <v>10.8</v>
      </c>
      <c r="K53" s="18">
        <f>IF(OR(INDEX($AM$13:$AY$36,MATCH($C53,$AL$13:$AL$36,0),MATCH($B53,$AM$12:$AY$12,0))="T", INDEX($AM$13:$AY$36,MATCH($C53,$AL$13:$AL$36,0),MATCH($B53,$AM$12:$AY$12,0))="M"),_xlfn.XLOOKUP($B53,$AM$12:$AY$12,$AM$37:$AY$37), INDEX($AM$13:$AY$36,MATCH($C53,$AL$13:$AL$36,0),MATCH($B53,$AM$12:$AY$12,0)))</f>
        <v>80</v>
      </c>
      <c r="L53" s="18">
        <f>IF(OR(INDEX($AM$41:$AY$64,MATCH($C53,$AL$41:$AL$64,0),MATCH($B53,$AM$40:$AY$40,0))="T", INDEX($AM$41:$AY$64,MATCH($C53,$AL$41:$AL$64,0),MATCH($B53,$AM$40:$AY$40,0))="M"),_xlfn.XLOOKUP($B53,$AM$40:$AY$40,$AM$65:$AY$65), INDEX($AM$41:$AY$64,MATCH($C53,$AL$41:$AL$64,0),MATCH($B53,$AM$40:$AY$40,0)))</f>
        <v>49</v>
      </c>
      <c r="M53" s="18">
        <f t="shared" si="3"/>
        <v>9.4</v>
      </c>
      <c r="N53" s="18">
        <f t="shared" si="4"/>
        <v>0</v>
      </c>
      <c r="O53" s="18">
        <f>IF(OR(INDEX($AM$99:$AY$122,MATCH($C53,$AL$99:$AL$122,0),MATCH($B53,$AM$98:$AY$98,0))="T", INDEX($AM$99:$AY$122,MATCH($C53,$AL$99:$AL$122,0),MATCH($B53,$AM$98:$AY$98,0))="M"), _xlfn.XLOOKUP($B53,$AM$98:$AY$98,$AM$123:$AY$123), INDEX($AM$99:$AY$122,MATCH($C53,$AL$99:$AL$122,0),MATCH($B53,$AM$98:$AY$98,0)))</f>
        <v>0</v>
      </c>
      <c r="P53" s="23">
        <f>IF(OR(INDEX($BB$13:$BN$36,MATCH($C53,$BA$13:$BA$36,0),MATCH($B53,$BB$12:$BN$12,0))="T", INDEX($BB$13:$BN$36,MATCH($C53,$BA$13:$BA$36,0),MATCH($B53,$BB$12:$BN$12,0))="M"),_xlfn.XLOOKUP($B53,$BB$12:$BN$12,$BB$37:$BN$37), INDEX($BB$13:$BN$36,MATCH($C53,$BA$13:$BA$36,0),MATCH($B53,$BB$12:$BN$12,0)))</f>
        <v>88</v>
      </c>
      <c r="Q53" s="23">
        <f>IF(OR(INDEX($BB$41:$BN$64,MATCH($C53,$BA$41:$BA$64,0),MATCH($B53,$BB$40:$BN$40,0))="T", INDEX($BB$41:$BN$64,MATCH($C53,$BA$41:$BA$64,0),MATCH($B53,$BB$40:$BN$40,0))="M"),_xlfn.XLOOKUP($B53,$BB$40:$BN$40,$BB$65:$BN$65), INDEX($BB$41:$BN$64,MATCH($C53,$BA$41:$BA$64,0),MATCH($B53,$BB$40:$BN$40,0)))</f>
        <v>49</v>
      </c>
      <c r="R53" s="23">
        <f>IF(OR(INDEX($BB$70:$BN$93,MATCH($C53,$BA$70:$BA$93,0),MATCH($B53,$BB$69:$BN$69,0))="T", INDEX($BB$70:$BN$93,MATCH($C53,$BA$70:$BA$93,0),MATCH($B53,$BB$69:$BN$69,0))="M"), _xlfn.XLOOKUP($B53,$BB$69:$BN$69,$BB$94:$BN$94), INDEX($AM$41:$AY$64,MATCH($C53,$BA$70:$BA$93,0),MATCH($B53,$BB$69:$BN$69,0)))</f>
        <v>49</v>
      </c>
      <c r="S53" s="23">
        <f>IF(OR(INDEX($BB$99:$BN$122,MATCH($C53,$BA$99:$BA$122,0),MATCH($B53,$BB$98:$BN$98,0))="T", INDEX($BB$99:$BN$122,MATCH($C53,$BA$99:$BA$122,0),MATCH($B53,$BB$98:$BN$98,0))="M"), _xlfn.XLOOKUP($B53,$BB$98:$BN$98,$BB$123:$BN$123), INDEX($BB$99:$BN$122,MATCH($C53,$BA$99:$BA$122,0),MATCH($B53,$BB$98:$BN$98,0)))</f>
        <v>25</v>
      </c>
      <c r="T53" s="23">
        <f>IF(OR(INDEX($BB$128:$BN$151,MATCH($C53,$BA$128:$BA$151,0),MATCH($B53,$BB$127:$BN$127,0))="T", INDEX($BB$128:$BN$151,MATCH($C53,$BA$128:$BA$151,0),MATCH($B53,$BB$127:$BN$127,0))="M"), _xlfn.XLOOKUP($B53,$BB$127:$BN$127,$BB$152:$BN$152), INDEX($AM$128:$AY$151,MATCH($C53,$BA$128:$BA$151,0),MATCH($B53,$BB$127:$BN$127,0)))</f>
        <v>64.5</v>
      </c>
      <c r="W53" s="15">
        <v>2012</v>
      </c>
      <c r="X53" s="15">
        <v>24</v>
      </c>
      <c r="Y53" s="15">
        <v>31</v>
      </c>
      <c r="Z53" s="15">
        <v>34</v>
      </c>
      <c r="AA53" s="15">
        <v>34</v>
      </c>
      <c r="AB53" s="15">
        <v>46</v>
      </c>
      <c r="AC53" s="15">
        <v>49</v>
      </c>
      <c r="AD53" s="15">
        <v>54</v>
      </c>
      <c r="AE53" s="15">
        <v>54</v>
      </c>
      <c r="AF53" s="15">
        <v>50</v>
      </c>
      <c r="AG53" s="15">
        <v>47</v>
      </c>
      <c r="AH53" s="15">
        <v>34</v>
      </c>
      <c r="AI53" s="15">
        <v>30</v>
      </c>
      <c r="AJ53" s="15"/>
      <c r="AL53" s="5">
        <v>2012</v>
      </c>
      <c r="AM53" s="5">
        <v>40</v>
      </c>
      <c r="AN53" s="5">
        <v>42</v>
      </c>
      <c r="AO53" s="5">
        <v>43</v>
      </c>
      <c r="AP53" s="5">
        <v>43</v>
      </c>
      <c r="AQ53" s="5">
        <v>47</v>
      </c>
      <c r="AR53" s="5">
        <v>49</v>
      </c>
      <c r="AS53" s="5">
        <v>51</v>
      </c>
      <c r="AT53" s="5">
        <v>52</v>
      </c>
      <c r="AU53" s="5">
        <v>49</v>
      </c>
      <c r="AV53" s="5">
        <v>51</v>
      </c>
      <c r="AW53" s="5">
        <v>45</v>
      </c>
      <c r="AX53" s="5">
        <v>40</v>
      </c>
      <c r="AY53" s="5"/>
      <c r="BA53" s="5">
        <v>2012</v>
      </c>
      <c r="BB53" s="5">
        <v>29</v>
      </c>
      <c r="BC53" s="5">
        <v>36</v>
      </c>
      <c r="BD53" s="5">
        <v>37</v>
      </c>
      <c r="BE53" s="5">
        <v>38</v>
      </c>
      <c r="BF53" s="5">
        <v>46</v>
      </c>
      <c r="BG53" s="5">
        <v>49</v>
      </c>
      <c r="BH53" s="5">
        <v>54</v>
      </c>
      <c r="BI53" s="5">
        <v>54</v>
      </c>
      <c r="BJ53" s="5">
        <v>50</v>
      </c>
      <c r="BK53" s="5">
        <v>56</v>
      </c>
      <c r="BL53" s="5">
        <v>38</v>
      </c>
      <c r="BM53" s="5">
        <v>32</v>
      </c>
      <c r="BN53" s="5"/>
    </row>
    <row r="54" spans="1:66" ht="15" thickBot="1" x14ac:dyDescent="0.4">
      <c r="A54" s="2">
        <v>38153</v>
      </c>
      <c r="B54" s="6">
        <f t="shared" si="0"/>
        <v>6</v>
      </c>
      <c r="C54" s="6">
        <f t="shared" si="1"/>
        <v>2004</v>
      </c>
      <c r="D54">
        <v>166916</v>
      </c>
      <c r="E54">
        <f t="shared" si="2"/>
        <v>67103.800871661573</v>
      </c>
      <c r="F54" s="19">
        <f>IF(OR(INDEX($X$13:$AJ$36,MATCH($C54,$W$13:$W$36,0),MATCH($B54,$X$12:$AJ$12,0))="T", INDEX($X$13:$AJ$36,MATCH($C54,$W$13:$W$36,0),MATCH($B54,$X$12:$AJ$12,0))="M"),_xlfn.XLOOKUP($B54,$X$12:$AJ$12,$X$37:$AJ$37), INDEX($X$13:$AJ$36,MATCH($C54,$W$13:$W$36,0),MATCH($B54,$X$12:$AJ$12,0)))</f>
        <v>100</v>
      </c>
      <c r="G54" s="19">
        <f>IF(OR(INDEX($X$41:$AJ$64,MATCH(C54,$W$41:$W$64,0),MATCH(B54,$X$40:$AJ$40,0))="T", INDEX($X$41:$AJ$64,MATCH(C54,$W$41:$W$64,0),MATCH(B54,$X$40:$AJ$40,0))="M"), _xlfn.XLOOKUP($B54,$X$40:$AJ$40,$X$65:$AJ$65), INDEX($X$41:$AJ$64,MATCH(C54,$W$41:$W$64,0),MATCH(B54,$X$40:$AJ$40,0)))</f>
        <v>50</v>
      </c>
      <c r="H54" s="19">
        <f>IF(OR(INDEX($X$70:$AJ$93,MATCH(C54,$W$70:$W$93,0),MATCH(B54,$X$69:$AJ$69,0))="T", INDEX($X$70:$AJ$93,MATCH(C54,$W$70:$W$93,0),MATCH(B54,$X$69:$AJ$69,0))="M"), _xlfn.XLOOKUP($B54,$X$69:$AJ$69,$X$94:$AJ$94), INDEX($X$70:$AJ$93,MATCH(C54,$W$70:$W$93,0),MATCH(B54,$X$69:$AJ$69,0)))</f>
        <v>15.7</v>
      </c>
      <c r="I54" s="19">
        <f>IF(OR(INDEX($X$99:$AJ$122,MATCH(C54,$W$99:$W$122,0),MATCH(B54,$X$98:$AJ$98,0))="T", INDEX($X$99:$AJ$122,MATCH(C54,$W$99:$W$122,0),MATCH(B54,$X$98:$AJ$98,0))="M"),_xlfn.XLOOKUP($B54,$X$98:$AJ$98,$X$123:$AJ$123), INDEX($X$99:$AJ$122,MATCH(C54,$W$99:$W$122,0),MATCH(B54,$X$98:$AJ$98,0)))</f>
        <v>7.5</v>
      </c>
      <c r="J54" s="19">
        <f>IF(OR(INDEX($X$128:$AJ$151,MATCH(C54,$W$128:$W$151,0),MATCH(B54,$X$127:$AJ$127,0))="T", INDEX($X$128:$AJ$151,MATCH(C54,$W$128:$W$151,0),MATCH(B54,$X$127:$AJ$127,0))="M"), _xlfn.XLOOKUP($B54,$X$127:$AJ$127,$X$152:$AJ$152), INDEX($X$128:$AJ$151,MATCH(C54,$W$128:$W$151,0),MATCH(B54,$X$127:$AJ$127,0)))</f>
        <v>12.8</v>
      </c>
      <c r="K54" s="18">
        <f>IF(OR(INDEX($AM$13:$AY$36,MATCH($C54,$AL$13:$AL$36,0),MATCH($B54,$AM$12:$AY$12,0))="T", INDEX($AM$13:$AY$36,MATCH($C54,$AL$13:$AL$36,0),MATCH($B54,$AM$12:$AY$12,0))="M"),_xlfn.XLOOKUP($B54,$AM$12:$AY$12,$AM$37:$AY$37), INDEX($AM$13:$AY$36,MATCH($C54,$AL$13:$AL$36,0),MATCH($B54,$AM$12:$AY$12,0)))</f>
        <v>72</v>
      </c>
      <c r="L54" s="18">
        <f>IF(OR(INDEX($AM$41:$AY$64,MATCH($C54,$AL$41:$AL$64,0),MATCH($B54,$AM$40:$AY$40,0))="T", INDEX($AM$41:$AY$64,MATCH($C54,$AL$41:$AL$64,0),MATCH($B54,$AM$40:$AY$40,0))="M"),_xlfn.XLOOKUP($B54,$AM$40:$AY$40,$AM$65:$AY$65), INDEX($AM$41:$AY$64,MATCH($C54,$AL$41:$AL$64,0),MATCH($B54,$AM$40:$AY$40,0)))</f>
        <v>50</v>
      </c>
      <c r="M54" s="18">
        <f t="shared" si="3"/>
        <v>11.9</v>
      </c>
      <c r="N54" s="18">
        <f t="shared" si="4"/>
        <v>0</v>
      </c>
      <c r="O54" s="18">
        <f>IF(OR(INDEX($AM$99:$AY$122,MATCH($C54,$AL$99:$AL$122,0),MATCH($B54,$AM$98:$AY$98,0))="T", INDEX($AM$99:$AY$122,MATCH($C54,$AL$99:$AL$122,0),MATCH($B54,$AM$98:$AY$98,0))="M"), _xlfn.XLOOKUP($B54,$AM$98:$AY$98,$AM$123:$AY$123), INDEX($AM$99:$AY$122,MATCH($C54,$AL$99:$AL$122,0),MATCH($B54,$AM$98:$AY$98,0)))</f>
        <v>0</v>
      </c>
      <c r="P54" s="23">
        <f>IF(OR(INDEX($BB$13:$BN$36,MATCH($C54,$BA$13:$BA$36,0),MATCH($B54,$BB$12:$BN$12,0))="T", INDEX($BB$13:$BN$36,MATCH($C54,$BA$13:$BA$36,0),MATCH($B54,$BB$12:$BN$12,0))="M"),_xlfn.XLOOKUP($B54,$BB$12:$BN$12,$BB$37:$BN$37), INDEX($BB$13:$BN$36,MATCH($C54,$BA$13:$BA$36,0),MATCH($B54,$BB$12:$BN$12,0)))</f>
        <v>96</v>
      </c>
      <c r="Q54" s="23">
        <f>IF(OR(INDEX($BB$41:$BN$64,MATCH($C54,$BA$41:$BA$64,0),MATCH($B54,$BB$40:$BN$40,0))="T", INDEX($BB$41:$BN$64,MATCH($C54,$BA$41:$BA$64,0),MATCH($B54,$BB$40:$BN$40,0))="M"),_xlfn.XLOOKUP($B54,$BB$40:$BN$40,$BB$65:$BN$65), INDEX($BB$41:$BN$64,MATCH($C54,$BA$41:$BA$64,0),MATCH($B54,$BB$40:$BN$40,0)))</f>
        <v>51</v>
      </c>
      <c r="R54" s="23">
        <f>IF(OR(INDEX($BB$70:$BN$93,MATCH($C54,$BA$70:$BA$93,0),MATCH($B54,$BB$69:$BN$69,0))="T", INDEX($BB$70:$BN$93,MATCH($C54,$BA$70:$BA$93,0),MATCH($B54,$BB$69:$BN$69,0))="M"), _xlfn.XLOOKUP($B54,$BB$69:$BN$69,$BB$94:$BN$94), INDEX($AM$41:$AY$64,MATCH($C54,$BA$70:$BA$93,0),MATCH($B54,$BB$69:$BN$69,0)))</f>
        <v>50</v>
      </c>
      <c r="S54" s="23">
        <f>IF(OR(INDEX($BB$99:$BN$122,MATCH($C54,$BA$99:$BA$122,0),MATCH($B54,$BB$98:$BN$98,0))="T", INDEX($BB$99:$BN$122,MATCH($C54,$BA$99:$BA$122,0),MATCH($B54,$BB$98:$BN$98,0))="M"), _xlfn.XLOOKUP($B54,$BB$98:$BN$98,$BB$123:$BN$123), INDEX($BB$99:$BN$122,MATCH($C54,$BA$99:$BA$122,0),MATCH($B54,$BB$98:$BN$98,0)))</f>
        <v>63</v>
      </c>
      <c r="T54" s="23">
        <f>IF(OR(INDEX($BB$128:$BN$151,MATCH($C54,$BA$128:$BA$151,0),MATCH($B54,$BB$127:$BN$127,0))="T", INDEX($BB$128:$BN$151,MATCH($C54,$BA$128:$BA$151,0),MATCH($B54,$BB$127:$BN$127,0))="M"), _xlfn.XLOOKUP($B54,$BB$127:$BN$127,$BB$152:$BN$152), INDEX($AM$128:$AY$151,MATCH($C54,$BA$128:$BA$151,0),MATCH($B54,$BB$127:$BN$127,0)))</f>
        <v>65</v>
      </c>
      <c r="W54" s="15">
        <v>2013</v>
      </c>
      <c r="X54" s="15">
        <v>24</v>
      </c>
      <c r="Y54" s="15">
        <v>30</v>
      </c>
      <c r="Z54" s="15">
        <v>37</v>
      </c>
      <c r="AA54" s="15">
        <v>44</v>
      </c>
      <c r="AB54" s="15">
        <v>47</v>
      </c>
      <c r="AC54" s="15">
        <v>50</v>
      </c>
      <c r="AD54" s="15">
        <v>53</v>
      </c>
      <c r="AE54" s="15">
        <v>53</v>
      </c>
      <c r="AF54" s="15">
        <v>48</v>
      </c>
      <c r="AG54" s="15">
        <v>41</v>
      </c>
      <c r="AH54" s="15">
        <v>36</v>
      </c>
      <c r="AI54" s="15">
        <v>22</v>
      </c>
      <c r="AJ54" s="15"/>
      <c r="AL54" s="5">
        <v>2013</v>
      </c>
      <c r="AM54" s="5">
        <v>39</v>
      </c>
      <c r="AN54" s="5">
        <v>41</v>
      </c>
      <c r="AO54" s="5">
        <v>45</v>
      </c>
      <c r="AP54" s="5">
        <v>45</v>
      </c>
      <c r="AQ54" s="5">
        <v>48</v>
      </c>
      <c r="AR54" s="5">
        <v>51</v>
      </c>
      <c r="AS54" s="5">
        <v>52</v>
      </c>
      <c r="AT54" s="5">
        <v>52</v>
      </c>
      <c r="AU54" s="5">
        <v>53</v>
      </c>
      <c r="AV54" s="5">
        <v>47</v>
      </c>
      <c r="AW54" s="5">
        <v>47</v>
      </c>
      <c r="AX54" s="5">
        <v>36</v>
      </c>
      <c r="AY54" s="5"/>
      <c r="BA54" s="5">
        <v>2013</v>
      </c>
      <c r="BB54" s="5">
        <v>26</v>
      </c>
      <c r="BC54" s="5">
        <v>31</v>
      </c>
      <c r="BD54" s="5">
        <v>39</v>
      </c>
      <c r="BE54" s="5">
        <v>42</v>
      </c>
      <c r="BF54" s="5">
        <v>45</v>
      </c>
      <c r="BG54" s="5">
        <v>51</v>
      </c>
      <c r="BH54" s="5">
        <v>53</v>
      </c>
      <c r="BI54" s="5">
        <v>53</v>
      </c>
      <c r="BJ54" s="5">
        <v>49</v>
      </c>
      <c r="BK54" s="5">
        <v>44</v>
      </c>
      <c r="BL54" s="5">
        <v>40</v>
      </c>
      <c r="BM54" s="5">
        <v>25</v>
      </c>
      <c r="BN54" s="5"/>
    </row>
    <row r="55" spans="1:66" ht="15" thickBot="1" x14ac:dyDescent="0.4">
      <c r="A55" s="2">
        <v>38183</v>
      </c>
      <c r="B55" s="6">
        <f t="shared" si="0"/>
        <v>7</v>
      </c>
      <c r="C55" s="6">
        <f t="shared" si="1"/>
        <v>2004</v>
      </c>
      <c r="D55">
        <v>190886</v>
      </c>
      <c r="E55">
        <f t="shared" si="2"/>
        <v>76740.253380071357</v>
      </c>
      <c r="F55" s="19">
        <f>IF(OR(INDEX($X$13:$AJ$36,MATCH($C55,$W$13:$W$36,0),MATCH($B55,$X$12:$AJ$12,0))="T", INDEX($X$13:$AJ$36,MATCH($C55,$W$13:$W$36,0),MATCH($B55,$X$12:$AJ$12,0))="M"),_xlfn.XLOOKUP($B55,$X$12:$AJ$12,$X$37:$AJ$37), INDEX($X$13:$AJ$36,MATCH($C55,$W$13:$W$36,0),MATCH($B55,$X$12:$AJ$12,0)))</f>
        <v>99</v>
      </c>
      <c r="G55" s="19">
        <f>IF(OR(INDEX($X$41:$AJ$64,MATCH(C55,$W$41:$W$64,0),MATCH(B55,$X$40:$AJ$40,0))="T", INDEX($X$41:$AJ$64,MATCH(C55,$W$41:$W$64,0),MATCH(B55,$X$40:$AJ$40,0))="M"), _xlfn.XLOOKUP($B55,$X$40:$AJ$40,$X$65:$AJ$65), INDEX($X$41:$AJ$64,MATCH(C55,$W$41:$W$64,0),MATCH(B55,$X$40:$AJ$40,0)))</f>
        <v>57</v>
      </c>
      <c r="H55" s="19">
        <f>IF(OR(INDEX($X$70:$AJ$93,MATCH(C55,$W$70:$W$93,0),MATCH(B55,$X$69:$AJ$69,0))="T", INDEX($X$70:$AJ$93,MATCH(C55,$W$70:$W$93,0),MATCH(B55,$X$69:$AJ$69,0))="M"), _xlfn.XLOOKUP($B55,$X$69:$AJ$69,$X$94:$AJ$94), INDEX($X$70:$AJ$93,MATCH(C55,$W$70:$W$93,0),MATCH(B55,$X$69:$AJ$69,0)))</f>
        <v>17.8</v>
      </c>
      <c r="I55" s="19">
        <f>IF(OR(INDEX($X$99:$AJ$122,MATCH(C55,$W$99:$W$122,0),MATCH(B55,$X$98:$AJ$98,0))="T", INDEX($X$99:$AJ$122,MATCH(C55,$W$99:$W$122,0),MATCH(B55,$X$98:$AJ$98,0))="M"),_xlfn.XLOOKUP($B55,$X$98:$AJ$98,$X$123:$AJ$123), INDEX($X$99:$AJ$122,MATCH(C55,$W$99:$W$122,0),MATCH(B55,$X$98:$AJ$98,0)))</f>
        <v>10.3</v>
      </c>
      <c r="J55" s="19">
        <f>IF(OR(INDEX($X$128:$AJ$151,MATCH(C55,$W$128:$W$151,0),MATCH(B55,$X$127:$AJ$127,0))="T", INDEX($X$128:$AJ$151,MATCH(C55,$W$128:$W$151,0),MATCH(B55,$X$127:$AJ$127,0))="M"), _xlfn.XLOOKUP($B55,$X$127:$AJ$127,$X$152:$AJ$152), INDEX($X$128:$AJ$151,MATCH(C55,$W$128:$W$151,0),MATCH(B55,$X$127:$AJ$127,0)))</f>
        <v>14.5</v>
      </c>
      <c r="K55" s="18">
        <f>IF(OR(INDEX($AM$13:$AY$36,MATCH($C55,$AL$13:$AL$36,0),MATCH($B55,$AM$12:$AY$12,0))="T", INDEX($AM$13:$AY$36,MATCH($C55,$AL$13:$AL$36,0),MATCH($B55,$AM$12:$AY$12,0))="M"),_xlfn.XLOOKUP($B55,$AM$12:$AY$12,$AM$37:$AY$37), INDEX($AM$13:$AY$36,MATCH($C55,$AL$13:$AL$36,0),MATCH($B55,$AM$12:$AY$12,0)))</f>
        <v>73</v>
      </c>
      <c r="L55" s="18">
        <f>IF(OR(INDEX($AM$41:$AY$64,MATCH($C55,$AL$41:$AL$64,0),MATCH($B55,$AM$40:$AY$40,0))="T", INDEX($AM$41:$AY$64,MATCH($C55,$AL$41:$AL$64,0),MATCH($B55,$AM$40:$AY$40,0))="M"),_xlfn.XLOOKUP($B55,$AM$40:$AY$40,$AM$65:$AY$65), INDEX($AM$41:$AY$64,MATCH($C55,$AL$41:$AL$64,0),MATCH($B55,$AM$40:$AY$40,0)))</f>
        <v>53</v>
      </c>
      <c r="M55" s="18">
        <f t="shared" si="3"/>
        <v>13</v>
      </c>
      <c r="N55" s="18">
        <f t="shared" si="4"/>
        <v>0</v>
      </c>
      <c r="O55" s="18">
        <f>IF(OR(INDEX($AM$99:$AY$122,MATCH($C55,$AL$99:$AL$122,0),MATCH($B55,$AM$98:$AY$98,0))="T", INDEX($AM$99:$AY$122,MATCH($C55,$AL$99:$AL$122,0),MATCH($B55,$AM$98:$AY$98,0))="M"), _xlfn.XLOOKUP($B55,$AM$98:$AY$98,$AM$123:$AY$123), INDEX($AM$99:$AY$122,MATCH($C55,$AL$99:$AL$122,0),MATCH($B55,$AM$98:$AY$98,0)))</f>
        <v>0</v>
      </c>
      <c r="P55" s="23">
        <f>IF(OR(INDEX($BB$13:$BN$36,MATCH($C55,$BA$13:$BA$36,0),MATCH($B55,$BB$12:$BN$12,0))="T", INDEX($BB$13:$BN$36,MATCH($C55,$BA$13:$BA$36,0),MATCH($B55,$BB$12:$BN$12,0))="M"),_xlfn.XLOOKUP($B55,$BB$12:$BN$12,$BB$37:$BN$37), INDEX($BB$13:$BN$36,MATCH($C55,$BA$13:$BA$36,0),MATCH($B55,$BB$12:$BN$12,0)))</f>
        <v>88</v>
      </c>
      <c r="Q55" s="23">
        <f>IF(OR(INDEX($BB$41:$BN$64,MATCH($C55,$BA$41:$BA$64,0),MATCH($B55,$BB$40:$BN$40,0))="T", INDEX($BB$41:$BN$64,MATCH($C55,$BA$41:$BA$64,0),MATCH($B55,$BB$40:$BN$40,0))="M"),_xlfn.XLOOKUP($B55,$BB$40:$BN$40,$BB$65:$BN$65), INDEX($BB$41:$BN$64,MATCH($C55,$BA$41:$BA$64,0),MATCH($B55,$BB$40:$BN$40,0)))</f>
        <v>55</v>
      </c>
      <c r="R55" s="23">
        <f>IF(OR(INDEX($BB$70:$BN$93,MATCH($C55,$BA$70:$BA$93,0),MATCH($B55,$BB$69:$BN$69,0))="T", INDEX($BB$70:$BN$93,MATCH($C55,$BA$70:$BA$93,0),MATCH($B55,$BB$69:$BN$69,0))="M"), _xlfn.XLOOKUP($B55,$BB$69:$BN$69,$BB$94:$BN$94), INDEX($AM$41:$AY$64,MATCH($C55,$BA$70:$BA$93,0),MATCH($B55,$BB$69:$BN$69,0)))</f>
        <v>53</v>
      </c>
      <c r="S55" s="23">
        <f>IF(OR(INDEX($BB$99:$BN$122,MATCH($C55,$BA$99:$BA$122,0),MATCH($B55,$BB$98:$BN$98,0))="T", INDEX($BB$99:$BN$122,MATCH($C55,$BA$99:$BA$122,0),MATCH($B55,$BB$98:$BN$98,0))="M"), _xlfn.XLOOKUP($B55,$BB$98:$BN$98,$BB$123:$BN$123), INDEX($BB$99:$BN$122,MATCH($C55,$BA$99:$BA$122,0),MATCH($B55,$BB$98:$BN$98,0)))</f>
        <v>143</v>
      </c>
      <c r="T55" s="23">
        <f>IF(OR(INDEX($BB$128:$BN$151,MATCH($C55,$BA$128:$BA$151,0),MATCH($B55,$BB$127:$BN$127,0))="T", INDEX($BB$128:$BN$151,MATCH($C55,$BA$128:$BA$151,0),MATCH($B55,$BB$127:$BN$127,0))="M"), _xlfn.XLOOKUP($B55,$BB$127:$BN$127,$BB$152:$BN$152), INDEX($AM$128:$AY$151,MATCH($C55,$BA$128:$BA$151,0),MATCH($B55,$BB$127:$BN$127,0)))</f>
        <v>66</v>
      </c>
      <c r="W55" s="15">
        <v>2014</v>
      </c>
      <c r="X55" s="15">
        <v>30</v>
      </c>
      <c r="Y55" s="15">
        <v>31</v>
      </c>
      <c r="Z55" s="15">
        <v>39</v>
      </c>
      <c r="AA55" s="15">
        <v>40</v>
      </c>
      <c r="AB55" s="15">
        <v>46</v>
      </c>
      <c r="AC55" s="15">
        <v>52</v>
      </c>
      <c r="AD55" s="15">
        <v>57</v>
      </c>
      <c r="AE55" s="15">
        <v>56</v>
      </c>
      <c r="AF55" s="15">
        <v>53</v>
      </c>
      <c r="AG55" s="15">
        <v>44</v>
      </c>
      <c r="AH55" s="15">
        <v>37</v>
      </c>
      <c r="AI55" s="15">
        <v>33</v>
      </c>
      <c r="AJ55" s="15"/>
      <c r="AL55" s="5">
        <v>2014</v>
      </c>
      <c r="AM55" s="5">
        <v>44</v>
      </c>
      <c r="AN55" s="5">
        <v>42</v>
      </c>
      <c r="AO55" s="5">
        <v>47</v>
      </c>
      <c r="AP55" s="5">
        <v>46</v>
      </c>
      <c r="AQ55" s="5">
        <v>50</v>
      </c>
      <c r="AR55" s="5">
        <v>51</v>
      </c>
      <c r="AS55" s="5">
        <v>53</v>
      </c>
      <c r="AT55" s="5">
        <v>56</v>
      </c>
      <c r="AU55" s="5">
        <v>56</v>
      </c>
      <c r="AV55" s="5">
        <v>54</v>
      </c>
      <c r="AW55" s="5">
        <v>49</v>
      </c>
      <c r="AX55" s="5">
        <v>45</v>
      </c>
      <c r="AY55" s="5"/>
      <c r="BA55" s="5">
        <v>2014</v>
      </c>
      <c r="BB55" s="5">
        <v>35</v>
      </c>
      <c r="BC55" s="5">
        <v>36</v>
      </c>
      <c r="BD55" s="5">
        <v>43</v>
      </c>
      <c r="BE55" s="5">
        <v>43</v>
      </c>
      <c r="BF55" s="5">
        <v>48</v>
      </c>
      <c r="BG55" s="5">
        <v>51</v>
      </c>
      <c r="BH55" s="5">
        <v>56</v>
      </c>
      <c r="BI55" s="5">
        <v>56</v>
      </c>
      <c r="BJ55" s="5">
        <v>54</v>
      </c>
      <c r="BK55" s="5">
        <v>46</v>
      </c>
      <c r="BL55" s="5">
        <v>38</v>
      </c>
      <c r="BM55" s="5">
        <v>33</v>
      </c>
      <c r="BN55" s="5"/>
    </row>
    <row r="56" spans="1:66" ht="15" thickBot="1" x14ac:dyDescent="0.4">
      <c r="A56" s="2">
        <v>38214</v>
      </c>
      <c r="B56" s="6">
        <f t="shared" si="0"/>
        <v>8</v>
      </c>
      <c r="C56" s="6">
        <f t="shared" si="1"/>
        <v>2004</v>
      </c>
      <c r="D56">
        <v>192642</v>
      </c>
      <c r="E56">
        <f t="shared" si="2"/>
        <v>77446.202925535166</v>
      </c>
      <c r="F56" s="19">
        <f>IF(OR(INDEX($X$13:$AJ$36,MATCH($C56,$W$13:$W$36,0),MATCH($B56,$X$12:$AJ$12,0))="T", INDEX($X$13:$AJ$36,MATCH($C56,$W$13:$W$36,0),MATCH($B56,$X$12:$AJ$12,0))="M"),_xlfn.XLOOKUP($B56,$X$12:$AJ$12,$X$37:$AJ$37), INDEX($X$13:$AJ$36,MATCH($C56,$W$13:$W$36,0),MATCH($B56,$X$12:$AJ$12,0)))</f>
        <v>105</v>
      </c>
      <c r="G56" s="19">
        <f>IF(OR(INDEX($X$41:$AJ$64,MATCH(C56,$W$41:$W$64,0),MATCH(B56,$X$40:$AJ$40,0))="T", INDEX($X$41:$AJ$64,MATCH(C56,$W$41:$W$64,0),MATCH(B56,$X$40:$AJ$40,0))="M"), _xlfn.XLOOKUP($B56,$X$40:$AJ$40,$X$65:$AJ$65), INDEX($X$41:$AJ$64,MATCH(C56,$W$41:$W$64,0),MATCH(B56,$X$40:$AJ$40,0)))</f>
        <v>56</v>
      </c>
      <c r="H56" s="19">
        <f>IF(OR(INDEX($X$70:$AJ$93,MATCH(C56,$W$70:$W$93,0),MATCH(B56,$X$69:$AJ$69,0))="T", INDEX($X$70:$AJ$93,MATCH(C56,$W$70:$W$93,0),MATCH(B56,$X$69:$AJ$69,0))="M"), _xlfn.XLOOKUP($B56,$X$69:$AJ$69,$X$94:$AJ$94), INDEX($X$70:$AJ$93,MATCH(C56,$W$70:$W$93,0),MATCH(B56,$X$69:$AJ$69,0)))</f>
        <v>13.9</v>
      </c>
      <c r="I56" s="19">
        <f>IF(OR(INDEX($X$99:$AJ$122,MATCH(C56,$W$99:$W$122,0),MATCH(B56,$X$98:$AJ$98,0))="T", INDEX($X$99:$AJ$122,MATCH(C56,$W$99:$W$122,0),MATCH(B56,$X$98:$AJ$98,0))="M"),_xlfn.XLOOKUP($B56,$X$98:$AJ$98,$X$123:$AJ$123), INDEX($X$99:$AJ$122,MATCH(C56,$W$99:$W$122,0),MATCH(B56,$X$98:$AJ$98,0)))</f>
        <v>10.9</v>
      </c>
      <c r="J56" s="19">
        <f>IF(OR(INDEX($X$128:$AJ$151,MATCH(C56,$W$128:$W$151,0),MATCH(B56,$X$127:$AJ$127,0))="T", INDEX($X$128:$AJ$151,MATCH(C56,$W$128:$W$151,0),MATCH(B56,$X$127:$AJ$127,0))="M"), _xlfn.XLOOKUP($B56,$X$127:$AJ$127,$X$152:$AJ$152), INDEX($X$128:$AJ$151,MATCH(C56,$W$128:$W$151,0),MATCH(B56,$X$127:$AJ$127,0)))</f>
        <v>12.6</v>
      </c>
      <c r="K56" s="18">
        <f>IF(OR(INDEX($AM$13:$AY$36,MATCH($C56,$AL$13:$AL$36,0),MATCH($B56,$AM$12:$AY$12,0))="T", INDEX($AM$13:$AY$36,MATCH($C56,$AL$13:$AL$36,0),MATCH($B56,$AM$12:$AY$12,0))="M"),_xlfn.XLOOKUP($B56,$AM$12:$AY$12,$AM$37:$AY$37), INDEX($AM$13:$AY$36,MATCH($C56,$AL$13:$AL$36,0),MATCH($B56,$AM$12:$AY$12,0)))</f>
        <v>90</v>
      </c>
      <c r="L56" s="18">
        <f>IF(OR(INDEX($AM$41:$AY$64,MATCH($C56,$AL$41:$AL$64,0),MATCH($B56,$AM$40:$AY$40,0))="T", INDEX($AM$41:$AY$64,MATCH($C56,$AL$41:$AL$64,0),MATCH($B56,$AM$40:$AY$40,0))="M"),_xlfn.XLOOKUP($B56,$AM$40:$AY$40,$AM$65:$AY$65), INDEX($AM$41:$AY$64,MATCH($C56,$AL$41:$AL$64,0),MATCH($B56,$AM$40:$AY$40,0)))</f>
        <v>55</v>
      </c>
      <c r="M56" s="18">
        <f t="shared" si="3"/>
        <v>11</v>
      </c>
      <c r="N56" s="18">
        <f t="shared" si="4"/>
        <v>0.6</v>
      </c>
      <c r="O56" s="18">
        <f>IF(OR(INDEX($AM$99:$AY$122,MATCH($C56,$AL$99:$AL$122,0),MATCH($B56,$AM$98:$AY$98,0))="T", INDEX($AM$99:$AY$122,MATCH($C56,$AL$99:$AL$122,0),MATCH($B56,$AM$98:$AY$98,0))="M"), _xlfn.XLOOKUP($B56,$AM$98:$AY$98,$AM$123:$AY$123), INDEX($AM$99:$AY$122,MATCH($C56,$AL$99:$AL$122,0),MATCH($B56,$AM$98:$AY$98,0)))</f>
        <v>0.6</v>
      </c>
      <c r="P56" s="23">
        <f>IF(OR(INDEX($BB$13:$BN$36,MATCH($C56,$BA$13:$BA$36,0),MATCH($B56,$BB$12:$BN$12,0))="T", INDEX($BB$13:$BN$36,MATCH($C56,$BA$13:$BA$36,0),MATCH($B56,$BB$12:$BN$12,0))="M"),_xlfn.XLOOKUP($B56,$BB$12:$BN$12,$BB$37:$BN$37), INDEX($BB$13:$BN$36,MATCH($C56,$BA$13:$BA$36,0),MATCH($B56,$BB$12:$BN$12,0)))</f>
        <v>97</v>
      </c>
      <c r="Q56" s="23">
        <f>IF(OR(INDEX($BB$41:$BN$64,MATCH($C56,$BA$41:$BA$64,0),MATCH($B56,$BB$40:$BN$40,0))="T", INDEX($BB$41:$BN$64,MATCH($C56,$BA$41:$BA$64,0),MATCH($B56,$BB$40:$BN$40,0))="M"),_xlfn.XLOOKUP($B56,$BB$40:$BN$40,$BB$65:$BN$65), INDEX($BB$41:$BN$64,MATCH($C56,$BA$41:$BA$64,0),MATCH($B56,$BB$40:$BN$40,0)))</f>
        <v>55</v>
      </c>
      <c r="R56" s="23">
        <f>IF(OR(INDEX($BB$70:$BN$93,MATCH($C56,$BA$70:$BA$93,0),MATCH($B56,$BB$69:$BN$69,0))="T", INDEX($BB$70:$BN$93,MATCH($C56,$BA$70:$BA$93,0),MATCH($B56,$BB$69:$BN$69,0))="M"), _xlfn.XLOOKUP($B56,$BB$69:$BN$69,$BB$94:$BN$94), INDEX($AM$41:$AY$64,MATCH($C56,$BA$70:$BA$93,0),MATCH($B56,$BB$69:$BN$69,0)))</f>
        <v>55</v>
      </c>
      <c r="S56" s="23">
        <f>IF(OR(INDEX($BB$99:$BN$122,MATCH($C56,$BA$99:$BA$122,0),MATCH($B56,$BB$98:$BN$98,0))="T", INDEX($BB$99:$BN$122,MATCH($C56,$BA$99:$BA$122,0),MATCH($B56,$BB$98:$BN$98,0))="M"), _xlfn.XLOOKUP($B56,$BB$98:$BN$98,$BB$123:$BN$123), INDEX($BB$99:$BN$122,MATCH($C56,$BA$99:$BA$122,0),MATCH($B56,$BB$98:$BN$98,0)))</f>
        <v>174</v>
      </c>
      <c r="T56" s="23">
        <f>IF(OR(INDEX($BB$128:$BN$151,MATCH($C56,$BA$128:$BA$151,0),MATCH($B56,$BB$127:$BN$127,0))="T", INDEX($BB$128:$BN$151,MATCH($C56,$BA$128:$BA$151,0),MATCH($B56,$BB$127:$BN$127,0))="M"), _xlfn.XLOOKUP($B56,$BB$127:$BN$127,$BB$152:$BN$152), INDEX($AM$128:$AY$151,MATCH($C56,$BA$128:$BA$151,0),MATCH($B56,$BB$127:$BN$127,0)))</f>
        <v>68.5</v>
      </c>
      <c r="W56" s="15">
        <v>2015</v>
      </c>
      <c r="X56" s="15">
        <v>28</v>
      </c>
      <c r="Y56" s="15">
        <v>32</v>
      </c>
      <c r="Z56" s="15">
        <v>36</v>
      </c>
      <c r="AA56" s="15">
        <v>37</v>
      </c>
      <c r="AB56" s="15">
        <v>45</v>
      </c>
      <c r="AC56" s="15">
        <v>54</v>
      </c>
      <c r="AD56" s="15">
        <v>58</v>
      </c>
      <c r="AE56" s="15">
        <v>57</v>
      </c>
      <c r="AF56" s="15">
        <v>50</v>
      </c>
      <c r="AG56" s="15">
        <v>48</v>
      </c>
      <c r="AH56" s="15">
        <v>27</v>
      </c>
      <c r="AI56" s="15">
        <v>27</v>
      </c>
      <c r="AJ56" s="15"/>
      <c r="AL56" s="5">
        <v>2015</v>
      </c>
      <c r="AM56" s="5">
        <v>41</v>
      </c>
      <c r="AN56" s="5">
        <v>48</v>
      </c>
      <c r="AO56" s="5">
        <v>48</v>
      </c>
      <c r="AP56" s="5">
        <v>47</v>
      </c>
      <c r="AQ56" s="5">
        <v>49</v>
      </c>
      <c r="AR56" s="5">
        <v>51</v>
      </c>
      <c r="AS56" s="5">
        <v>55</v>
      </c>
      <c r="AT56" s="5">
        <v>58</v>
      </c>
      <c r="AU56" s="5">
        <v>55</v>
      </c>
      <c r="AV56" s="5">
        <v>55</v>
      </c>
      <c r="AW56" s="5">
        <v>42</v>
      </c>
      <c r="AX56" s="5">
        <v>39</v>
      </c>
      <c r="AY56" s="5"/>
      <c r="BA56" s="5">
        <v>2015</v>
      </c>
      <c r="BB56" s="5">
        <v>30</v>
      </c>
      <c r="BC56" s="5">
        <v>35</v>
      </c>
      <c r="BD56" s="5">
        <v>39</v>
      </c>
      <c r="BE56" s="5">
        <v>41</v>
      </c>
      <c r="BF56" s="5">
        <v>46</v>
      </c>
      <c r="BG56" s="5">
        <v>52</v>
      </c>
      <c r="BH56" s="5">
        <v>55</v>
      </c>
      <c r="BI56" s="5">
        <v>57</v>
      </c>
      <c r="BJ56" s="5">
        <v>52</v>
      </c>
      <c r="BK56" s="5">
        <v>49</v>
      </c>
      <c r="BL56" s="5">
        <v>31</v>
      </c>
      <c r="BM56" s="5">
        <v>30</v>
      </c>
      <c r="BN56" s="5"/>
    </row>
    <row r="57" spans="1:66" ht="15" thickBot="1" x14ac:dyDescent="0.4">
      <c r="A57" s="2">
        <v>38245</v>
      </c>
      <c r="B57" s="6">
        <f t="shared" si="0"/>
        <v>9</v>
      </c>
      <c r="C57" s="6">
        <f t="shared" si="1"/>
        <v>2004</v>
      </c>
      <c r="D57">
        <v>188814</v>
      </c>
      <c r="E57">
        <f t="shared" si="2"/>
        <v>75907.265078134558</v>
      </c>
      <c r="F57" s="19">
        <f>IF(OR(INDEX($X$13:$AJ$36,MATCH($C57,$W$13:$W$36,0),MATCH($B57,$X$12:$AJ$12,0))="T", INDEX($X$13:$AJ$36,MATCH($C57,$W$13:$W$36,0),MATCH($B57,$X$12:$AJ$12,0))="M"),_xlfn.XLOOKUP($B57,$X$12:$AJ$12,$X$37:$AJ$37), INDEX($X$13:$AJ$36,MATCH($C57,$W$13:$W$36,0),MATCH($B57,$X$12:$AJ$12,0)))</f>
        <v>101</v>
      </c>
      <c r="G57" s="19">
        <f>IF(OR(INDEX($X$41:$AJ$64,MATCH(C57,$W$41:$W$64,0),MATCH(B57,$X$40:$AJ$40,0))="T", INDEX($X$41:$AJ$64,MATCH(C57,$W$41:$W$64,0),MATCH(B57,$X$40:$AJ$40,0))="M"), _xlfn.XLOOKUP($B57,$X$40:$AJ$40,$X$65:$AJ$65), INDEX($X$41:$AJ$64,MATCH(C57,$W$41:$W$64,0),MATCH(B57,$X$40:$AJ$40,0)))</f>
        <v>48</v>
      </c>
      <c r="H57" s="19">
        <f>IF(OR(INDEX($X$70:$AJ$93,MATCH(C57,$W$70:$W$93,0),MATCH(B57,$X$69:$AJ$69,0))="T", INDEX($X$70:$AJ$93,MATCH(C57,$W$70:$W$93,0),MATCH(B57,$X$69:$AJ$69,0))="M"), _xlfn.XLOOKUP($B57,$X$69:$AJ$69,$X$94:$AJ$94), INDEX($X$70:$AJ$93,MATCH(C57,$W$70:$W$93,0),MATCH(B57,$X$69:$AJ$69,0)))</f>
        <v>5.3</v>
      </c>
      <c r="I57" s="19">
        <f>IF(OR(INDEX($X$99:$AJ$122,MATCH(C57,$W$99:$W$122,0),MATCH(B57,$X$98:$AJ$98,0))="T", INDEX($X$99:$AJ$122,MATCH(C57,$W$99:$W$122,0),MATCH(B57,$X$98:$AJ$98,0))="M"),_xlfn.XLOOKUP($B57,$X$98:$AJ$98,$X$123:$AJ$123), INDEX($X$99:$AJ$122,MATCH(C57,$W$99:$W$122,0),MATCH(B57,$X$98:$AJ$98,0)))</f>
        <v>7.8</v>
      </c>
      <c r="J57" s="19">
        <f>IF(OR(INDEX($X$128:$AJ$151,MATCH(C57,$W$128:$W$151,0),MATCH(B57,$X$127:$AJ$127,0))="T", INDEX($X$128:$AJ$151,MATCH(C57,$W$128:$W$151,0),MATCH(B57,$X$127:$AJ$127,0))="M"), _xlfn.XLOOKUP($B57,$X$127:$AJ$127,$X$152:$AJ$152), INDEX($X$128:$AJ$151,MATCH(C57,$W$128:$W$151,0),MATCH(B57,$X$127:$AJ$127,0)))</f>
        <v>5.8</v>
      </c>
      <c r="K57" s="18">
        <f>IF(OR(INDEX($AM$13:$AY$36,MATCH($C57,$AL$13:$AL$36,0),MATCH($B57,$AM$12:$AY$12,0))="T", INDEX($AM$13:$AY$36,MATCH($C57,$AL$13:$AL$36,0),MATCH($B57,$AM$12:$AY$12,0))="M"),_xlfn.XLOOKUP($B57,$AM$12:$AY$12,$AM$37:$AY$37), INDEX($AM$13:$AY$36,MATCH($C57,$AL$13:$AL$36,0),MATCH($B57,$AM$12:$AY$12,0)))</f>
        <v>96</v>
      </c>
      <c r="L57" s="18">
        <f>IF(OR(INDEX($AM$41:$AY$64,MATCH($C57,$AL$41:$AL$64,0),MATCH($B57,$AM$40:$AY$40,0))="T", INDEX($AM$41:$AY$64,MATCH($C57,$AL$41:$AL$64,0),MATCH($B57,$AM$40:$AY$40,0))="M"),_xlfn.XLOOKUP($B57,$AM$40:$AY$40,$AM$65:$AY$65), INDEX($AM$41:$AY$64,MATCH($C57,$AL$41:$AL$64,0),MATCH($B57,$AM$40:$AY$40,0)))</f>
        <v>52</v>
      </c>
      <c r="M57" s="18">
        <f t="shared" si="3"/>
        <v>5.6</v>
      </c>
      <c r="N57" s="18">
        <f t="shared" si="4"/>
        <v>2.2999999999999998</v>
      </c>
      <c r="O57" s="18">
        <f>IF(OR(INDEX($AM$99:$AY$122,MATCH($C57,$AL$99:$AL$122,0),MATCH($B57,$AM$98:$AY$98,0))="T", INDEX($AM$99:$AY$122,MATCH($C57,$AL$99:$AL$122,0),MATCH($B57,$AM$98:$AY$98,0))="M"), _xlfn.XLOOKUP($B57,$AM$98:$AY$98,$AM$123:$AY$123), INDEX($AM$99:$AY$122,MATCH($C57,$AL$99:$AL$122,0),MATCH($B57,$AM$98:$AY$98,0)))</f>
        <v>2.2999999999999998</v>
      </c>
      <c r="P57" s="23">
        <f>IF(OR(INDEX($BB$13:$BN$36,MATCH($C57,$BA$13:$BA$36,0),MATCH($B57,$BB$12:$BN$12,0))="T", INDEX($BB$13:$BN$36,MATCH($C57,$BA$13:$BA$36,0),MATCH($B57,$BB$12:$BN$12,0))="M"),_xlfn.XLOOKUP($B57,$BB$12:$BN$12,$BB$37:$BN$37), INDEX($BB$13:$BN$36,MATCH($C57,$BA$13:$BA$36,0),MATCH($B57,$BB$12:$BN$12,0)))</f>
        <v>97</v>
      </c>
      <c r="Q57" s="23">
        <f>IF(OR(INDEX($BB$41:$BN$64,MATCH($C57,$BA$41:$BA$64,0),MATCH($B57,$BB$40:$BN$40,0))="T", INDEX($BB$41:$BN$64,MATCH($C57,$BA$41:$BA$64,0),MATCH($B57,$BB$40:$BN$40,0))="M"),_xlfn.XLOOKUP($B57,$BB$40:$BN$40,$BB$65:$BN$65), INDEX($BB$41:$BN$64,MATCH($C57,$BA$41:$BA$64,0),MATCH($B57,$BB$40:$BN$40,0)))</f>
        <v>48</v>
      </c>
      <c r="R57" s="23">
        <f>IF(OR(INDEX($BB$70:$BN$93,MATCH($C57,$BA$70:$BA$93,0),MATCH($B57,$BB$69:$BN$69,0))="T", INDEX($BB$70:$BN$93,MATCH($C57,$BA$70:$BA$93,0),MATCH($B57,$BB$69:$BN$69,0))="M"), _xlfn.XLOOKUP($B57,$BB$69:$BN$69,$BB$94:$BN$94), INDEX($AM$41:$AY$64,MATCH($C57,$BA$70:$BA$93,0),MATCH($B57,$BB$69:$BN$69,0)))</f>
        <v>52</v>
      </c>
      <c r="S57" s="23">
        <f>IF(OR(INDEX($BB$99:$BN$122,MATCH($C57,$BA$99:$BA$122,0),MATCH($B57,$BB$98:$BN$98,0))="T", INDEX($BB$99:$BN$122,MATCH($C57,$BA$99:$BA$122,0),MATCH($B57,$BB$98:$BN$98,0))="M"), _xlfn.XLOOKUP($B57,$BB$98:$BN$98,$BB$123:$BN$123), INDEX($BB$99:$BN$122,MATCH($C57,$BA$99:$BA$122,0),MATCH($B57,$BB$98:$BN$98,0)))</f>
        <v>177</v>
      </c>
      <c r="T57" s="23">
        <f>IF(OR(INDEX($BB$128:$BN$151,MATCH($C57,$BA$128:$BA$151,0),MATCH($B57,$BB$127:$BN$127,0))="T", INDEX($BB$128:$BN$151,MATCH($C57,$BA$128:$BA$151,0),MATCH($B57,$BB$127:$BN$127,0))="M"), _xlfn.XLOOKUP($B57,$BB$127:$BN$127,$BB$152:$BN$152), INDEX($AM$128:$AY$151,MATCH($C57,$BA$128:$BA$151,0),MATCH($B57,$BB$127:$BN$127,0)))</f>
        <v>73.3</v>
      </c>
      <c r="W57" s="15">
        <v>2016</v>
      </c>
      <c r="X57" s="15">
        <v>31</v>
      </c>
      <c r="Y57" s="15">
        <v>34</v>
      </c>
      <c r="Z57" s="15">
        <v>37</v>
      </c>
      <c r="AA57" s="15">
        <v>44</v>
      </c>
      <c r="AB57" s="15">
        <v>49</v>
      </c>
      <c r="AC57" s="15">
        <v>51</v>
      </c>
      <c r="AD57" s="15">
        <v>55</v>
      </c>
      <c r="AE57" s="15">
        <v>54</v>
      </c>
      <c r="AF57" s="15">
        <v>49</v>
      </c>
      <c r="AG57" s="15">
        <v>45</v>
      </c>
      <c r="AH57" s="15">
        <v>35</v>
      </c>
      <c r="AI57" s="15">
        <v>27</v>
      </c>
      <c r="AJ57" s="15"/>
      <c r="AL57" s="5">
        <v>2016</v>
      </c>
      <c r="AM57" s="5">
        <v>40</v>
      </c>
      <c r="AN57" s="5">
        <v>45</v>
      </c>
      <c r="AO57" s="5">
        <v>47</v>
      </c>
      <c r="AP57" s="5">
        <v>48</v>
      </c>
      <c r="AQ57" s="5">
        <v>50</v>
      </c>
      <c r="AR57" s="5">
        <v>50</v>
      </c>
      <c r="AS57" s="5">
        <v>50</v>
      </c>
      <c r="AT57" s="5">
        <v>53</v>
      </c>
      <c r="AU57" s="5">
        <v>51</v>
      </c>
      <c r="AV57" s="5">
        <v>52</v>
      </c>
      <c r="AW57" s="5">
        <v>47</v>
      </c>
      <c r="AX57" s="5">
        <v>40</v>
      </c>
      <c r="AY57" s="5"/>
      <c r="BA57" s="5">
        <v>2016</v>
      </c>
      <c r="BB57" s="5">
        <v>33</v>
      </c>
      <c r="BC57" s="5">
        <v>38</v>
      </c>
      <c r="BD57" s="5">
        <v>41</v>
      </c>
      <c r="BE57" s="5">
        <v>45</v>
      </c>
      <c r="BF57" s="5">
        <v>48</v>
      </c>
      <c r="BG57" s="5">
        <v>51</v>
      </c>
      <c r="BH57" s="5">
        <v>55</v>
      </c>
      <c r="BI57" s="5">
        <v>55</v>
      </c>
      <c r="BJ57" s="5">
        <v>52</v>
      </c>
      <c r="BK57" s="5">
        <v>50</v>
      </c>
      <c r="BL57" s="5">
        <v>39</v>
      </c>
      <c r="BM57" s="5">
        <v>30</v>
      </c>
      <c r="BN57" s="5"/>
    </row>
    <row r="58" spans="1:66" ht="15" thickBot="1" x14ac:dyDescent="0.4">
      <c r="A58" s="2">
        <v>38275</v>
      </c>
      <c r="B58" s="6">
        <f t="shared" si="0"/>
        <v>10</v>
      </c>
      <c r="C58" s="6">
        <f t="shared" si="1"/>
        <v>2004</v>
      </c>
      <c r="D58">
        <v>186336</v>
      </c>
      <c r="E58">
        <f t="shared" si="2"/>
        <v>74911.056095412845</v>
      </c>
      <c r="F58" s="19">
        <f>IF(OR(INDEX($X$13:$AJ$36,MATCH($C58,$W$13:$W$36,0),MATCH($B58,$X$12:$AJ$12,0))="T", INDEX($X$13:$AJ$36,MATCH($C58,$W$13:$W$36,0),MATCH($B58,$X$12:$AJ$12,0))="M"),_xlfn.XLOOKUP($B58,$X$12:$AJ$12,$X$37:$AJ$37), INDEX($X$13:$AJ$36,MATCH($C58,$W$13:$W$36,0),MATCH($B58,$X$12:$AJ$12,0)))</f>
        <v>93</v>
      </c>
      <c r="G58" s="19">
        <f>IF(OR(INDEX($X$41:$AJ$64,MATCH(C58,$W$41:$W$64,0),MATCH(B58,$X$40:$AJ$40,0))="T", INDEX($X$41:$AJ$64,MATCH(C58,$W$41:$W$64,0),MATCH(B58,$X$40:$AJ$40,0))="M"), _xlfn.XLOOKUP($B58,$X$40:$AJ$40,$X$65:$AJ$65), INDEX($X$41:$AJ$64,MATCH(C58,$W$41:$W$64,0),MATCH(B58,$X$40:$AJ$40,0)))</f>
        <v>42</v>
      </c>
      <c r="H58" s="19">
        <f>IF(OR(INDEX($X$70:$AJ$93,MATCH(C58,$W$70:$W$93,0),MATCH(B58,$X$69:$AJ$69,0))="T", INDEX($X$70:$AJ$93,MATCH(C58,$W$70:$W$93,0),MATCH(B58,$X$69:$AJ$69,0))="M"), _xlfn.XLOOKUP($B58,$X$69:$AJ$69,$X$94:$AJ$94), INDEX($X$70:$AJ$93,MATCH(C58,$W$70:$W$93,0),MATCH(B58,$X$69:$AJ$69,0)))</f>
        <v>3.9</v>
      </c>
      <c r="I58" s="19">
        <f>IF(OR(INDEX($X$99:$AJ$122,MATCH(C58,$W$99:$W$122,0),MATCH(B58,$X$98:$AJ$98,0))="T", INDEX($X$99:$AJ$122,MATCH(C58,$W$99:$W$122,0),MATCH(B58,$X$98:$AJ$98,0))="M"),_xlfn.XLOOKUP($B58,$X$98:$AJ$98,$X$123:$AJ$123), INDEX($X$99:$AJ$122,MATCH(C58,$W$99:$W$122,0),MATCH(B58,$X$98:$AJ$98,0)))</f>
        <v>2</v>
      </c>
      <c r="J58" s="19">
        <f>IF(OR(INDEX($X$128:$AJ$151,MATCH(C58,$W$128:$W$151,0),MATCH(B58,$X$127:$AJ$127,0))="T", INDEX($X$128:$AJ$151,MATCH(C58,$W$128:$W$151,0),MATCH(B58,$X$127:$AJ$127,0))="M"), _xlfn.XLOOKUP($B58,$X$127:$AJ$127,$X$152:$AJ$152), INDEX($X$128:$AJ$151,MATCH(C58,$W$128:$W$151,0),MATCH(B58,$X$127:$AJ$127,0)))</f>
        <v>6.2</v>
      </c>
      <c r="K58" s="18">
        <f>IF(OR(INDEX($AM$13:$AY$36,MATCH($C58,$AL$13:$AL$36,0),MATCH($B58,$AM$12:$AY$12,0))="T", INDEX($AM$13:$AY$36,MATCH($C58,$AL$13:$AL$36,0),MATCH($B58,$AM$12:$AY$12,0))="M"),_xlfn.XLOOKUP($B58,$AM$12:$AY$12,$AM$37:$AY$37), INDEX($AM$13:$AY$36,MATCH($C58,$AL$13:$AL$36,0),MATCH($B58,$AM$12:$AY$12,0)))</f>
        <v>93</v>
      </c>
      <c r="L58" s="18">
        <f>IF(OR(INDEX($AM$41:$AY$64,MATCH($C58,$AL$41:$AL$64,0),MATCH($B58,$AM$40:$AY$40,0))="T", INDEX($AM$41:$AY$64,MATCH($C58,$AL$41:$AL$64,0),MATCH($B58,$AM$40:$AY$40,0))="M"),_xlfn.XLOOKUP($B58,$AM$40:$AY$40,$AM$65:$AY$65), INDEX($AM$41:$AY$64,MATCH($C58,$AL$41:$AL$64,0),MATCH($B58,$AM$40:$AY$40,0)))</f>
        <v>49</v>
      </c>
      <c r="M58" s="18">
        <f t="shared" si="3"/>
        <v>7.2</v>
      </c>
      <c r="N58" s="18">
        <f t="shared" si="4"/>
        <v>1.1000000000000001</v>
      </c>
      <c r="O58" s="18">
        <f>IF(OR(INDEX($AM$99:$AY$122,MATCH($C58,$AL$99:$AL$122,0),MATCH($B58,$AM$98:$AY$98,0))="T", INDEX($AM$99:$AY$122,MATCH($C58,$AL$99:$AL$122,0),MATCH($B58,$AM$98:$AY$98,0))="M"), _xlfn.XLOOKUP($B58,$AM$98:$AY$98,$AM$123:$AY$123), INDEX($AM$99:$AY$122,MATCH($C58,$AL$99:$AL$122,0),MATCH($B58,$AM$98:$AY$98,0)))</f>
        <v>1.1000000000000001</v>
      </c>
      <c r="P58" s="23">
        <f>IF(OR(INDEX($BB$13:$BN$36,MATCH($C58,$BA$13:$BA$36,0),MATCH($B58,$BB$12:$BN$12,0))="T", INDEX($BB$13:$BN$36,MATCH($C58,$BA$13:$BA$36,0),MATCH($B58,$BB$12:$BN$12,0))="M"),_xlfn.XLOOKUP($B58,$BB$12:$BN$12,$BB$37:$BN$37), INDEX($BB$13:$BN$36,MATCH($C58,$BA$13:$BA$36,0),MATCH($B58,$BB$12:$BN$12,0)))</f>
        <v>90</v>
      </c>
      <c r="Q58" s="23">
        <f>IF(OR(INDEX($BB$41:$BN$64,MATCH($C58,$BA$41:$BA$64,0),MATCH($B58,$BB$40:$BN$40,0))="T", INDEX($BB$41:$BN$64,MATCH($C58,$BA$41:$BA$64,0),MATCH($B58,$BB$40:$BN$40,0))="M"),_xlfn.XLOOKUP($B58,$BB$40:$BN$40,$BB$65:$BN$65), INDEX($BB$41:$BN$64,MATCH($C58,$BA$41:$BA$64,0),MATCH($B58,$BB$40:$BN$40,0)))</f>
        <v>43</v>
      </c>
      <c r="R58" s="23">
        <f>IF(OR(INDEX($BB$70:$BN$93,MATCH($C58,$BA$70:$BA$93,0),MATCH($B58,$BB$69:$BN$69,0))="T", INDEX($BB$70:$BN$93,MATCH($C58,$BA$70:$BA$93,0),MATCH($B58,$BB$69:$BN$69,0))="M"), _xlfn.XLOOKUP($B58,$BB$69:$BN$69,$BB$94:$BN$94), INDEX($AM$41:$AY$64,MATCH($C58,$BA$70:$BA$93,0),MATCH($B58,$BB$69:$BN$69,0)))</f>
        <v>49</v>
      </c>
      <c r="S58" s="23">
        <f>IF(OR(INDEX($BB$99:$BN$122,MATCH($C58,$BA$99:$BA$122,0),MATCH($B58,$BB$98:$BN$98,0))="T", INDEX($BB$99:$BN$122,MATCH($C58,$BA$99:$BA$122,0),MATCH($B58,$BB$98:$BN$98,0))="M"), _xlfn.XLOOKUP($B58,$BB$98:$BN$98,$BB$123:$BN$123), INDEX($BB$99:$BN$122,MATCH($C58,$BA$99:$BA$122,0),MATCH($B58,$BB$98:$BN$98,0)))</f>
        <v>36</v>
      </c>
      <c r="T58" s="23">
        <f>IF(OR(INDEX($BB$128:$BN$151,MATCH($C58,$BA$128:$BA$151,0),MATCH($B58,$BB$127:$BN$127,0))="T", INDEX($BB$128:$BN$151,MATCH($C58,$BA$128:$BA$151,0),MATCH($B58,$BB$127:$BN$127,0))="M"), _xlfn.XLOOKUP($B58,$BB$127:$BN$127,$BB$152:$BN$152), INDEX($AM$128:$AY$151,MATCH($C58,$BA$128:$BA$151,0),MATCH($B58,$BB$127:$BN$127,0)))</f>
        <v>67</v>
      </c>
      <c r="W58" s="15">
        <v>2017</v>
      </c>
      <c r="X58" s="15">
        <v>29</v>
      </c>
      <c r="Y58" s="15">
        <v>31</v>
      </c>
      <c r="Z58" s="15">
        <v>34</v>
      </c>
      <c r="AA58" s="15">
        <v>37</v>
      </c>
      <c r="AB58" s="15">
        <v>43</v>
      </c>
      <c r="AC58" s="15">
        <v>47</v>
      </c>
      <c r="AD58" s="15">
        <v>56</v>
      </c>
      <c r="AE58" s="15">
        <v>56</v>
      </c>
      <c r="AF58" s="15">
        <v>47</v>
      </c>
      <c r="AG58" s="15">
        <v>41</v>
      </c>
      <c r="AH58" s="15">
        <v>37</v>
      </c>
      <c r="AI58" s="15">
        <v>30</v>
      </c>
      <c r="AJ58" s="15"/>
      <c r="AL58" s="5">
        <v>2017</v>
      </c>
      <c r="AM58" s="5">
        <v>39</v>
      </c>
      <c r="AN58" s="5">
        <v>41</v>
      </c>
      <c r="AO58" s="5">
        <v>42</v>
      </c>
      <c r="AP58" s="5">
        <v>45</v>
      </c>
      <c r="AQ58" s="5">
        <v>48</v>
      </c>
      <c r="AR58" s="5">
        <v>51</v>
      </c>
      <c r="AS58" s="5">
        <v>52</v>
      </c>
      <c r="AT58" s="5">
        <v>53</v>
      </c>
      <c r="AU58" s="5">
        <v>55</v>
      </c>
      <c r="AV58" s="5">
        <v>49</v>
      </c>
      <c r="AW58" s="5">
        <v>47</v>
      </c>
      <c r="AX58" s="5">
        <v>43</v>
      </c>
      <c r="AY58" s="5"/>
      <c r="BA58" s="5">
        <v>2017</v>
      </c>
      <c r="BB58" s="5">
        <v>31</v>
      </c>
      <c r="BC58" s="5">
        <v>35</v>
      </c>
      <c r="BD58" s="5">
        <v>37</v>
      </c>
      <c r="BE58" s="5">
        <v>41</v>
      </c>
      <c r="BF58" s="5">
        <v>48</v>
      </c>
      <c r="BG58" s="5">
        <v>51</v>
      </c>
      <c r="BH58" s="5">
        <v>54</v>
      </c>
      <c r="BI58" s="5">
        <v>57</v>
      </c>
      <c r="BJ58" s="5">
        <v>50</v>
      </c>
      <c r="BK58" s="5">
        <v>45</v>
      </c>
      <c r="BL58" s="5">
        <v>40</v>
      </c>
      <c r="BM58" s="5">
        <v>34</v>
      </c>
      <c r="BN58" s="5"/>
    </row>
    <row r="59" spans="1:66" ht="15" thickBot="1" x14ac:dyDescent="0.4">
      <c r="A59" s="2">
        <v>38306</v>
      </c>
      <c r="B59" s="6">
        <f t="shared" si="0"/>
        <v>11</v>
      </c>
      <c r="C59" s="6">
        <f t="shared" si="1"/>
        <v>2004</v>
      </c>
      <c r="D59">
        <v>205784</v>
      </c>
      <c r="E59">
        <f t="shared" si="2"/>
        <v>82729.56791783894</v>
      </c>
      <c r="F59" s="19">
        <f>IF(OR(INDEX($X$13:$AJ$36,MATCH($C59,$W$13:$W$36,0),MATCH($B59,$X$12:$AJ$12,0))="T", INDEX($X$13:$AJ$36,MATCH($C59,$W$13:$W$36,0),MATCH($B59,$X$12:$AJ$12,0))="M"),_xlfn.XLOOKUP($B59,$X$12:$AJ$12,$X$37:$AJ$37), INDEX($X$13:$AJ$36,MATCH($C59,$W$13:$W$36,0),MATCH($B59,$X$12:$AJ$12,0)))</f>
        <v>69</v>
      </c>
      <c r="G59" s="19">
        <f>IF(OR(INDEX($X$41:$AJ$64,MATCH(C59,$W$41:$W$64,0),MATCH(B59,$X$40:$AJ$40,0))="T", INDEX($X$41:$AJ$64,MATCH(C59,$W$41:$W$64,0),MATCH(B59,$X$40:$AJ$40,0))="M"), _xlfn.XLOOKUP($B59,$X$40:$AJ$40,$X$65:$AJ$65), INDEX($X$41:$AJ$64,MATCH(C59,$W$41:$W$64,0),MATCH(B59,$X$40:$AJ$40,0)))</f>
        <v>28</v>
      </c>
      <c r="H59" s="19">
        <f>IF(OR(INDEX($X$70:$AJ$93,MATCH(C59,$W$70:$W$93,0),MATCH(B59,$X$69:$AJ$69,0))="T", INDEX($X$70:$AJ$93,MATCH(C59,$W$70:$W$93,0),MATCH(B59,$X$69:$AJ$69,0))="M"), _xlfn.XLOOKUP($B59,$X$69:$AJ$69,$X$94:$AJ$94), INDEX($X$70:$AJ$93,MATCH(C59,$W$70:$W$93,0),MATCH(B59,$X$69:$AJ$69,0)))</f>
        <v>0.5</v>
      </c>
      <c r="I59" s="19">
        <f>IF(OR(INDEX($X$99:$AJ$122,MATCH(C59,$W$99:$W$122,0),MATCH(B59,$X$98:$AJ$98,0))="T", INDEX($X$99:$AJ$122,MATCH(C59,$W$99:$W$122,0),MATCH(B59,$X$98:$AJ$98,0))="M"),_xlfn.XLOOKUP($B59,$X$98:$AJ$98,$X$123:$AJ$123), INDEX($X$99:$AJ$122,MATCH(C59,$W$99:$W$122,0),MATCH(B59,$X$98:$AJ$98,0)))</f>
        <v>0</v>
      </c>
      <c r="J59" s="19">
        <f>IF(OR(INDEX($X$128:$AJ$151,MATCH(C59,$W$128:$W$151,0),MATCH(B59,$X$127:$AJ$127,0))="T", INDEX($X$128:$AJ$151,MATCH(C59,$W$128:$W$151,0),MATCH(B59,$X$127:$AJ$127,0))="M"), _xlfn.XLOOKUP($B59,$X$127:$AJ$127,$X$152:$AJ$152), INDEX($X$128:$AJ$151,MATCH(C59,$W$128:$W$151,0),MATCH(B59,$X$127:$AJ$127,0)))</f>
        <v>4.5999999999999996</v>
      </c>
      <c r="K59" s="18">
        <f>IF(OR(INDEX($AM$13:$AY$36,MATCH($C59,$AL$13:$AL$36,0),MATCH($B59,$AM$12:$AY$12,0))="T", INDEX($AM$13:$AY$36,MATCH($C59,$AL$13:$AL$36,0),MATCH($B59,$AM$12:$AY$12,0))="M"),_xlfn.XLOOKUP($B59,$AM$12:$AY$12,$AM$37:$AY$37), INDEX($AM$13:$AY$36,MATCH($C59,$AL$13:$AL$36,0),MATCH($B59,$AM$12:$AY$12,0)))</f>
        <v>71</v>
      </c>
      <c r="L59" s="18">
        <f>IF(OR(INDEX($AM$41:$AY$64,MATCH($C59,$AL$41:$AL$64,0),MATCH($B59,$AM$40:$AY$40,0))="T", INDEX($AM$41:$AY$64,MATCH($C59,$AL$41:$AL$64,0),MATCH($B59,$AM$40:$AY$40,0))="M"),_xlfn.XLOOKUP($B59,$AM$40:$AY$40,$AM$65:$AY$65), INDEX($AM$41:$AY$64,MATCH($C59,$AL$41:$AL$64,0),MATCH($B59,$AM$40:$AY$40,0)))</f>
        <v>41</v>
      </c>
      <c r="M59" s="18">
        <f t="shared" si="3"/>
        <v>6.7</v>
      </c>
      <c r="N59" s="18">
        <f t="shared" si="4"/>
        <v>0</v>
      </c>
      <c r="O59" s="18">
        <f>IF(OR(INDEX($AM$99:$AY$122,MATCH($C59,$AL$99:$AL$122,0),MATCH($B59,$AM$98:$AY$98,0))="T", INDEX($AM$99:$AY$122,MATCH($C59,$AL$99:$AL$122,0),MATCH($B59,$AM$98:$AY$98,0))="M"), _xlfn.XLOOKUP($B59,$AM$98:$AY$98,$AM$123:$AY$123), INDEX($AM$99:$AY$122,MATCH($C59,$AL$99:$AL$122,0),MATCH($B59,$AM$98:$AY$98,0)))</f>
        <v>0</v>
      </c>
      <c r="P59" s="23">
        <f>IF(OR(INDEX($BB$13:$BN$36,MATCH($C59,$BA$13:$BA$36,0),MATCH($B59,$BB$12:$BN$12,0))="T", INDEX($BB$13:$BN$36,MATCH($C59,$BA$13:$BA$36,0),MATCH($B59,$BB$12:$BN$12,0))="M"),_xlfn.XLOOKUP($B59,$BB$12:$BN$12,$BB$37:$BN$37), INDEX($BB$13:$BN$36,MATCH($C59,$BA$13:$BA$36,0),MATCH($B59,$BB$12:$BN$12,0)))</f>
        <v>71</v>
      </c>
      <c r="Q59" s="23">
        <f>IF(OR(INDEX($BB$41:$BN$64,MATCH($C59,$BA$41:$BA$64,0),MATCH($B59,$BB$40:$BN$40,0))="T", INDEX($BB$41:$BN$64,MATCH($C59,$BA$41:$BA$64,0),MATCH($B59,$BB$40:$BN$40,0))="M"),_xlfn.XLOOKUP($B59,$BB$40:$BN$40,$BB$65:$BN$65), INDEX($BB$41:$BN$64,MATCH($C59,$BA$41:$BA$64,0),MATCH($B59,$BB$40:$BN$40,0)))</f>
        <v>33</v>
      </c>
      <c r="R59" s="23">
        <f>IF(OR(INDEX($BB$70:$BN$93,MATCH($C59,$BA$70:$BA$93,0),MATCH($B59,$BB$69:$BN$69,0))="T", INDEX($BB$70:$BN$93,MATCH($C59,$BA$70:$BA$93,0),MATCH($B59,$BB$69:$BN$69,0))="M"), _xlfn.XLOOKUP($B59,$BB$69:$BN$69,$BB$94:$BN$94), INDEX($AM$41:$AY$64,MATCH($C59,$BA$70:$BA$93,0),MATCH($B59,$BB$69:$BN$69,0)))</f>
        <v>41</v>
      </c>
      <c r="S59" s="23">
        <f>IF(OR(INDEX($BB$99:$BN$122,MATCH($C59,$BA$99:$BA$122,0),MATCH($B59,$BB$98:$BN$98,0))="T", INDEX($BB$99:$BN$122,MATCH($C59,$BA$99:$BA$122,0),MATCH($B59,$BB$98:$BN$98,0))="M"), _xlfn.XLOOKUP($B59,$BB$98:$BN$98,$BB$123:$BN$123), INDEX($BB$99:$BN$122,MATCH($C59,$BA$99:$BA$122,0),MATCH($B59,$BB$98:$BN$98,0)))</f>
        <v>0</v>
      </c>
      <c r="T59" s="23">
        <f>IF(OR(INDEX($BB$128:$BN$151,MATCH($C59,$BA$128:$BA$151,0),MATCH($B59,$BB$127:$BN$127,0))="T", INDEX($BB$128:$BN$151,MATCH($C59,$BA$128:$BA$151,0),MATCH($B59,$BB$127:$BN$127,0))="M"), _xlfn.XLOOKUP($B59,$BB$127:$BN$127,$BB$152:$BN$152), INDEX($AM$128:$AY$151,MATCH($C59,$BA$128:$BA$151,0),MATCH($B59,$BB$127:$BN$127,0)))</f>
        <v>62.9</v>
      </c>
      <c r="W59" s="15">
        <v>2018</v>
      </c>
      <c r="X59" s="15">
        <v>32</v>
      </c>
      <c r="Y59" s="15">
        <v>29</v>
      </c>
      <c r="Z59" s="15">
        <v>32</v>
      </c>
      <c r="AA59" s="15">
        <v>35</v>
      </c>
      <c r="AB59" s="15">
        <v>48</v>
      </c>
      <c r="AC59" s="15">
        <v>49</v>
      </c>
      <c r="AD59" s="15">
        <v>55</v>
      </c>
      <c r="AE59" s="15">
        <v>54</v>
      </c>
      <c r="AF59" s="15">
        <v>51</v>
      </c>
      <c r="AG59" s="15">
        <v>41</v>
      </c>
      <c r="AH59" s="15">
        <v>31</v>
      </c>
      <c r="AI59" s="15">
        <v>33</v>
      </c>
      <c r="AJ59" s="15"/>
      <c r="AL59" s="5">
        <v>2018</v>
      </c>
      <c r="AM59" s="5">
        <v>43</v>
      </c>
      <c r="AN59" s="5">
        <v>40</v>
      </c>
      <c r="AO59" s="5">
        <v>42</v>
      </c>
      <c r="AP59" s="5">
        <v>45</v>
      </c>
      <c r="AQ59" s="5">
        <v>49</v>
      </c>
      <c r="AR59" s="5">
        <v>50</v>
      </c>
      <c r="AS59" s="5">
        <v>52</v>
      </c>
      <c r="AT59" s="5">
        <v>51</v>
      </c>
      <c r="AU59" s="5">
        <v>50</v>
      </c>
      <c r="AV59" s="5">
        <v>52</v>
      </c>
      <c r="AW59" s="5">
        <v>48</v>
      </c>
      <c r="AX59" s="5">
        <v>45</v>
      </c>
      <c r="AY59" s="5"/>
      <c r="BA59" s="5">
        <v>2018</v>
      </c>
      <c r="BB59" s="5">
        <v>37</v>
      </c>
      <c r="BC59" s="5">
        <v>32</v>
      </c>
      <c r="BD59" s="5">
        <v>35</v>
      </c>
      <c r="BE59" s="5">
        <v>43</v>
      </c>
      <c r="BF59" s="5">
        <v>49</v>
      </c>
      <c r="BG59" s="5">
        <v>48</v>
      </c>
      <c r="BH59" s="5">
        <v>57</v>
      </c>
      <c r="BI59" s="5">
        <v>54</v>
      </c>
      <c r="BJ59" s="5">
        <v>49</v>
      </c>
      <c r="BK59" s="5">
        <v>47</v>
      </c>
      <c r="BL59" s="5">
        <v>38</v>
      </c>
      <c r="BM59" s="5">
        <v>36</v>
      </c>
      <c r="BN59" s="5"/>
    </row>
    <row r="60" spans="1:66" ht="15" thickBot="1" x14ac:dyDescent="0.4">
      <c r="A60" s="2">
        <v>38336</v>
      </c>
      <c r="B60" s="6">
        <f t="shared" si="0"/>
        <v>12</v>
      </c>
      <c r="C60" s="6">
        <f t="shared" si="1"/>
        <v>2004</v>
      </c>
      <c r="D60">
        <v>235615</v>
      </c>
      <c r="E60">
        <f t="shared" si="2"/>
        <v>94722.267741717631</v>
      </c>
      <c r="F60" s="19">
        <f>IF(OR(INDEX($X$13:$AJ$36,MATCH($C60,$W$13:$W$36,0),MATCH($B60,$X$12:$AJ$12,0))="T", INDEX($X$13:$AJ$36,MATCH($C60,$W$13:$W$36,0),MATCH($B60,$X$12:$AJ$12,0))="M"),_xlfn.XLOOKUP($B60,$X$12:$AJ$12,$X$37:$AJ$37), INDEX($X$13:$AJ$36,MATCH($C60,$W$13:$W$36,0),MATCH($B60,$X$12:$AJ$12,0)))</f>
        <v>66</v>
      </c>
      <c r="G60" s="19">
        <f>IF(OR(INDEX($X$41:$AJ$64,MATCH(C60,$W$41:$W$64,0),MATCH(B60,$X$40:$AJ$40,0))="T", INDEX($X$41:$AJ$64,MATCH(C60,$W$41:$W$64,0),MATCH(B60,$X$40:$AJ$40,0))="M"), _xlfn.XLOOKUP($B60,$X$40:$AJ$40,$X$65:$AJ$65), INDEX($X$41:$AJ$64,MATCH(C60,$W$41:$W$64,0),MATCH(B60,$X$40:$AJ$40,0)))</f>
        <v>27</v>
      </c>
      <c r="H60" s="19">
        <f>IF(OR(INDEX($X$70:$AJ$93,MATCH(C60,$W$70:$W$93,0),MATCH(B60,$X$69:$AJ$69,0))="T", INDEX($X$70:$AJ$93,MATCH(C60,$W$70:$W$93,0),MATCH(B60,$X$69:$AJ$69,0))="M"), _xlfn.XLOOKUP($B60,$X$69:$AJ$69,$X$94:$AJ$94), INDEX($X$70:$AJ$93,MATCH(C60,$W$70:$W$93,0),MATCH(B60,$X$69:$AJ$69,0)))</f>
        <v>0</v>
      </c>
      <c r="I60" s="19">
        <f>IF(OR(INDEX($X$99:$AJ$122,MATCH(C60,$W$99:$W$122,0),MATCH(B60,$X$98:$AJ$98,0))="T", INDEX($X$99:$AJ$122,MATCH(C60,$W$99:$W$122,0),MATCH(B60,$X$98:$AJ$98,0))="M"),_xlfn.XLOOKUP($B60,$X$98:$AJ$98,$X$123:$AJ$123), INDEX($X$99:$AJ$122,MATCH(C60,$W$99:$W$122,0),MATCH(B60,$X$98:$AJ$98,0)))</f>
        <v>0</v>
      </c>
      <c r="J60" s="19">
        <f>IF(OR(INDEX($X$128:$AJ$151,MATCH(C60,$W$128:$W$151,0),MATCH(B60,$X$127:$AJ$127,0))="T", INDEX($X$128:$AJ$151,MATCH(C60,$W$128:$W$151,0),MATCH(B60,$X$127:$AJ$127,0))="M"), _xlfn.XLOOKUP($B60,$X$127:$AJ$127,$X$152:$AJ$152), INDEX($X$128:$AJ$151,MATCH(C60,$W$128:$W$151,0),MATCH(B60,$X$127:$AJ$127,0)))</f>
        <v>3.4</v>
      </c>
      <c r="K60" s="18">
        <f>IF(OR(INDEX($AM$13:$AY$36,MATCH($C60,$AL$13:$AL$36,0),MATCH($B60,$AM$12:$AY$12,0))="T", INDEX($AM$13:$AY$36,MATCH($C60,$AL$13:$AL$36,0),MATCH($B60,$AM$12:$AY$12,0))="M"),_xlfn.XLOOKUP($B60,$AM$12:$AY$12,$AM$37:$AY$37), INDEX($AM$13:$AY$36,MATCH($C60,$AL$13:$AL$36,0),MATCH($B60,$AM$12:$AY$12,0)))</f>
        <v>69</v>
      </c>
      <c r="L60" s="18">
        <f>IF(OR(INDEX($AM$41:$AY$64,MATCH($C60,$AL$41:$AL$64,0),MATCH($B60,$AM$40:$AY$40,0))="T", INDEX($AM$41:$AY$64,MATCH($C60,$AL$41:$AL$64,0),MATCH($B60,$AM$40:$AY$40,0))="M"),_xlfn.XLOOKUP($B60,$AM$40:$AY$40,$AM$65:$AY$65), INDEX($AM$41:$AY$64,MATCH($C60,$AL$41:$AL$64,0),MATCH($B60,$AM$40:$AY$40,0)))</f>
        <v>41</v>
      </c>
      <c r="M60" s="18">
        <f t="shared" si="3"/>
        <v>5.9</v>
      </c>
      <c r="N60" s="18">
        <f t="shared" si="4"/>
        <v>0</v>
      </c>
      <c r="O60" s="18">
        <f>IF(OR(INDEX($AM$99:$AY$122,MATCH($C60,$AL$99:$AL$122,0),MATCH($B60,$AM$98:$AY$98,0))="T", INDEX($AM$99:$AY$122,MATCH($C60,$AL$99:$AL$122,0),MATCH($B60,$AM$98:$AY$98,0))="M"), _xlfn.XLOOKUP($B60,$AM$98:$AY$98,$AM$123:$AY$123), INDEX($AM$99:$AY$122,MATCH($C60,$AL$99:$AL$122,0),MATCH($B60,$AM$98:$AY$98,0)))</f>
        <v>0</v>
      </c>
      <c r="P60" s="23">
        <f>IF(OR(INDEX($BB$13:$BN$36,MATCH($C60,$BA$13:$BA$36,0),MATCH($B60,$BB$12:$BN$12,0))="T", INDEX($BB$13:$BN$36,MATCH($C60,$BA$13:$BA$36,0),MATCH($B60,$BB$12:$BN$12,0))="M"),_xlfn.XLOOKUP($B60,$BB$12:$BN$12,$BB$37:$BN$37), INDEX($BB$13:$BN$36,MATCH($C60,$BA$13:$BA$36,0),MATCH($B60,$BB$12:$BN$12,0)))</f>
        <v>67</v>
      </c>
      <c r="Q60" s="23">
        <f>IF(OR(INDEX($BB$41:$BN$64,MATCH($C60,$BA$41:$BA$64,0),MATCH($B60,$BB$40:$BN$40,0))="T", INDEX($BB$41:$BN$64,MATCH($C60,$BA$41:$BA$64,0),MATCH($B60,$BB$40:$BN$40,0))="M"),_xlfn.XLOOKUP($B60,$BB$40:$BN$40,$BB$65:$BN$65), INDEX($BB$41:$BN$64,MATCH($C60,$BA$41:$BA$64,0),MATCH($B60,$BB$40:$BN$40,0)))</f>
        <v>32</v>
      </c>
      <c r="R60" s="23">
        <f>IF(OR(INDEX($BB$70:$BN$93,MATCH($C60,$BA$70:$BA$93,0),MATCH($B60,$BB$69:$BN$69,0))="T", INDEX($BB$70:$BN$93,MATCH($C60,$BA$70:$BA$93,0),MATCH($B60,$BB$69:$BN$69,0))="M"), _xlfn.XLOOKUP($B60,$BB$69:$BN$69,$BB$94:$BN$94), INDEX($AM$41:$AY$64,MATCH($C60,$BA$70:$BA$93,0),MATCH($B60,$BB$69:$BN$69,0)))</f>
        <v>41</v>
      </c>
      <c r="S60" s="23">
        <f>IF(OR(INDEX($BB$99:$BN$122,MATCH($C60,$BA$99:$BA$122,0),MATCH($B60,$BB$98:$BN$98,0))="T", INDEX($BB$99:$BN$122,MATCH($C60,$BA$99:$BA$122,0),MATCH($B60,$BB$98:$BN$98,0))="M"), _xlfn.XLOOKUP($B60,$BB$98:$BN$98,$BB$123:$BN$123), INDEX($BB$99:$BN$122,MATCH($C60,$BA$99:$BA$122,0),MATCH($B60,$BB$98:$BN$98,0)))</f>
        <v>0</v>
      </c>
      <c r="T60" s="23">
        <f>IF(OR(INDEX($BB$128:$BN$151,MATCH($C60,$BA$128:$BA$151,0),MATCH($B60,$BB$127:$BN$127,0))="T", INDEX($BB$128:$BN$151,MATCH($C60,$BA$128:$BA$151,0),MATCH($B60,$BB$127:$BN$127,0))="M"), _xlfn.XLOOKUP($B60,$BB$127:$BN$127,$BB$152:$BN$152), INDEX($AM$128:$AY$151,MATCH($C60,$BA$128:$BA$151,0),MATCH($B60,$BB$127:$BN$127,0)))</f>
        <v>59.6</v>
      </c>
      <c r="W60" s="15">
        <v>2019</v>
      </c>
      <c r="X60" s="15">
        <v>29</v>
      </c>
      <c r="Y60" s="15">
        <v>31</v>
      </c>
      <c r="Z60" s="15">
        <v>38</v>
      </c>
      <c r="AA60" s="15">
        <v>44</v>
      </c>
      <c r="AB60" s="15">
        <v>43</v>
      </c>
      <c r="AC60" s="15">
        <v>50</v>
      </c>
      <c r="AD60" s="15">
        <v>56</v>
      </c>
      <c r="AE60" s="15">
        <v>56</v>
      </c>
      <c r="AF60" s="15">
        <v>45</v>
      </c>
      <c r="AG60" s="15">
        <v>37</v>
      </c>
      <c r="AH60" s="15">
        <v>31</v>
      </c>
      <c r="AI60" s="15">
        <v>31</v>
      </c>
      <c r="AJ60" s="15"/>
      <c r="AL60" s="5">
        <v>2019</v>
      </c>
      <c r="AM60" s="5">
        <v>42</v>
      </c>
      <c r="AN60" s="5">
        <v>40</v>
      </c>
      <c r="AO60" s="5">
        <v>45</v>
      </c>
      <c r="AP60" s="5">
        <v>49</v>
      </c>
      <c r="AQ60" s="5">
        <v>49</v>
      </c>
      <c r="AR60" s="5">
        <v>51</v>
      </c>
      <c r="AS60" s="5">
        <v>53</v>
      </c>
      <c r="AT60" s="5">
        <v>54</v>
      </c>
      <c r="AU60" s="5">
        <v>52</v>
      </c>
      <c r="AV60" s="5">
        <v>50</v>
      </c>
      <c r="AW60" s="5">
        <v>42</v>
      </c>
      <c r="AX60" s="5">
        <v>43</v>
      </c>
      <c r="AY60" s="5"/>
      <c r="BA60" s="5">
        <v>2019</v>
      </c>
      <c r="BB60" s="5">
        <v>33</v>
      </c>
      <c r="BC60" s="5">
        <v>33</v>
      </c>
      <c r="BD60" s="5">
        <v>39</v>
      </c>
      <c r="BE60" s="5">
        <v>47</v>
      </c>
      <c r="BF60" s="5">
        <v>45</v>
      </c>
      <c r="BG60" s="5">
        <v>51</v>
      </c>
      <c r="BH60" s="5">
        <v>54</v>
      </c>
      <c r="BI60" s="5">
        <v>56</v>
      </c>
      <c r="BJ60" s="5">
        <v>47</v>
      </c>
      <c r="BK60" s="5">
        <v>42</v>
      </c>
      <c r="BL60" s="5">
        <v>36</v>
      </c>
      <c r="BM60" s="5">
        <v>34</v>
      </c>
      <c r="BN60" s="5"/>
    </row>
    <row r="61" spans="1:66" ht="15" thickBot="1" x14ac:dyDescent="0.4">
      <c r="A61" s="2">
        <v>38367</v>
      </c>
      <c r="B61" s="6">
        <f t="shared" si="0"/>
        <v>1</v>
      </c>
      <c r="C61" s="6">
        <f t="shared" si="1"/>
        <v>2005</v>
      </c>
      <c r="D61">
        <v>228279</v>
      </c>
      <c r="E61">
        <f t="shared" si="2"/>
        <v>91773.03888891438</v>
      </c>
      <c r="F61" s="19">
        <f>IF(OR(INDEX($X$13:$AJ$36,MATCH($C61,$W$13:$W$36,0),MATCH($B61,$X$12:$AJ$12,0))="T", INDEX($X$13:$AJ$36,MATCH($C61,$W$13:$W$36,0),MATCH($B61,$X$12:$AJ$12,0))="M"),_xlfn.XLOOKUP($B61,$X$12:$AJ$12,$X$37:$AJ$37), INDEX($X$13:$AJ$36,MATCH($C61,$W$13:$W$36,0),MATCH($B61,$X$12:$AJ$12,0)))</f>
        <v>58</v>
      </c>
      <c r="G61" s="19">
        <f>IF(OR(INDEX($X$41:$AJ$64,MATCH(C61,$W$41:$W$64,0),MATCH(B61,$X$40:$AJ$40,0))="T", INDEX($X$41:$AJ$64,MATCH(C61,$W$41:$W$64,0),MATCH(B61,$X$40:$AJ$40,0))="M"), _xlfn.XLOOKUP($B61,$X$40:$AJ$40,$X$65:$AJ$65), INDEX($X$41:$AJ$64,MATCH(C61,$W$41:$W$64,0),MATCH(B61,$X$40:$AJ$40,0)))</f>
        <v>32</v>
      </c>
      <c r="H61" s="19">
        <f>IF(OR(INDEX($X$70:$AJ$93,MATCH(C61,$W$70:$W$93,0),MATCH(B61,$X$69:$AJ$69,0))="T", INDEX($X$70:$AJ$93,MATCH(C61,$W$70:$W$93,0),MATCH(B61,$X$69:$AJ$69,0))="M"), _xlfn.XLOOKUP($B61,$X$69:$AJ$69,$X$94:$AJ$94), INDEX($X$70:$AJ$93,MATCH(C61,$W$70:$W$93,0),MATCH(B61,$X$69:$AJ$69,0)))</f>
        <v>0</v>
      </c>
      <c r="I61" s="19">
        <f>IF(OR(INDEX($X$99:$AJ$122,MATCH(C61,$W$99:$W$122,0),MATCH(B61,$X$98:$AJ$98,0))="T", INDEX($X$99:$AJ$122,MATCH(C61,$W$99:$W$122,0),MATCH(B61,$X$98:$AJ$98,0))="M"),_xlfn.XLOOKUP($B61,$X$98:$AJ$98,$X$123:$AJ$123), INDEX($X$99:$AJ$122,MATCH(C61,$W$99:$W$122,0),MATCH(B61,$X$98:$AJ$98,0)))</f>
        <v>0</v>
      </c>
      <c r="J61" s="19">
        <f>IF(OR(INDEX($X$128:$AJ$151,MATCH(C61,$W$128:$W$151,0),MATCH(B61,$X$127:$AJ$127,0))="T", INDEX($X$128:$AJ$151,MATCH(C61,$W$128:$W$151,0),MATCH(B61,$X$127:$AJ$127,0))="M"), _xlfn.XLOOKUP($B61,$X$127:$AJ$127,$X$152:$AJ$152), INDEX($X$128:$AJ$151,MATCH(C61,$W$128:$W$151,0),MATCH(B61,$X$127:$AJ$127,0)))</f>
        <v>0.7</v>
      </c>
      <c r="K61" s="18">
        <f>IF(OR(INDEX($AM$13:$AY$36,MATCH($C61,$AL$13:$AL$36,0),MATCH($B61,$AM$12:$AY$12,0))="T", INDEX($AM$13:$AY$36,MATCH($C61,$AL$13:$AL$36,0),MATCH($B61,$AM$12:$AY$12,0))="M"),_xlfn.XLOOKUP($B61,$AM$12:$AY$12,$AM$37:$AY$37), INDEX($AM$13:$AY$36,MATCH($C61,$AL$13:$AL$36,0),MATCH($B61,$AM$12:$AY$12,0)))</f>
        <v>66</v>
      </c>
      <c r="L61" s="18">
        <f>IF(OR(INDEX($AM$41:$AY$64,MATCH($C61,$AL$41:$AL$64,0),MATCH($B61,$AM$40:$AY$40,0))="T", INDEX($AM$41:$AY$64,MATCH($C61,$AL$41:$AL$64,0),MATCH($B61,$AM$40:$AY$40,0))="M"),_xlfn.XLOOKUP($B61,$AM$40:$AY$40,$AM$65:$AY$65), INDEX($AM$41:$AY$64,MATCH($C61,$AL$41:$AL$64,0),MATCH($B61,$AM$40:$AY$40,0)))</f>
        <v>41</v>
      </c>
      <c r="M61" s="18">
        <f t="shared" si="3"/>
        <v>4.0999999999999996</v>
      </c>
      <c r="N61" s="18">
        <f t="shared" si="4"/>
        <v>0</v>
      </c>
      <c r="O61" s="18">
        <f>IF(OR(INDEX($AM$99:$AY$122,MATCH($C61,$AL$99:$AL$122,0),MATCH($B61,$AM$98:$AY$98,0))="T", INDEX($AM$99:$AY$122,MATCH($C61,$AL$99:$AL$122,0),MATCH($B61,$AM$98:$AY$98,0))="M"), _xlfn.XLOOKUP($B61,$AM$98:$AY$98,$AM$123:$AY$123), INDEX($AM$99:$AY$122,MATCH($C61,$AL$99:$AL$122,0),MATCH($B61,$AM$98:$AY$98,0)))</f>
        <v>0</v>
      </c>
      <c r="P61" s="23">
        <f>IF(OR(INDEX($BB$13:$BN$36,MATCH($C61,$BA$13:$BA$36,0),MATCH($B61,$BB$12:$BN$12,0))="T", INDEX($BB$13:$BN$36,MATCH($C61,$BA$13:$BA$36,0),MATCH($B61,$BB$12:$BN$12,0))="M"),_xlfn.XLOOKUP($B61,$BB$12:$BN$12,$BB$37:$BN$37), INDEX($BB$13:$BN$36,MATCH($C61,$BA$13:$BA$36,0),MATCH($B61,$BB$12:$BN$12,0)))</f>
        <v>63</v>
      </c>
      <c r="Q61" s="23">
        <f>IF(OR(INDEX($BB$41:$BN$64,MATCH($C61,$BA$41:$BA$64,0),MATCH($B61,$BB$40:$BN$40,0))="T", INDEX($BB$41:$BN$64,MATCH($C61,$BA$41:$BA$64,0),MATCH($B61,$BB$40:$BN$40,0))="M"),_xlfn.XLOOKUP($B61,$BB$40:$BN$40,$BB$65:$BN$65), INDEX($BB$41:$BN$64,MATCH($C61,$BA$41:$BA$64,0),MATCH($B61,$BB$40:$BN$40,0)))</f>
        <v>33</v>
      </c>
      <c r="R61" s="23">
        <f>IF(OR(INDEX($BB$70:$BN$93,MATCH($C61,$BA$70:$BA$93,0),MATCH($B61,$BB$69:$BN$69,0))="T", INDEX($BB$70:$BN$93,MATCH($C61,$BA$70:$BA$93,0),MATCH($B61,$BB$69:$BN$69,0))="M"), _xlfn.XLOOKUP($B61,$BB$69:$BN$69,$BB$94:$BN$94), INDEX($AM$41:$AY$64,MATCH($C61,$BA$70:$BA$93,0),MATCH($B61,$BB$69:$BN$69,0)))</f>
        <v>41</v>
      </c>
      <c r="S61" s="23">
        <f>IF(OR(INDEX($BB$99:$BN$122,MATCH($C61,$BA$99:$BA$122,0),MATCH($B61,$BB$98:$BN$98,0))="T", INDEX($BB$99:$BN$122,MATCH($C61,$BA$99:$BA$122,0),MATCH($B61,$BB$98:$BN$98,0))="M"), _xlfn.XLOOKUP($B61,$BB$98:$BN$98,$BB$123:$BN$123), INDEX($BB$99:$BN$122,MATCH($C61,$BA$99:$BA$122,0),MATCH($B61,$BB$98:$BN$98,0)))</f>
        <v>0</v>
      </c>
      <c r="T61" s="23">
        <f>IF(OR(INDEX($BB$128:$BN$151,MATCH($C61,$BA$128:$BA$151,0),MATCH($B61,$BB$127:$BN$127,0))="T", INDEX($BB$128:$BN$151,MATCH($C61,$BA$128:$BA$151,0),MATCH($B61,$BB$127:$BN$127,0))="M"), _xlfn.XLOOKUP($B61,$BB$127:$BN$127,$BB$152:$BN$152), INDEX($AM$128:$AY$151,MATCH($C61,$BA$128:$BA$151,0),MATCH($B61,$BB$127:$BN$127,0)))</f>
        <v>55.7</v>
      </c>
      <c r="W61" s="15">
        <v>2020</v>
      </c>
      <c r="X61" s="15">
        <v>33</v>
      </c>
      <c r="Y61" s="15">
        <v>32</v>
      </c>
      <c r="Z61" s="15">
        <v>35</v>
      </c>
      <c r="AA61" s="15">
        <v>37</v>
      </c>
      <c r="AB61" s="15">
        <v>44</v>
      </c>
      <c r="AC61" s="15">
        <v>51</v>
      </c>
      <c r="AD61" s="15">
        <v>55</v>
      </c>
      <c r="AE61" s="15">
        <v>56</v>
      </c>
      <c r="AF61" s="15">
        <v>56</v>
      </c>
      <c r="AG61" s="15">
        <v>41</v>
      </c>
      <c r="AH61" s="15">
        <v>31</v>
      </c>
      <c r="AI61" s="15">
        <v>32</v>
      </c>
      <c r="AJ61" s="15"/>
      <c r="AL61" s="5">
        <v>2020</v>
      </c>
      <c r="AM61" s="5">
        <v>43</v>
      </c>
      <c r="AN61" s="5">
        <v>43</v>
      </c>
      <c r="AO61" s="5">
        <v>42</v>
      </c>
      <c r="AP61" s="5">
        <v>45</v>
      </c>
      <c r="AQ61" s="5">
        <v>49</v>
      </c>
      <c r="AR61" s="5">
        <v>53</v>
      </c>
      <c r="AS61" s="5">
        <v>52</v>
      </c>
      <c r="AT61" s="5">
        <v>54</v>
      </c>
      <c r="AU61" s="5">
        <v>54</v>
      </c>
      <c r="AV61" s="5">
        <v>49</v>
      </c>
      <c r="AW61" s="5">
        <v>45</v>
      </c>
      <c r="AX61" s="5">
        <v>43</v>
      </c>
      <c r="AY61" s="5"/>
      <c r="BA61" s="5">
        <v>2020</v>
      </c>
      <c r="BB61" s="5">
        <v>35</v>
      </c>
      <c r="BC61" s="5">
        <v>35</v>
      </c>
      <c r="BD61" s="5">
        <v>37</v>
      </c>
      <c r="BE61" s="5">
        <v>38</v>
      </c>
      <c r="BF61" s="5">
        <v>45</v>
      </c>
      <c r="BG61" s="5">
        <v>52</v>
      </c>
      <c r="BH61" s="5">
        <v>54</v>
      </c>
      <c r="BI61" s="5">
        <v>55</v>
      </c>
      <c r="BJ61" s="5">
        <v>56</v>
      </c>
      <c r="BK61" s="5">
        <v>47</v>
      </c>
      <c r="BL61" s="5">
        <v>33</v>
      </c>
      <c r="BM61" s="5">
        <v>33</v>
      </c>
      <c r="BN61" s="5"/>
    </row>
    <row r="62" spans="1:66" ht="15" thickBot="1" x14ac:dyDescent="0.4">
      <c r="A62" s="2">
        <v>38398</v>
      </c>
      <c r="B62" s="6">
        <f t="shared" si="0"/>
        <v>2</v>
      </c>
      <c r="C62" s="6">
        <f t="shared" si="1"/>
        <v>2005</v>
      </c>
      <c r="D62">
        <v>203927</v>
      </c>
      <c r="E62">
        <f t="shared" si="2"/>
        <v>81983.01421286953</v>
      </c>
      <c r="F62" s="19">
        <f>IF(OR(INDEX($X$13:$AJ$36,MATCH($C62,$W$13:$W$36,0),MATCH($B62,$X$12:$AJ$12,0))="T", INDEX($X$13:$AJ$36,MATCH($C62,$W$13:$W$36,0),MATCH($B62,$X$12:$AJ$12,0))="M"),_xlfn.XLOOKUP($B62,$X$12:$AJ$12,$X$37:$AJ$37), INDEX($X$13:$AJ$36,MATCH($C62,$W$13:$W$36,0),MATCH($B62,$X$12:$AJ$12,0)))</f>
        <v>69</v>
      </c>
      <c r="G62" s="19">
        <f>IF(OR(INDEX($X$41:$AJ$64,MATCH(C62,$W$41:$W$64,0),MATCH(B62,$X$40:$AJ$40,0))="T", INDEX($X$41:$AJ$64,MATCH(C62,$W$41:$W$64,0),MATCH(B62,$X$40:$AJ$40,0))="M"), _xlfn.XLOOKUP($B62,$X$40:$AJ$40,$X$65:$AJ$65), INDEX($X$41:$AJ$64,MATCH(C62,$W$41:$W$64,0),MATCH(B62,$X$40:$AJ$40,0)))</f>
        <v>33</v>
      </c>
      <c r="H62" s="19">
        <f>IF(OR(INDEX($X$70:$AJ$93,MATCH(C62,$W$70:$W$93,0),MATCH(B62,$X$69:$AJ$69,0))="T", INDEX($X$70:$AJ$93,MATCH(C62,$W$70:$W$93,0),MATCH(B62,$X$69:$AJ$69,0))="M"), _xlfn.XLOOKUP($B62,$X$69:$AJ$69,$X$94:$AJ$94), INDEX($X$70:$AJ$93,MATCH(C62,$W$70:$W$93,0),MATCH(B62,$X$69:$AJ$69,0)))</f>
        <v>0</v>
      </c>
      <c r="I62" s="19">
        <f>IF(OR(INDEX($X$99:$AJ$122,MATCH(C62,$W$99:$W$122,0),MATCH(B62,$X$98:$AJ$98,0))="T", INDEX($X$99:$AJ$122,MATCH(C62,$W$99:$W$122,0),MATCH(B62,$X$98:$AJ$98,0))="M"),_xlfn.XLOOKUP($B62,$X$98:$AJ$98,$X$123:$AJ$123), INDEX($X$99:$AJ$122,MATCH(C62,$W$99:$W$122,0),MATCH(B62,$X$98:$AJ$98,0)))</f>
        <v>0</v>
      </c>
      <c r="J62" s="19">
        <f>IF(OR(INDEX($X$128:$AJ$151,MATCH(C62,$W$128:$W$151,0),MATCH(B62,$X$127:$AJ$127,0))="T", INDEX($X$128:$AJ$151,MATCH(C62,$W$128:$W$151,0),MATCH(B62,$X$127:$AJ$127,0))="M"), _xlfn.XLOOKUP($B62,$X$127:$AJ$127,$X$152:$AJ$152), INDEX($X$128:$AJ$151,MATCH(C62,$W$128:$W$151,0),MATCH(B62,$X$127:$AJ$127,0)))</f>
        <v>0.2</v>
      </c>
      <c r="K62" s="18">
        <f>IF(OR(INDEX($AM$13:$AY$36,MATCH($C62,$AL$13:$AL$36,0),MATCH($B62,$AM$12:$AY$12,0))="T", INDEX($AM$13:$AY$36,MATCH($C62,$AL$13:$AL$36,0),MATCH($B62,$AM$12:$AY$12,0))="M"),_xlfn.XLOOKUP($B62,$AM$12:$AY$12,$AM$37:$AY$37), INDEX($AM$13:$AY$36,MATCH($C62,$AL$13:$AL$36,0),MATCH($B62,$AM$12:$AY$12,0)))</f>
        <v>73</v>
      </c>
      <c r="L62" s="18">
        <f>IF(OR(INDEX($AM$41:$AY$64,MATCH($C62,$AL$41:$AL$64,0),MATCH($B62,$AM$40:$AY$40,0))="T", INDEX($AM$41:$AY$64,MATCH($C62,$AL$41:$AL$64,0),MATCH($B62,$AM$40:$AY$40,0))="M"),_xlfn.XLOOKUP($B62,$AM$40:$AY$40,$AM$65:$AY$65), INDEX($AM$41:$AY$64,MATCH($C62,$AL$41:$AL$64,0),MATCH($B62,$AM$40:$AY$40,0)))</f>
        <v>46</v>
      </c>
      <c r="M62" s="18">
        <f t="shared" si="3"/>
        <v>2.5</v>
      </c>
      <c r="N62" s="18">
        <f t="shared" si="4"/>
        <v>0</v>
      </c>
      <c r="O62" s="18">
        <f>IF(OR(INDEX($AM$99:$AY$122,MATCH($C62,$AL$99:$AL$122,0),MATCH($B62,$AM$98:$AY$98,0))="T", INDEX($AM$99:$AY$122,MATCH($C62,$AL$99:$AL$122,0),MATCH($B62,$AM$98:$AY$98,0))="M"), _xlfn.XLOOKUP($B62,$AM$98:$AY$98,$AM$123:$AY$123), INDEX($AM$99:$AY$122,MATCH($C62,$AL$99:$AL$122,0),MATCH($B62,$AM$98:$AY$98,0)))</f>
        <v>0</v>
      </c>
      <c r="P62" s="23">
        <f>IF(OR(INDEX($BB$13:$BN$36,MATCH($C62,$BA$13:$BA$36,0),MATCH($B62,$BB$12:$BN$12,0))="T", INDEX($BB$13:$BN$36,MATCH($C62,$BA$13:$BA$36,0),MATCH($B62,$BB$12:$BN$12,0))="M"),_xlfn.XLOOKUP($B62,$BB$12:$BN$12,$BB$37:$BN$37), INDEX($BB$13:$BN$36,MATCH($C62,$BA$13:$BA$36,0),MATCH($B62,$BB$12:$BN$12,0)))</f>
        <v>70</v>
      </c>
      <c r="Q62" s="23">
        <f>IF(OR(INDEX($BB$41:$BN$64,MATCH($C62,$BA$41:$BA$64,0),MATCH($B62,$BB$40:$BN$40,0))="T", INDEX($BB$41:$BN$64,MATCH($C62,$BA$41:$BA$64,0),MATCH($B62,$BB$40:$BN$40,0))="M"),_xlfn.XLOOKUP($B62,$BB$40:$BN$40,$BB$65:$BN$65), INDEX($BB$41:$BN$64,MATCH($C62,$BA$41:$BA$64,0),MATCH($B62,$BB$40:$BN$40,0)))</f>
        <v>38</v>
      </c>
      <c r="R62" s="23">
        <f>IF(OR(INDEX($BB$70:$BN$93,MATCH($C62,$BA$70:$BA$93,0),MATCH($B62,$BB$69:$BN$69,0))="T", INDEX($BB$70:$BN$93,MATCH($C62,$BA$70:$BA$93,0),MATCH($B62,$BB$69:$BN$69,0))="M"), _xlfn.XLOOKUP($B62,$BB$69:$BN$69,$BB$94:$BN$94), INDEX($AM$41:$AY$64,MATCH($C62,$BA$70:$BA$93,0),MATCH($B62,$BB$69:$BN$69,0)))</f>
        <v>46</v>
      </c>
      <c r="S62" s="23">
        <f>IF(OR(INDEX($BB$99:$BN$122,MATCH($C62,$BA$99:$BA$122,0),MATCH($B62,$BB$98:$BN$98,0))="T", INDEX($BB$99:$BN$122,MATCH($C62,$BA$99:$BA$122,0),MATCH($B62,$BB$98:$BN$98,0))="M"), _xlfn.XLOOKUP($B62,$BB$98:$BN$98,$BB$123:$BN$123), INDEX($BB$99:$BN$122,MATCH($C62,$BA$99:$BA$122,0),MATCH($B62,$BB$98:$BN$98,0)))</f>
        <v>0</v>
      </c>
      <c r="T62" s="23">
        <f>IF(OR(INDEX($BB$128:$BN$151,MATCH($C62,$BA$128:$BA$151,0),MATCH($B62,$BB$127:$BN$127,0))="T", INDEX($BB$128:$BN$151,MATCH($C62,$BA$128:$BA$151,0),MATCH($B62,$BB$127:$BN$127,0))="M"), _xlfn.XLOOKUP($B62,$BB$127:$BN$127,$BB$152:$BN$152), INDEX($AM$128:$AY$151,MATCH($C62,$BA$128:$BA$151,0),MATCH($B62,$BB$127:$BN$127,0)))</f>
        <v>61.5</v>
      </c>
      <c r="W62" s="15">
        <v>2021</v>
      </c>
      <c r="X62" s="15">
        <v>27</v>
      </c>
      <c r="Y62" s="15">
        <v>34</v>
      </c>
      <c r="Z62" s="15">
        <v>34</v>
      </c>
      <c r="AA62" s="15">
        <v>40</v>
      </c>
      <c r="AB62" s="15">
        <v>43</v>
      </c>
      <c r="AC62" s="15">
        <v>49</v>
      </c>
      <c r="AD62" s="15">
        <v>54</v>
      </c>
      <c r="AE62" s="15">
        <v>54</v>
      </c>
      <c r="AF62" s="15">
        <v>47</v>
      </c>
      <c r="AG62" s="15">
        <v>40</v>
      </c>
      <c r="AH62" s="15">
        <v>35</v>
      </c>
      <c r="AI62" s="15">
        <v>31</v>
      </c>
      <c r="AJ62" s="15"/>
      <c r="AL62" s="5">
        <v>2021</v>
      </c>
      <c r="AM62" s="5">
        <v>40</v>
      </c>
      <c r="AN62" s="5">
        <v>44</v>
      </c>
      <c r="AO62" s="5">
        <v>43</v>
      </c>
      <c r="AP62" s="5">
        <v>46</v>
      </c>
      <c r="AQ62" s="5">
        <v>48</v>
      </c>
      <c r="AR62" s="5">
        <v>50</v>
      </c>
      <c r="AS62" s="5">
        <v>52</v>
      </c>
      <c r="AT62" s="5">
        <v>54</v>
      </c>
      <c r="AU62" s="5">
        <v>52</v>
      </c>
      <c r="AV62" s="5">
        <v>50</v>
      </c>
      <c r="AW62" s="5">
        <v>49</v>
      </c>
      <c r="AX62" s="5">
        <v>42</v>
      </c>
      <c r="AY62" s="5"/>
      <c r="BA62" s="5">
        <v>2021</v>
      </c>
      <c r="BB62" s="5">
        <v>32</v>
      </c>
      <c r="BC62" s="5">
        <v>37</v>
      </c>
      <c r="BD62" s="5">
        <v>37</v>
      </c>
      <c r="BE62" s="5">
        <v>41</v>
      </c>
      <c r="BF62" s="5">
        <v>48</v>
      </c>
      <c r="BG62" s="5">
        <v>49</v>
      </c>
      <c r="BH62" s="5">
        <v>53</v>
      </c>
      <c r="BI62" s="5">
        <v>55</v>
      </c>
      <c r="BJ62" s="5">
        <v>51</v>
      </c>
      <c r="BK62" s="5">
        <v>43</v>
      </c>
      <c r="BL62" s="5">
        <v>38</v>
      </c>
      <c r="BM62" s="5">
        <v>32</v>
      </c>
      <c r="BN62" s="5"/>
    </row>
    <row r="63" spans="1:66" ht="15" thickBot="1" x14ac:dyDescent="0.4">
      <c r="A63" s="2">
        <v>38426</v>
      </c>
      <c r="B63" s="6">
        <f t="shared" si="0"/>
        <v>3</v>
      </c>
      <c r="C63" s="6">
        <f t="shared" si="1"/>
        <v>2005</v>
      </c>
      <c r="D63">
        <v>184829</v>
      </c>
      <c r="E63">
        <f t="shared" si="2"/>
        <v>74305.209873878703</v>
      </c>
      <c r="F63" s="19">
        <f>IF(OR(INDEX($X$13:$AJ$36,MATCH($C63,$W$13:$W$36,0),MATCH($B63,$X$12:$AJ$12,0))="T", INDEX($X$13:$AJ$36,MATCH($C63,$W$13:$W$36,0),MATCH($B63,$X$12:$AJ$12,0))="M"),_xlfn.XLOOKUP($B63,$X$12:$AJ$12,$X$37:$AJ$37), INDEX($X$13:$AJ$36,MATCH($C63,$W$13:$W$36,0),MATCH($B63,$X$12:$AJ$12,0)))</f>
        <v>80</v>
      </c>
      <c r="G63" s="19">
        <f>IF(OR(INDEX($X$41:$AJ$64,MATCH(C63,$W$41:$W$64,0),MATCH(B63,$X$40:$AJ$40,0))="T", INDEX($X$41:$AJ$64,MATCH(C63,$W$41:$W$64,0),MATCH(B63,$X$40:$AJ$40,0))="M"), _xlfn.XLOOKUP($B63,$X$40:$AJ$40,$X$65:$AJ$65), INDEX($X$41:$AJ$64,MATCH(C63,$W$41:$W$64,0),MATCH(B63,$X$40:$AJ$40,0)))</f>
        <v>38</v>
      </c>
      <c r="H63" s="19">
        <f>IF(OR(INDEX($X$70:$AJ$93,MATCH(C63,$W$70:$W$93,0),MATCH(B63,$X$69:$AJ$69,0))="T", INDEX($X$70:$AJ$93,MATCH(C63,$W$70:$W$93,0),MATCH(B63,$X$69:$AJ$69,0))="M"), _xlfn.XLOOKUP($B63,$X$69:$AJ$69,$X$94:$AJ$94), INDEX($X$70:$AJ$93,MATCH(C63,$W$70:$W$93,0),MATCH(B63,$X$69:$AJ$69,0)))</f>
        <v>0.4</v>
      </c>
      <c r="I63" s="19">
        <f>IF(OR(INDEX($X$99:$AJ$122,MATCH(C63,$W$99:$W$122,0),MATCH(B63,$X$98:$AJ$98,0))="T", INDEX($X$99:$AJ$122,MATCH(C63,$W$99:$W$122,0),MATCH(B63,$X$98:$AJ$98,0))="M"),_xlfn.XLOOKUP($B63,$X$98:$AJ$98,$X$123:$AJ$123), INDEX($X$99:$AJ$122,MATCH(C63,$W$99:$W$122,0),MATCH(B63,$X$98:$AJ$98,0)))</f>
        <v>0</v>
      </c>
      <c r="J63" s="19">
        <f>IF(OR(INDEX($X$128:$AJ$151,MATCH(C63,$W$128:$W$151,0),MATCH(B63,$X$127:$AJ$127,0))="T", INDEX($X$128:$AJ$151,MATCH(C63,$W$128:$W$151,0),MATCH(B63,$X$127:$AJ$127,0))="M"), _xlfn.XLOOKUP($B63,$X$127:$AJ$127,$X$152:$AJ$152), INDEX($X$128:$AJ$151,MATCH(C63,$W$128:$W$151,0),MATCH(B63,$X$127:$AJ$127,0)))</f>
        <v>0.9</v>
      </c>
      <c r="K63" s="18">
        <f>IF(OR(INDEX($AM$13:$AY$36,MATCH($C63,$AL$13:$AL$36,0),MATCH($B63,$AM$12:$AY$12,0))="T", INDEX($AM$13:$AY$36,MATCH($C63,$AL$13:$AL$36,0),MATCH($B63,$AM$12:$AY$12,0))="M"),_xlfn.XLOOKUP($B63,$AM$12:$AY$12,$AM$37:$AY$37), INDEX($AM$13:$AY$36,MATCH($C63,$AL$13:$AL$36,0),MATCH($B63,$AM$12:$AY$12,0)))</f>
        <v>87</v>
      </c>
      <c r="L63" s="18">
        <f>IF(OR(INDEX($AM$41:$AY$64,MATCH($C63,$AL$41:$AL$64,0),MATCH($B63,$AM$40:$AY$40,0))="T", INDEX($AM$41:$AY$64,MATCH($C63,$AL$41:$AL$64,0),MATCH($B63,$AM$40:$AY$40,0))="M"),_xlfn.XLOOKUP($B63,$AM$40:$AY$40,$AM$65:$AY$65), INDEX($AM$41:$AY$64,MATCH($C63,$AL$41:$AL$64,0),MATCH($B63,$AM$40:$AY$40,0)))</f>
        <v>40</v>
      </c>
      <c r="M63" s="18">
        <f t="shared" si="3"/>
        <v>2.2999999999999998</v>
      </c>
      <c r="N63" s="18">
        <f t="shared" si="4"/>
        <v>0.2</v>
      </c>
      <c r="O63" s="18">
        <f>IF(OR(INDEX($AM$99:$AY$122,MATCH($C63,$AL$99:$AL$122,0),MATCH($B63,$AM$98:$AY$98,0))="T", INDEX($AM$99:$AY$122,MATCH($C63,$AL$99:$AL$122,0),MATCH($B63,$AM$98:$AY$98,0))="M"), _xlfn.XLOOKUP($B63,$AM$98:$AY$98,$AM$123:$AY$123), INDEX($AM$99:$AY$122,MATCH($C63,$AL$99:$AL$122,0),MATCH($B63,$AM$98:$AY$98,0)))</f>
        <v>0.2</v>
      </c>
      <c r="P63" s="23">
        <f>IF(OR(INDEX($BB$13:$BN$36,MATCH($C63,$BA$13:$BA$36,0),MATCH($B63,$BB$12:$BN$12,0))="T", INDEX($BB$13:$BN$36,MATCH($C63,$BA$13:$BA$36,0),MATCH($B63,$BB$12:$BN$12,0))="M"),_xlfn.XLOOKUP($B63,$BB$12:$BN$12,$BB$37:$BN$37), INDEX($BB$13:$BN$36,MATCH($C63,$BA$13:$BA$36,0),MATCH($B63,$BB$12:$BN$12,0)))</f>
        <v>86</v>
      </c>
      <c r="Q63" s="23">
        <f>IF(OR(INDEX($BB$41:$BN$64,MATCH($C63,$BA$41:$BA$64,0),MATCH($B63,$BB$40:$BN$40,0))="T", INDEX($BB$41:$BN$64,MATCH($C63,$BA$41:$BA$64,0),MATCH($B63,$BB$40:$BN$40,0))="M"),_xlfn.XLOOKUP($B63,$BB$40:$BN$40,$BB$65:$BN$65), INDEX($BB$41:$BN$64,MATCH($C63,$BA$41:$BA$64,0),MATCH($B63,$BB$40:$BN$40,0)))</f>
        <v>41</v>
      </c>
      <c r="R63" s="23">
        <f>IF(OR(INDEX($BB$70:$BN$93,MATCH($C63,$BA$70:$BA$93,0),MATCH($B63,$BB$69:$BN$69,0))="T", INDEX($BB$70:$BN$93,MATCH($C63,$BA$70:$BA$93,0),MATCH($B63,$BB$69:$BN$69,0))="M"), _xlfn.XLOOKUP($B63,$BB$69:$BN$69,$BB$94:$BN$94), INDEX($AM$41:$AY$64,MATCH($C63,$BA$70:$BA$93,0),MATCH($B63,$BB$69:$BN$69,0)))</f>
        <v>40</v>
      </c>
      <c r="S63" s="23">
        <f>IF(OR(INDEX($BB$99:$BN$122,MATCH($C63,$BA$99:$BA$122,0),MATCH($B63,$BB$98:$BN$98,0))="T", INDEX($BB$99:$BN$122,MATCH($C63,$BA$99:$BA$122,0),MATCH($B63,$BB$98:$BN$98,0))="M"), _xlfn.XLOOKUP($B63,$BB$98:$BN$98,$BB$123:$BN$123), INDEX($BB$99:$BN$122,MATCH($C63,$BA$99:$BA$122,0),MATCH($B63,$BB$98:$BN$98,0)))</f>
        <v>5</v>
      </c>
      <c r="T63" s="23">
        <f>IF(OR(INDEX($BB$128:$BN$151,MATCH($C63,$BA$128:$BA$151,0),MATCH($B63,$BB$127:$BN$127,0))="T", INDEX($BB$128:$BN$151,MATCH($C63,$BA$128:$BA$151,0),MATCH($B63,$BB$127:$BN$127,0))="M"), _xlfn.XLOOKUP($B63,$BB$127:$BN$127,$BB$152:$BN$152), INDEX($AM$128:$AY$151,MATCH($C63,$BA$128:$BA$151,0),MATCH($B63,$BB$127:$BN$127,0)))</f>
        <v>65.2</v>
      </c>
      <c r="W63" s="15">
        <v>2022</v>
      </c>
      <c r="X63" s="15">
        <v>28</v>
      </c>
      <c r="Y63" s="15">
        <v>27</v>
      </c>
      <c r="Z63" s="15">
        <v>33</v>
      </c>
      <c r="AA63" s="15">
        <v>33</v>
      </c>
      <c r="AB63" s="15">
        <v>38</v>
      </c>
      <c r="AC63" s="15">
        <v>51</v>
      </c>
      <c r="AD63" s="15">
        <v>55</v>
      </c>
      <c r="AE63" s="15">
        <v>58</v>
      </c>
      <c r="AF63" s="15">
        <v>53</v>
      </c>
      <c r="AG63" s="15">
        <v>41</v>
      </c>
      <c r="AH63" s="15">
        <v>30</v>
      </c>
      <c r="AI63" s="15">
        <v>29</v>
      </c>
      <c r="AJ63" s="15"/>
      <c r="AL63" s="5">
        <v>2022</v>
      </c>
      <c r="AM63" s="5">
        <v>40</v>
      </c>
      <c r="AN63" s="5">
        <v>41</v>
      </c>
      <c r="AO63" s="5">
        <v>41</v>
      </c>
      <c r="AP63" s="5">
        <v>45</v>
      </c>
      <c r="AQ63" s="5">
        <v>46</v>
      </c>
      <c r="AR63" s="5">
        <v>50</v>
      </c>
      <c r="AS63" s="5">
        <v>51</v>
      </c>
      <c r="AT63" s="5">
        <v>53</v>
      </c>
      <c r="AU63" s="5">
        <v>54</v>
      </c>
      <c r="AV63" s="5">
        <v>49</v>
      </c>
      <c r="AW63" s="5">
        <v>43</v>
      </c>
      <c r="AX63" s="5">
        <v>40</v>
      </c>
      <c r="AY63" s="5"/>
      <c r="BA63" s="5">
        <v>2022</v>
      </c>
      <c r="BB63" s="5">
        <v>32</v>
      </c>
      <c r="BC63" s="5">
        <v>33</v>
      </c>
      <c r="BD63" s="5">
        <v>38</v>
      </c>
      <c r="BE63" s="5">
        <v>40</v>
      </c>
      <c r="BF63" s="5">
        <v>41</v>
      </c>
      <c r="BG63" s="5">
        <v>52</v>
      </c>
      <c r="BH63" s="5">
        <v>53</v>
      </c>
      <c r="BI63" s="5">
        <v>55</v>
      </c>
      <c r="BJ63" s="5">
        <v>54</v>
      </c>
      <c r="BK63" s="5">
        <v>45</v>
      </c>
      <c r="BL63" s="5">
        <v>36</v>
      </c>
      <c r="BM63" s="5">
        <v>34</v>
      </c>
      <c r="BN63" s="5"/>
    </row>
    <row r="64" spans="1:66" ht="15" thickBot="1" x14ac:dyDescent="0.4">
      <c r="A64" s="2">
        <v>38457</v>
      </c>
      <c r="B64" s="6">
        <f t="shared" si="0"/>
        <v>4</v>
      </c>
      <c r="C64" s="6">
        <f t="shared" si="1"/>
        <v>2005</v>
      </c>
      <c r="D64">
        <v>170521</v>
      </c>
      <c r="E64">
        <f t="shared" si="2"/>
        <v>68553.087951044858</v>
      </c>
      <c r="F64" s="19">
        <f>IF(OR(INDEX($X$13:$AJ$36,MATCH($C64,$W$13:$W$36,0),MATCH($B64,$X$12:$AJ$12,0))="T", INDEX($X$13:$AJ$36,MATCH($C64,$W$13:$W$36,0),MATCH($B64,$X$12:$AJ$12,0))="M"),_xlfn.XLOOKUP($B64,$X$12:$AJ$12,$X$37:$AJ$37), INDEX($X$13:$AJ$36,MATCH($C64,$W$13:$W$36,0),MATCH($B64,$X$12:$AJ$12,0)))</f>
        <v>78</v>
      </c>
      <c r="G64" s="19">
        <f>IF(OR(INDEX($X$41:$AJ$64,MATCH(C64,$W$41:$W$64,0),MATCH(B64,$X$40:$AJ$40,0))="T", INDEX($X$41:$AJ$64,MATCH(C64,$W$41:$W$64,0),MATCH(B64,$X$40:$AJ$40,0))="M"), _xlfn.XLOOKUP($B64,$X$40:$AJ$40,$X$65:$AJ$65), INDEX($X$41:$AJ$64,MATCH(C64,$W$41:$W$64,0),MATCH(B64,$X$40:$AJ$40,0)))</f>
        <v>38</v>
      </c>
      <c r="H64" s="19">
        <f>IF(OR(INDEX($X$70:$AJ$93,MATCH(C64,$W$70:$W$93,0),MATCH(B64,$X$69:$AJ$69,0))="T", INDEX($X$70:$AJ$93,MATCH(C64,$W$70:$W$93,0),MATCH(B64,$X$69:$AJ$69,0))="M"), _xlfn.XLOOKUP($B64,$X$69:$AJ$69,$X$94:$AJ$94), INDEX($X$70:$AJ$93,MATCH(C64,$W$70:$W$93,0),MATCH(B64,$X$69:$AJ$69,0)))</f>
        <v>4.5</v>
      </c>
      <c r="I64" s="19">
        <f>IF(OR(INDEX($X$99:$AJ$122,MATCH(C64,$W$99:$W$122,0),MATCH(B64,$X$98:$AJ$98,0))="T", INDEX($X$99:$AJ$122,MATCH(C64,$W$99:$W$122,0),MATCH(B64,$X$98:$AJ$98,0))="M"),_xlfn.XLOOKUP($B64,$X$98:$AJ$98,$X$123:$AJ$123), INDEX($X$99:$AJ$122,MATCH(C64,$W$99:$W$122,0),MATCH(B64,$X$98:$AJ$98,0)))</f>
        <v>0</v>
      </c>
      <c r="J64" s="19">
        <f>IF(OR(INDEX($X$128:$AJ$151,MATCH(C64,$W$128:$W$151,0),MATCH(B64,$X$127:$AJ$127,0))="T", INDEX($X$128:$AJ$151,MATCH(C64,$W$128:$W$151,0),MATCH(B64,$X$127:$AJ$127,0))="M"), _xlfn.XLOOKUP($B64,$X$127:$AJ$127,$X$152:$AJ$152), INDEX($X$128:$AJ$151,MATCH(C64,$W$128:$W$151,0),MATCH(B64,$X$127:$AJ$127,0)))</f>
        <v>4.9000000000000004</v>
      </c>
      <c r="K64" s="18">
        <f>IF(OR(INDEX($AM$13:$AY$36,MATCH($C64,$AL$13:$AL$36,0),MATCH($B64,$AM$12:$AY$12,0))="T", INDEX($AM$13:$AY$36,MATCH($C64,$AL$13:$AL$36,0),MATCH($B64,$AM$12:$AY$12,0))="M"),_xlfn.XLOOKUP($B64,$AM$12:$AY$12,$AM$37:$AY$37), INDEX($AM$13:$AY$36,MATCH($C64,$AL$13:$AL$36,0),MATCH($B64,$AM$12:$AY$12,0)))</f>
        <v>74</v>
      </c>
      <c r="L64" s="18">
        <f>IF(OR(INDEX($AM$41:$AY$64,MATCH($C64,$AL$41:$AL$64,0),MATCH($B64,$AM$40:$AY$40,0))="T", INDEX($AM$41:$AY$64,MATCH($C64,$AL$41:$AL$64,0),MATCH($B64,$AM$40:$AY$40,0))="M"),_xlfn.XLOOKUP($B64,$AM$40:$AY$40,$AM$65:$AY$65), INDEX($AM$41:$AY$64,MATCH($C64,$AL$41:$AL$64,0),MATCH($B64,$AM$40:$AY$40,0)))</f>
        <v>46</v>
      </c>
      <c r="M64" s="18">
        <f t="shared" si="3"/>
        <v>5.8</v>
      </c>
      <c r="N64" s="18">
        <f t="shared" si="4"/>
        <v>0</v>
      </c>
      <c r="O64" s="18">
        <f>IF(OR(INDEX($AM$99:$AY$122,MATCH($C64,$AL$99:$AL$122,0),MATCH($B64,$AM$98:$AY$98,0))="T", INDEX($AM$99:$AY$122,MATCH($C64,$AL$99:$AL$122,0),MATCH($B64,$AM$98:$AY$98,0))="M"), _xlfn.XLOOKUP($B64,$AM$98:$AY$98,$AM$123:$AY$123), INDEX($AM$99:$AY$122,MATCH($C64,$AL$99:$AL$122,0),MATCH($B64,$AM$98:$AY$98,0)))</f>
        <v>0</v>
      </c>
      <c r="P64" s="23">
        <f>IF(OR(INDEX($BB$13:$BN$36,MATCH($C64,$BA$13:$BA$36,0),MATCH($B64,$BB$12:$BN$12,0))="T", INDEX($BB$13:$BN$36,MATCH($C64,$BA$13:$BA$36,0),MATCH($B64,$BB$12:$BN$12,0))="M"),_xlfn.XLOOKUP($B64,$BB$12:$BN$12,$BB$37:$BN$37), INDEX($BB$13:$BN$36,MATCH($C64,$BA$13:$BA$36,0),MATCH($B64,$BB$12:$BN$12,0)))</f>
        <v>79</v>
      </c>
      <c r="Q64" s="23">
        <f>IF(OR(INDEX($BB$41:$BN$64,MATCH($C64,$BA$41:$BA$64,0),MATCH($B64,$BB$40:$BN$40,0))="T", INDEX($BB$41:$BN$64,MATCH($C64,$BA$41:$BA$64,0),MATCH($B64,$BB$40:$BN$40,0))="M"),_xlfn.XLOOKUP($B64,$BB$40:$BN$40,$BB$65:$BN$65), INDEX($BB$41:$BN$64,MATCH($C64,$BA$41:$BA$64,0),MATCH($B64,$BB$40:$BN$40,0)))</f>
        <v>42</v>
      </c>
      <c r="R64" s="23">
        <f>IF(OR(INDEX($BB$70:$BN$93,MATCH($C64,$BA$70:$BA$93,0),MATCH($B64,$BB$69:$BN$69,0))="T", INDEX($BB$70:$BN$93,MATCH($C64,$BA$70:$BA$93,0),MATCH($B64,$BB$69:$BN$69,0))="M"), _xlfn.XLOOKUP($B64,$BB$69:$BN$69,$BB$94:$BN$94), INDEX($AM$41:$AY$64,MATCH($C64,$BA$70:$BA$93,0),MATCH($B64,$BB$69:$BN$69,0)))</f>
        <v>46</v>
      </c>
      <c r="S64" s="23">
        <f>IF(OR(INDEX($BB$99:$BN$122,MATCH($C64,$BA$99:$BA$122,0),MATCH($B64,$BB$98:$BN$98,0))="T", INDEX($BB$99:$BN$122,MATCH($C64,$BA$99:$BA$122,0),MATCH($B64,$BB$98:$BN$98,0))="M"), _xlfn.XLOOKUP($B64,$BB$98:$BN$98,$BB$123:$BN$123), INDEX($BB$99:$BN$122,MATCH($C64,$BA$99:$BA$122,0),MATCH($B64,$BB$98:$BN$98,0)))</f>
        <v>0</v>
      </c>
      <c r="T64" s="23">
        <f>IF(OR(INDEX($BB$128:$BN$151,MATCH($C64,$BA$128:$BA$151,0),MATCH($B64,$BB$127:$BN$127,0))="T", INDEX($BB$128:$BN$151,MATCH($C64,$BA$128:$BA$151,0),MATCH($B64,$BB$127:$BN$127,0))="M"), _xlfn.XLOOKUP($B64,$BB$127:$BN$127,$BB$152:$BN$152), INDEX($AM$128:$AY$151,MATCH($C64,$BA$128:$BA$151,0),MATCH($B64,$BB$127:$BN$127,0)))</f>
        <v>62.8</v>
      </c>
      <c r="W64" s="15">
        <v>2023</v>
      </c>
      <c r="X64" s="15">
        <v>29</v>
      </c>
      <c r="Y64" s="15">
        <v>30</v>
      </c>
      <c r="Z64" s="15">
        <v>33</v>
      </c>
      <c r="AA64" s="15">
        <v>37</v>
      </c>
      <c r="AB64" s="15">
        <v>44</v>
      </c>
      <c r="AC64" s="15">
        <v>50</v>
      </c>
      <c r="AD64" s="15">
        <v>53</v>
      </c>
      <c r="AE64" s="15">
        <v>57</v>
      </c>
      <c r="AF64" s="15">
        <v>52</v>
      </c>
      <c r="AG64" s="15" t="s">
        <v>21</v>
      </c>
      <c r="AH64" s="15" t="s">
        <v>21</v>
      </c>
      <c r="AI64" s="15" t="s">
        <v>21</v>
      </c>
      <c r="AJ64" s="15"/>
      <c r="AL64" s="5">
        <v>2023</v>
      </c>
      <c r="AM64" s="5">
        <v>41</v>
      </c>
      <c r="AN64" s="5">
        <v>39</v>
      </c>
      <c r="AO64" s="5">
        <v>39</v>
      </c>
      <c r="AP64" s="5">
        <v>42</v>
      </c>
      <c r="AQ64" s="5">
        <v>48</v>
      </c>
      <c r="AR64" s="5">
        <v>51</v>
      </c>
      <c r="AS64" s="5">
        <v>51</v>
      </c>
      <c r="AT64" s="5">
        <v>54</v>
      </c>
      <c r="AU64" s="5">
        <v>55</v>
      </c>
      <c r="AV64" s="5">
        <v>53</v>
      </c>
      <c r="AW64" s="5" t="s">
        <v>21</v>
      </c>
      <c r="AX64" s="5" t="s">
        <v>21</v>
      </c>
      <c r="AY64" s="5"/>
      <c r="BA64" s="5">
        <v>2023</v>
      </c>
      <c r="BB64" s="5">
        <v>33</v>
      </c>
      <c r="BC64" s="5">
        <v>33</v>
      </c>
      <c r="BD64" s="5">
        <v>36</v>
      </c>
      <c r="BE64" s="5">
        <v>40</v>
      </c>
      <c r="BF64" s="5">
        <v>47</v>
      </c>
      <c r="BG64" s="5">
        <v>49</v>
      </c>
      <c r="BH64" s="5">
        <v>54</v>
      </c>
      <c r="BI64" s="5">
        <v>56</v>
      </c>
      <c r="BJ64" s="5">
        <v>53</v>
      </c>
      <c r="BK64" s="5">
        <v>52</v>
      </c>
      <c r="BL64" s="5" t="s">
        <v>21</v>
      </c>
      <c r="BM64" s="5" t="s">
        <v>21</v>
      </c>
      <c r="BN64" s="5"/>
    </row>
    <row r="65" spans="1:66" x14ac:dyDescent="0.35">
      <c r="A65" s="2">
        <v>38487</v>
      </c>
      <c r="B65" s="6">
        <f t="shared" si="0"/>
        <v>5</v>
      </c>
      <c r="C65" s="6">
        <f t="shared" si="1"/>
        <v>2005</v>
      </c>
      <c r="D65">
        <v>163918</v>
      </c>
      <c r="E65">
        <f t="shared" si="2"/>
        <v>65898.540770693173</v>
      </c>
      <c r="F65" s="19">
        <f>IF(OR(INDEX($X$13:$AJ$36,MATCH($C65,$W$13:$W$36,0),MATCH($B65,$X$12:$AJ$12,0))="T", INDEX($X$13:$AJ$36,MATCH($C65,$W$13:$W$36,0),MATCH($B65,$X$12:$AJ$12,0))="M"),_xlfn.XLOOKUP($B65,$X$12:$AJ$12,$X$37:$AJ$37), INDEX($X$13:$AJ$36,MATCH($C65,$W$13:$W$36,0),MATCH($B65,$X$12:$AJ$12,0)))</f>
        <v>94</v>
      </c>
      <c r="G65" s="19">
        <f>IF(OR(INDEX($X$41:$AJ$64,MATCH(C65,$W$41:$W$64,0),MATCH(B65,$X$40:$AJ$40,0))="T", INDEX($X$41:$AJ$64,MATCH(C65,$W$41:$W$64,0),MATCH(B65,$X$40:$AJ$40,0))="M"), _xlfn.XLOOKUP($B65,$X$40:$AJ$40,$X$65:$AJ$65), INDEX($X$41:$AJ$64,MATCH(C65,$W$41:$W$64,0),MATCH(B65,$X$40:$AJ$40,0)))</f>
        <v>42</v>
      </c>
      <c r="H65" s="19">
        <f>IF(OR(INDEX($X$70:$AJ$93,MATCH(C65,$W$70:$W$93,0),MATCH(B65,$X$69:$AJ$69,0))="T", INDEX($X$70:$AJ$93,MATCH(C65,$W$70:$W$93,0),MATCH(B65,$X$69:$AJ$69,0))="M"), _xlfn.XLOOKUP($B65,$X$69:$AJ$69,$X$94:$AJ$94), INDEX($X$70:$AJ$93,MATCH(C65,$W$70:$W$93,0),MATCH(B65,$X$69:$AJ$69,0)))</f>
        <v>13.6</v>
      </c>
      <c r="I65" s="19">
        <f>IF(OR(INDEX($X$99:$AJ$122,MATCH(C65,$W$99:$W$122,0),MATCH(B65,$X$98:$AJ$98,0))="T", INDEX($X$99:$AJ$122,MATCH(C65,$W$99:$W$122,0),MATCH(B65,$X$98:$AJ$98,0))="M"),_xlfn.XLOOKUP($B65,$X$98:$AJ$98,$X$123:$AJ$123), INDEX($X$99:$AJ$122,MATCH(C65,$W$99:$W$122,0),MATCH(B65,$X$98:$AJ$98,0)))</f>
        <v>2.2999999999999998</v>
      </c>
      <c r="J65" s="19">
        <f>IF(OR(INDEX($X$128:$AJ$151,MATCH(C65,$W$128:$W$151,0),MATCH(B65,$X$127:$AJ$127,0))="T", INDEX($X$128:$AJ$151,MATCH(C65,$W$128:$W$151,0),MATCH(B65,$X$127:$AJ$127,0))="M"), _xlfn.XLOOKUP($B65,$X$127:$AJ$127,$X$152:$AJ$152), INDEX($X$128:$AJ$151,MATCH(C65,$W$128:$W$151,0),MATCH(B65,$X$127:$AJ$127,0)))</f>
        <v>9.5</v>
      </c>
      <c r="K65" s="18">
        <f>IF(OR(INDEX($AM$13:$AY$36,MATCH($C65,$AL$13:$AL$36,0),MATCH($B65,$AM$12:$AY$12,0))="T", INDEX($AM$13:$AY$36,MATCH($C65,$AL$13:$AL$36,0),MATCH($B65,$AM$12:$AY$12,0))="M"),_xlfn.XLOOKUP($B65,$AM$12:$AY$12,$AM$37:$AY$37), INDEX($AM$13:$AY$36,MATCH($C65,$AL$13:$AL$36,0),MATCH($B65,$AM$12:$AY$12,0)))</f>
        <v>71</v>
      </c>
      <c r="L65" s="18">
        <f>IF(OR(INDEX($AM$41:$AY$64,MATCH($C65,$AL$41:$AL$64,0),MATCH($B65,$AM$40:$AY$40,0))="T", INDEX($AM$41:$AY$64,MATCH($C65,$AL$41:$AL$64,0),MATCH($B65,$AM$40:$AY$40,0))="M"),_xlfn.XLOOKUP($B65,$AM$40:$AY$40,$AM$65:$AY$65), INDEX($AM$41:$AY$64,MATCH($C65,$AL$41:$AL$64,0),MATCH($B65,$AM$40:$AY$40,0)))</f>
        <v>51</v>
      </c>
      <c r="M65" s="18">
        <f t="shared" si="3"/>
        <v>8.3000000000000007</v>
      </c>
      <c r="N65" s="18">
        <f t="shared" si="4"/>
        <v>0</v>
      </c>
      <c r="O65" s="18">
        <f>IF(OR(INDEX($AM$99:$AY$122,MATCH($C65,$AL$99:$AL$122,0),MATCH($B65,$AM$98:$AY$98,0))="T", INDEX($AM$99:$AY$122,MATCH($C65,$AL$99:$AL$122,0),MATCH($B65,$AM$98:$AY$98,0))="M"), _xlfn.XLOOKUP($B65,$AM$98:$AY$98,$AM$123:$AY$123), INDEX($AM$99:$AY$122,MATCH($C65,$AL$99:$AL$122,0),MATCH($B65,$AM$98:$AY$98,0)))</f>
        <v>0</v>
      </c>
      <c r="P65" s="23">
        <f>IF(OR(INDEX($BB$13:$BN$36,MATCH($C65,$BA$13:$BA$36,0),MATCH($B65,$BB$12:$BN$12,0))="T", INDEX($BB$13:$BN$36,MATCH($C65,$BA$13:$BA$36,0),MATCH($B65,$BB$12:$BN$12,0))="M"),_xlfn.XLOOKUP($B65,$BB$12:$BN$12,$BB$37:$BN$37), INDEX($BB$13:$BN$36,MATCH($C65,$BA$13:$BA$36,0),MATCH($B65,$BB$12:$BN$12,0)))</f>
        <v>84</v>
      </c>
      <c r="Q65" s="23">
        <f>IF(OR(INDEX($BB$41:$BN$64,MATCH($C65,$BA$41:$BA$64,0),MATCH($B65,$BB$40:$BN$40,0))="T", INDEX($BB$41:$BN$64,MATCH($C65,$BA$41:$BA$64,0),MATCH($B65,$BB$40:$BN$40,0))="M"),_xlfn.XLOOKUP($B65,$BB$40:$BN$40,$BB$65:$BN$65), INDEX($BB$41:$BN$64,MATCH($C65,$BA$41:$BA$64,0),MATCH($B65,$BB$40:$BN$40,0)))</f>
        <v>45</v>
      </c>
      <c r="R65" s="23">
        <f>IF(OR(INDEX($BB$70:$BN$93,MATCH($C65,$BA$70:$BA$93,0),MATCH($B65,$BB$69:$BN$69,0))="T", INDEX($BB$70:$BN$93,MATCH($C65,$BA$70:$BA$93,0),MATCH($B65,$BB$69:$BN$69,0))="M"), _xlfn.XLOOKUP($B65,$BB$69:$BN$69,$BB$94:$BN$94), INDEX($AM$41:$AY$64,MATCH($C65,$BA$70:$BA$93,0),MATCH($B65,$BB$69:$BN$69,0)))</f>
        <v>51</v>
      </c>
      <c r="S65" s="23">
        <f>IF(OR(INDEX($BB$99:$BN$122,MATCH($C65,$BA$99:$BA$122,0),MATCH($B65,$BB$98:$BN$98,0))="T", INDEX($BB$99:$BN$122,MATCH($C65,$BA$99:$BA$122,0),MATCH($B65,$BB$98:$BN$98,0))="M"), _xlfn.XLOOKUP($B65,$BB$98:$BN$98,$BB$123:$BN$123), INDEX($BB$99:$BN$122,MATCH($C65,$BA$99:$BA$122,0),MATCH($B65,$BB$98:$BN$98,0)))</f>
        <v>22</v>
      </c>
      <c r="T65" s="23">
        <f>IF(OR(INDEX($BB$128:$BN$151,MATCH($C65,$BA$128:$BA$151,0),MATCH($B65,$BB$127:$BN$127,0))="T", INDEX($BB$128:$BN$151,MATCH($C65,$BA$128:$BA$151,0),MATCH($B65,$BB$127:$BN$127,0))="M"), _xlfn.XLOOKUP($B65,$BB$127:$BN$127,$BB$152:$BN$152), INDEX($AM$128:$AY$151,MATCH($C65,$BA$128:$BA$151,0),MATCH($B65,$BB$127:$BN$127,0)))</f>
        <v>64.599999999999994</v>
      </c>
      <c r="W65" s="13" t="s">
        <v>216</v>
      </c>
      <c r="X65" s="13">
        <f>AVERAGE(X41:X64)</f>
        <v>28.791666666666668</v>
      </c>
      <c r="Y65" s="13">
        <f t="shared" ref="Y65" si="28">AVERAGE(Y41:Y64)</f>
        <v>31.291666666666668</v>
      </c>
      <c r="Z65" s="13">
        <f t="shared" ref="Z65" si="29">AVERAGE(Z41:Z64)</f>
        <v>34.833333333333336</v>
      </c>
      <c r="AA65" s="13">
        <f t="shared" ref="AA65" si="30">AVERAGE(AA41:AA64)</f>
        <v>37.666666666666664</v>
      </c>
      <c r="AB65" s="13">
        <f t="shared" ref="AB65" si="31">AVERAGE(AB41:AB64)</f>
        <v>44</v>
      </c>
      <c r="AC65" s="13">
        <f t="shared" ref="AC65" si="32">AVERAGE(AC41:AC64)</f>
        <v>50</v>
      </c>
      <c r="AD65" s="13">
        <f t="shared" ref="AD65" si="33">AVERAGE(AD41:AD64)</f>
        <v>54.458333333333336</v>
      </c>
      <c r="AE65" s="13">
        <f t="shared" ref="AE65" si="34">AVERAGE(AE41:AE64)</f>
        <v>54.375</v>
      </c>
      <c r="AF65" s="13">
        <f t="shared" ref="AF65" si="35">AVERAGE(AF41:AF64)</f>
        <v>49.5</v>
      </c>
      <c r="AG65" s="13">
        <f t="shared" ref="AG65" si="36">AVERAGE(AG41:AG64)</f>
        <v>41.347826086956523</v>
      </c>
      <c r="AH65" s="13">
        <f t="shared" ref="AH65" si="37">AVERAGE(AH41:AH64)</f>
        <v>32.391304347826086</v>
      </c>
      <c r="AI65" s="13">
        <f t="shared" ref="AI65" si="38">AVERAGE(AI41:AI64)</f>
        <v>28.782608695652176</v>
      </c>
      <c r="AL65" s="13" t="s">
        <v>216</v>
      </c>
      <c r="AM65" s="13">
        <f>AVERAGE(AM41:AM64)</f>
        <v>40.75</v>
      </c>
      <c r="AN65" s="13">
        <f t="shared" ref="AN65" si="39">AVERAGE(AN41:AN64)</f>
        <v>41.708333333333336</v>
      </c>
      <c r="AO65" s="13">
        <f t="shared" ref="AO65" si="40">AVERAGE(AO41:AO64)</f>
        <v>43.166666666666664</v>
      </c>
      <c r="AP65" s="13">
        <f t="shared" ref="AP65" si="41">AVERAGE(AP41:AP64)</f>
        <v>44.75</v>
      </c>
      <c r="AQ65" s="13">
        <f t="shared" ref="AQ65" si="42">AVERAGE(AQ41:AQ64)</f>
        <v>47.791666666666664</v>
      </c>
      <c r="AR65" s="13">
        <f t="shared" ref="AR65" si="43">AVERAGE(AR41:AR64)</f>
        <v>50.166666666666664</v>
      </c>
      <c r="AS65" s="13">
        <f t="shared" ref="AS65" si="44">AVERAGE(AS41:AS64)</f>
        <v>51.583333333333336</v>
      </c>
      <c r="AT65" s="13">
        <f t="shared" ref="AT65" si="45">AVERAGE(AT41:AT64)</f>
        <v>53</v>
      </c>
      <c r="AU65" s="13">
        <f t="shared" ref="AU65" si="46">AVERAGE(AU41:AU64)</f>
        <v>52.083333333333336</v>
      </c>
      <c r="AV65" s="13">
        <f t="shared" ref="AV65" si="47">AVERAGE(AV41:AV64)</f>
        <v>50.083333333333336</v>
      </c>
      <c r="AW65" s="13">
        <f t="shared" ref="AW65" si="48">AVERAGE(AW41:AW64)</f>
        <v>44.913043478260867</v>
      </c>
      <c r="AX65" s="13">
        <f t="shared" ref="AX65" si="49">AVERAGE(AX41:AX64)</f>
        <v>41.043478260869563</v>
      </c>
      <c r="BA65" s="13" t="s">
        <v>216</v>
      </c>
      <c r="BB65" s="13">
        <f>AVERAGE(BB41:BB64)</f>
        <v>32.375</v>
      </c>
      <c r="BC65" s="13">
        <f t="shared" ref="BC65" si="50">AVERAGE(BC41:BC64)</f>
        <v>34.583333333333336</v>
      </c>
      <c r="BD65" s="13">
        <f t="shared" ref="BD65" si="51">AVERAGE(BD41:BD64)</f>
        <v>37.916666666666664</v>
      </c>
      <c r="BE65" s="13">
        <f t="shared" ref="BE65" si="52">AVERAGE(BE41:BE64)</f>
        <v>41.083333333333336</v>
      </c>
      <c r="BF65" s="13">
        <f t="shared" ref="BF65" si="53">AVERAGE(BF41:BF64)</f>
        <v>46.041666666666664</v>
      </c>
      <c r="BG65" s="13">
        <f t="shared" ref="BG65" si="54">AVERAGE(BG41:BG64)</f>
        <v>50.083333333333336</v>
      </c>
      <c r="BH65" s="13">
        <f t="shared" ref="BH65" si="55">AVERAGE(BH41:BH64)</f>
        <v>53.833333333333336</v>
      </c>
      <c r="BI65" s="13">
        <f t="shared" ref="BI65" si="56">AVERAGE(BI41:BI64)</f>
        <v>54.333333333333336</v>
      </c>
      <c r="BJ65" s="13">
        <f t="shared" ref="BJ65" si="57">AVERAGE(BJ41:BJ64)</f>
        <v>50.583333333333336</v>
      </c>
      <c r="BK65" s="13">
        <f t="shared" ref="BK65" si="58">AVERAGE(BK41:BK64)</f>
        <v>45.833333333333336</v>
      </c>
      <c r="BL65" s="13">
        <f t="shared" ref="BL65" si="59">AVERAGE(BL41:BL64)</f>
        <v>36.478260869565219</v>
      </c>
      <c r="BM65" s="13">
        <f t="shared" ref="BM65" si="60">AVERAGE(BM41:BM64)</f>
        <v>32.391304347826086</v>
      </c>
    </row>
    <row r="66" spans="1:66" x14ac:dyDescent="0.35">
      <c r="A66" s="2">
        <v>38518</v>
      </c>
      <c r="B66" s="6">
        <f t="shared" si="0"/>
        <v>6</v>
      </c>
      <c r="C66" s="6">
        <f t="shared" si="1"/>
        <v>2005</v>
      </c>
      <c r="D66">
        <v>156344</v>
      </c>
      <c r="E66">
        <f t="shared" si="2"/>
        <v>62853.630829153924</v>
      </c>
      <c r="F66" s="19">
        <f>IF(OR(INDEX($X$13:$AJ$36,MATCH($C66,$W$13:$W$36,0),MATCH($B66,$X$12:$AJ$12,0))="T", INDEX($X$13:$AJ$36,MATCH($C66,$W$13:$W$36,0),MATCH($B66,$X$12:$AJ$12,0))="M"),_xlfn.XLOOKUP($B66,$X$12:$AJ$12,$X$37:$AJ$37), INDEX($X$13:$AJ$36,MATCH($C66,$W$13:$W$36,0),MATCH($B66,$X$12:$AJ$12,0)))</f>
        <v>98</v>
      </c>
      <c r="G66" s="19">
        <f>IF(OR(INDEX($X$41:$AJ$64,MATCH(C66,$W$41:$W$64,0),MATCH(B66,$X$40:$AJ$40,0))="T", INDEX($X$41:$AJ$64,MATCH(C66,$W$41:$W$64,0),MATCH(B66,$X$40:$AJ$40,0))="M"), _xlfn.XLOOKUP($B66,$X$40:$AJ$40,$X$65:$AJ$65), INDEX($X$41:$AJ$64,MATCH(C66,$W$41:$W$64,0),MATCH(B66,$X$40:$AJ$40,0)))</f>
        <v>48</v>
      </c>
      <c r="H66" s="19">
        <f>IF(OR(INDEX($X$70:$AJ$93,MATCH(C66,$W$70:$W$93,0),MATCH(B66,$X$69:$AJ$69,0))="T", INDEX($X$70:$AJ$93,MATCH(C66,$W$70:$W$93,0),MATCH(B66,$X$69:$AJ$69,0))="M"), _xlfn.XLOOKUP($B66,$X$69:$AJ$69,$X$94:$AJ$94), INDEX($X$70:$AJ$93,MATCH(C66,$W$70:$W$93,0),MATCH(B66,$X$69:$AJ$69,0)))</f>
        <v>18.2</v>
      </c>
      <c r="I66" s="19">
        <f>IF(OR(INDEX($X$99:$AJ$122,MATCH(C66,$W$99:$W$122,0),MATCH(B66,$X$98:$AJ$98,0))="T", INDEX($X$99:$AJ$122,MATCH(C66,$W$99:$W$122,0),MATCH(B66,$X$98:$AJ$98,0))="M"),_xlfn.XLOOKUP($B66,$X$98:$AJ$98,$X$123:$AJ$123), INDEX($X$99:$AJ$122,MATCH(C66,$W$99:$W$122,0),MATCH(B66,$X$98:$AJ$98,0)))</f>
        <v>5.2</v>
      </c>
      <c r="J66" s="19">
        <f>IF(OR(INDEX($X$128:$AJ$151,MATCH(C66,$W$128:$W$151,0),MATCH(B66,$X$127:$AJ$127,0))="T", INDEX($X$128:$AJ$151,MATCH(C66,$W$128:$W$151,0),MATCH(B66,$X$127:$AJ$127,0))="M"), _xlfn.XLOOKUP($B66,$X$127:$AJ$127,$X$152:$AJ$152), INDEX($X$128:$AJ$151,MATCH(C66,$W$128:$W$151,0),MATCH(B66,$X$127:$AJ$127,0)))</f>
        <v>12.6</v>
      </c>
      <c r="K66" s="18">
        <f>IF(OR(INDEX($AM$13:$AY$36,MATCH($C66,$AL$13:$AL$36,0),MATCH($B66,$AM$12:$AY$12,0))="T", INDEX($AM$13:$AY$36,MATCH($C66,$AL$13:$AL$36,0),MATCH($B66,$AM$12:$AY$12,0))="M"),_xlfn.XLOOKUP($B66,$AM$12:$AY$12,$AM$37:$AY$37), INDEX($AM$13:$AY$36,MATCH($C66,$AL$13:$AL$36,0),MATCH($B66,$AM$12:$AY$12,0)))</f>
        <v>74</v>
      </c>
      <c r="L66" s="18">
        <f>IF(OR(INDEX($AM$41:$AY$64,MATCH($C66,$AL$41:$AL$64,0),MATCH($B66,$AM$40:$AY$40,0))="T", INDEX($AM$41:$AY$64,MATCH($C66,$AL$41:$AL$64,0),MATCH($B66,$AM$40:$AY$40,0))="M"),_xlfn.XLOOKUP($B66,$AM$40:$AY$40,$AM$65:$AY$65), INDEX($AM$41:$AY$64,MATCH($C66,$AL$41:$AL$64,0),MATCH($B66,$AM$40:$AY$40,0)))</f>
        <v>50</v>
      </c>
      <c r="M66" s="18">
        <f t="shared" si="3"/>
        <v>11.3</v>
      </c>
      <c r="N66" s="18">
        <f t="shared" si="4"/>
        <v>0</v>
      </c>
      <c r="O66" s="18">
        <f>IF(OR(INDEX($AM$99:$AY$122,MATCH($C66,$AL$99:$AL$122,0),MATCH($B66,$AM$98:$AY$98,0))="T", INDEX($AM$99:$AY$122,MATCH($C66,$AL$99:$AL$122,0),MATCH($B66,$AM$98:$AY$98,0))="M"), _xlfn.XLOOKUP($B66,$AM$98:$AY$98,$AM$123:$AY$123), INDEX($AM$99:$AY$122,MATCH($C66,$AL$99:$AL$122,0),MATCH($B66,$AM$98:$AY$98,0)))</f>
        <v>0</v>
      </c>
      <c r="P66" s="23">
        <f>IF(OR(INDEX($BB$13:$BN$36,MATCH($C66,$BA$13:$BA$36,0),MATCH($B66,$BB$12:$BN$12,0))="T", INDEX($BB$13:$BN$36,MATCH($C66,$BA$13:$BA$36,0),MATCH($B66,$BB$12:$BN$12,0))="M"),_xlfn.XLOOKUP($B66,$BB$12:$BN$12,$BB$37:$BN$37), INDEX($BB$13:$BN$36,MATCH($C66,$BA$13:$BA$36,0),MATCH($B66,$BB$12:$BN$12,0)))</f>
        <v>89</v>
      </c>
      <c r="Q66" s="23">
        <f>IF(OR(INDEX($BB$41:$BN$64,MATCH($C66,$BA$41:$BA$64,0),MATCH($B66,$BB$40:$BN$40,0))="T", INDEX($BB$41:$BN$64,MATCH($C66,$BA$41:$BA$64,0),MATCH($B66,$BB$40:$BN$40,0))="M"),_xlfn.XLOOKUP($B66,$BB$40:$BN$40,$BB$65:$BN$65), INDEX($BB$41:$BN$64,MATCH($C66,$BA$41:$BA$64,0),MATCH($B66,$BB$40:$BN$40,0)))</f>
        <v>49</v>
      </c>
      <c r="R66" s="23">
        <f>IF(OR(INDEX($BB$70:$BN$93,MATCH($C66,$BA$70:$BA$93,0),MATCH($B66,$BB$69:$BN$69,0))="T", INDEX($BB$70:$BN$93,MATCH($C66,$BA$70:$BA$93,0),MATCH($B66,$BB$69:$BN$69,0))="M"), _xlfn.XLOOKUP($B66,$BB$69:$BN$69,$BB$94:$BN$94), INDEX($AM$41:$AY$64,MATCH($C66,$BA$70:$BA$93,0),MATCH($B66,$BB$69:$BN$69,0)))</f>
        <v>50</v>
      </c>
      <c r="S66" s="23">
        <f>IF(OR(INDEX($BB$99:$BN$122,MATCH($C66,$BA$99:$BA$122,0),MATCH($B66,$BB$98:$BN$98,0))="T", INDEX($BB$99:$BN$122,MATCH($C66,$BA$99:$BA$122,0),MATCH($B66,$BB$98:$BN$98,0))="M"), _xlfn.XLOOKUP($B66,$BB$98:$BN$98,$BB$123:$BN$123), INDEX($BB$99:$BN$122,MATCH($C66,$BA$99:$BA$122,0),MATCH($B66,$BB$98:$BN$98,0)))</f>
        <v>47</v>
      </c>
      <c r="T66" s="23">
        <f>IF(OR(INDEX($BB$128:$BN$151,MATCH($C66,$BA$128:$BA$151,0),MATCH($B66,$BB$127:$BN$127,0))="T", INDEX($BB$128:$BN$151,MATCH($C66,$BA$128:$BA$151,0),MATCH($B66,$BB$127:$BN$127,0))="M"), _xlfn.XLOOKUP($B66,$BB$127:$BN$127,$BB$152:$BN$152), INDEX($AM$128:$AY$151,MATCH($C66,$BA$128:$BA$151,0),MATCH($B66,$BB$127:$BN$127,0)))</f>
        <v>65.2</v>
      </c>
    </row>
    <row r="67" spans="1:66" x14ac:dyDescent="0.35">
      <c r="A67" s="2">
        <v>38548</v>
      </c>
      <c r="B67" s="6">
        <f t="shared" si="0"/>
        <v>7</v>
      </c>
      <c r="C67" s="6">
        <f t="shared" si="1"/>
        <v>2005</v>
      </c>
      <c r="D67">
        <v>191687</v>
      </c>
      <c r="E67">
        <f t="shared" si="2"/>
        <v>77062.272506447509</v>
      </c>
      <c r="F67" s="19">
        <f>IF(OR(INDEX($X$13:$AJ$36,MATCH($C67,$W$13:$W$36,0),MATCH($B67,$X$12:$AJ$12,0))="T", INDEX($X$13:$AJ$36,MATCH($C67,$W$13:$W$36,0),MATCH($B67,$X$12:$AJ$12,0))="M"),_xlfn.XLOOKUP($B67,$X$12:$AJ$12,$X$37:$AJ$37), INDEX($X$13:$AJ$36,MATCH($C67,$W$13:$W$36,0),MATCH($B67,$X$12:$AJ$12,0)))</f>
        <v>105</v>
      </c>
      <c r="G67" s="19">
        <f>IF(OR(INDEX($X$41:$AJ$64,MATCH(C67,$W$41:$W$64,0),MATCH(B67,$X$40:$AJ$40,0))="T", INDEX($X$41:$AJ$64,MATCH(C67,$W$41:$W$64,0),MATCH(B67,$X$40:$AJ$40,0))="M"), _xlfn.XLOOKUP($B67,$X$40:$AJ$40,$X$65:$AJ$65), INDEX($X$41:$AJ$64,MATCH(C67,$W$41:$W$64,0),MATCH(B67,$X$40:$AJ$40,0)))</f>
        <v>57</v>
      </c>
      <c r="H67" s="19">
        <f>IF(OR(INDEX($X$70:$AJ$93,MATCH(C67,$W$70:$W$93,0),MATCH(B67,$X$69:$AJ$69,0))="T", INDEX($X$70:$AJ$93,MATCH(C67,$W$70:$W$93,0),MATCH(B67,$X$69:$AJ$69,0))="M"), _xlfn.XLOOKUP($B67,$X$69:$AJ$69,$X$94:$AJ$94), INDEX($X$70:$AJ$93,MATCH(C67,$W$70:$W$93,0),MATCH(B67,$X$69:$AJ$69,0)))</f>
        <v>19.100000000000001</v>
      </c>
      <c r="I67" s="19">
        <f>IF(OR(INDEX($X$99:$AJ$122,MATCH(C67,$W$99:$W$122,0),MATCH(B67,$X$98:$AJ$98,0))="T", INDEX($X$99:$AJ$122,MATCH(C67,$W$99:$W$122,0),MATCH(B67,$X$98:$AJ$98,0))="M"),_xlfn.XLOOKUP($B67,$X$98:$AJ$98,$X$123:$AJ$123), INDEX($X$99:$AJ$122,MATCH(C67,$W$99:$W$122,0),MATCH(B67,$X$98:$AJ$98,0)))</f>
        <v>14</v>
      </c>
      <c r="J67" s="19">
        <f>IF(OR(INDEX($X$128:$AJ$151,MATCH(C67,$W$128:$W$151,0),MATCH(B67,$X$127:$AJ$127,0))="T", INDEX($X$128:$AJ$151,MATCH(C67,$W$128:$W$151,0),MATCH(B67,$X$127:$AJ$127,0))="M"), _xlfn.XLOOKUP($B67,$X$127:$AJ$127,$X$152:$AJ$152), INDEX($X$128:$AJ$151,MATCH(C67,$W$128:$W$151,0),MATCH(B67,$X$127:$AJ$127,0)))</f>
        <v>15.2</v>
      </c>
      <c r="K67" s="18">
        <f>IF(OR(INDEX($AM$13:$AY$36,MATCH($C67,$AL$13:$AL$36,0),MATCH($B67,$AM$12:$AY$12,0))="T", INDEX($AM$13:$AY$36,MATCH($C67,$AL$13:$AL$36,0),MATCH($B67,$AM$12:$AY$12,0))="M"),_xlfn.XLOOKUP($B67,$AM$12:$AY$12,$AM$37:$AY$37), INDEX($AM$13:$AY$36,MATCH($C67,$AL$13:$AL$36,0),MATCH($B67,$AM$12:$AY$12,0)))</f>
        <v>82</v>
      </c>
      <c r="L67" s="18">
        <f>IF(OR(INDEX($AM$41:$AY$64,MATCH($C67,$AL$41:$AL$64,0),MATCH($B67,$AM$40:$AY$40,0))="T", INDEX($AM$41:$AY$64,MATCH($C67,$AL$41:$AL$64,0),MATCH($B67,$AM$40:$AY$40,0))="M"),_xlfn.XLOOKUP($B67,$AM$40:$AY$40,$AM$65:$AY$65), INDEX($AM$41:$AY$64,MATCH($C67,$AL$41:$AL$64,0),MATCH($B67,$AM$40:$AY$40,0)))</f>
        <v>52</v>
      </c>
      <c r="M67" s="18">
        <f t="shared" si="3"/>
        <v>14.4</v>
      </c>
      <c r="N67" s="18">
        <f t="shared" si="4"/>
        <v>0.2</v>
      </c>
      <c r="O67" s="18">
        <f>IF(OR(INDEX($AM$99:$AY$122,MATCH($C67,$AL$99:$AL$122,0),MATCH($B67,$AM$98:$AY$98,0))="T", INDEX($AM$99:$AY$122,MATCH($C67,$AL$99:$AL$122,0),MATCH($B67,$AM$98:$AY$98,0))="M"), _xlfn.XLOOKUP($B67,$AM$98:$AY$98,$AM$123:$AY$123), INDEX($AM$99:$AY$122,MATCH($C67,$AL$99:$AL$122,0),MATCH($B67,$AM$98:$AY$98,0)))</f>
        <v>0.2</v>
      </c>
      <c r="P67" s="23">
        <f>IF(OR(INDEX($BB$13:$BN$36,MATCH($C67,$BA$13:$BA$36,0),MATCH($B67,$BB$12:$BN$12,0))="T", INDEX($BB$13:$BN$36,MATCH($C67,$BA$13:$BA$36,0),MATCH($B67,$BB$12:$BN$12,0))="M"),_xlfn.XLOOKUP($B67,$BB$12:$BN$12,$BB$37:$BN$37), INDEX($BB$13:$BN$36,MATCH($C67,$BA$13:$BA$36,0),MATCH($B67,$BB$12:$BN$12,0)))</f>
        <v>96</v>
      </c>
      <c r="Q67" s="23">
        <f>IF(OR(INDEX($BB$41:$BN$64,MATCH($C67,$BA$41:$BA$64,0),MATCH($B67,$BB$40:$BN$40,0))="T", INDEX($BB$41:$BN$64,MATCH($C67,$BA$41:$BA$64,0),MATCH($B67,$BB$40:$BN$40,0))="M"),_xlfn.XLOOKUP($B67,$BB$40:$BN$40,$BB$65:$BN$65), INDEX($BB$41:$BN$64,MATCH($C67,$BA$41:$BA$64,0),MATCH($B67,$BB$40:$BN$40,0)))</f>
        <v>54</v>
      </c>
      <c r="R67" s="23">
        <f>IF(OR(INDEX($BB$70:$BN$93,MATCH($C67,$BA$70:$BA$93,0),MATCH($B67,$BB$69:$BN$69,0))="T", INDEX($BB$70:$BN$93,MATCH($C67,$BA$70:$BA$93,0),MATCH($B67,$BB$69:$BN$69,0))="M"), _xlfn.XLOOKUP($B67,$BB$69:$BN$69,$BB$94:$BN$94), INDEX($AM$41:$AY$64,MATCH($C67,$BA$70:$BA$93,0),MATCH($B67,$BB$69:$BN$69,0)))</f>
        <v>52</v>
      </c>
      <c r="S67" s="23">
        <f>IF(OR(INDEX($BB$99:$BN$122,MATCH($C67,$BA$99:$BA$122,0),MATCH($B67,$BB$98:$BN$98,0))="T", INDEX($BB$99:$BN$122,MATCH($C67,$BA$99:$BA$122,0),MATCH($B67,$BB$98:$BN$98,0))="M"), _xlfn.XLOOKUP($B67,$BB$98:$BN$98,$BB$123:$BN$123), INDEX($BB$99:$BN$122,MATCH($C67,$BA$99:$BA$122,0),MATCH($B67,$BB$98:$BN$98,0)))</f>
        <v>186</v>
      </c>
      <c r="T67" s="23">
        <f>IF(OR(INDEX($BB$128:$BN$151,MATCH($C67,$BA$128:$BA$151,0),MATCH($B67,$BB$127:$BN$127,0))="T", INDEX($BB$128:$BN$151,MATCH($C67,$BA$128:$BA$151,0),MATCH($B67,$BB$127:$BN$127,0))="M"), _xlfn.XLOOKUP($B67,$BB$127:$BN$127,$BB$152:$BN$152), INDEX($AM$128:$AY$151,MATCH($C67,$BA$128:$BA$151,0),MATCH($B67,$BB$127:$BN$127,0)))</f>
        <v>66.8</v>
      </c>
    </row>
    <row r="68" spans="1:66" x14ac:dyDescent="0.35">
      <c r="A68" s="2">
        <v>38579</v>
      </c>
      <c r="B68" s="6">
        <f t="shared" si="0"/>
        <v>8</v>
      </c>
      <c r="C68" s="6">
        <f t="shared" si="1"/>
        <v>2005</v>
      </c>
      <c r="D68">
        <v>187213</v>
      </c>
      <c r="E68">
        <f t="shared" si="2"/>
        <v>75263.628846763502</v>
      </c>
      <c r="F68" s="19">
        <f>IF(OR(INDEX($X$13:$AJ$36,MATCH($C68,$W$13:$W$36,0),MATCH($B68,$X$12:$AJ$12,0))="T", INDEX($X$13:$AJ$36,MATCH($C68,$W$13:$W$36,0),MATCH($B68,$X$12:$AJ$12,0))="M"),_xlfn.XLOOKUP($B68,$X$12:$AJ$12,$X$37:$AJ$37), INDEX($X$13:$AJ$36,MATCH($C68,$W$13:$W$36,0),MATCH($B68,$X$12:$AJ$12,0)))</f>
        <v>102</v>
      </c>
      <c r="G68" s="19">
        <f>IF(OR(INDEX($X$41:$AJ$64,MATCH(C68,$W$41:$W$64,0),MATCH(B68,$X$40:$AJ$40,0))="T", INDEX($X$41:$AJ$64,MATCH(C68,$W$41:$W$64,0),MATCH(B68,$X$40:$AJ$40,0))="M"), _xlfn.XLOOKUP($B68,$X$40:$AJ$40,$X$65:$AJ$65), INDEX($X$41:$AJ$64,MATCH(C68,$W$41:$W$64,0),MATCH(B68,$X$40:$AJ$40,0)))</f>
        <v>54</v>
      </c>
      <c r="H68" s="19">
        <f>IF(OR(INDEX($X$70:$AJ$93,MATCH(C68,$W$70:$W$93,0),MATCH(B68,$X$69:$AJ$69,0))="T", INDEX($X$70:$AJ$93,MATCH(C68,$W$70:$W$93,0),MATCH(B68,$X$69:$AJ$69,0))="M"), _xlfn.XLOOKUP($B68,$X$69:$AJ$69,$X$94:$AJ$94), INDEX($X$70:$AJ$93,MATCH(C68,$W$70:$W$93,0),MATCH(B68,$X$69:$AJ$69,0)))</f>
        <v>12.4</v>
      </c>
      <c r="I68" s="19">
        <f>IF(OR(INDEX($X$99:$AJ$122,MATCH(C68,$W$99:$W$122,0),MATCH(B68,$X$98:$AJ$98,0))="T", INDEX($X$99:$AJ$122,MATCH(C68,$W$99:$W$122,0),MATCH(B68,$X$98:$AJ$98,0))="M"),_xlfn.XLOOKUP($B68,$X$98:$AJ$98,$X$123:$AJ$123), INDEX($X$99:$AJ$122,MATCH(C68,$W$99:$W$122,0),MATCH(B68,$X$98:$AJ$98,0)))</f>
        <v>11.6</v>
      </c>
      <c r="J68" s="19">
        <f>IF(OR(INDEX($X$128:$AJ$151,MATCH(C68,$W$128:$W$151,0),MATCH(B68,$X$127:$AJ$127,0))="T", INDEX($X$128:$AJ$151,MATCH(C68,$W$128:$W$151,0),MATCH(B68,$X$127:$AJ$127,0))="M"), _xlfn.XLOOKUP($B68,$X$127:$AJ$127,$X$152:$AJ$152), INDEX($X$128:$AJ$151,MATCH(C68,$W$128:$W$151,0),MATCH(B68,$X$127:$AJ$127,0)))</f>
        <v>9.8000000000000007</v>
      </c>
      <c r="K68" s="18">
        <f>IF(OR(INDEX($AM$13:$AY$36,MATCH($C68,$AL$13:$AL$36,0),MATCH($B68,$AM$12:$AY$12,0))="T", INDEX($AM$13:$AY$36,MATCH($C68,$AL$13:$AL$36,0),MATCH($B68,$AM$12:$AY$12,0))="M"),_xlfn.XLOOKUP($B68,$AM$12:$AY$12,$AM$37:$AY$37), INDEX($AM$13:$AY$36,MATCH($C68,$AL$13:$AL$36,0),MATCH($B68,$AM$12:$AY$12,0)))</f>
        <v>81</v>
      </c>
      <c r="L68" s="18">
        <f>IF(OR(INDEX($AM$41:$AY$64,MATCH($C68,$AL$41:$AL$64,0),MATCH($B68,$AM$40:$AY$40,0))="T", INDEX($AM$41:$AY$64,MATCH($C68,$AL$41:$AL$64,0),MATCH($B68,$AM$40:$AY$40,0))="M"),_xlfn.XLOOKUP($B68,$AM$40:$AY$40,$AM$65:$AY$65), INDEX($AM$41:$AY$64,MATCH($C68,$AL$41:$AL$64,0),MATCH($B68,$AM$40:$AY$40,0)))</f>
        <v>52</v>
      </c>
      <c r="M68" s="18">
        <f t="shared" si="3"/>
        <v>9</v>
      </c>
      <c r="N68" s="18">
        <f t="shared" si="4"/>
        <v>0.3</v>
      </c>
      <c r="O68" s="18">
        <f>IF(OR(INDEX($AM$99:$AY$122,MATCH($C68,$AL$99:$AL$122,0),MATCH($B68,$AM$98:$AY$98,0))="T", INDEX($AM$99:$AY$122,MATCH($C68,$AL$99:$AL$122,0),MATCH($B68,$AM$98:$AY$98,0))="M"), _xlfn.XLOOKUP($B68,$AM$98:$AY$98,$AM$123:$AY$123), INDEX($AM$99:$AY$122,MATCH($C68,$AL$99:$AL$122,0),MATCH($B68,$AM$98:$AY$98,0)))</f>
        <v>0.3</v>
      </c>
      <c r="P68" s="23">
        <f>IF(OR(INDEX($BB$13:$BN$36,MATCH($C68,$BA$13:$BA$36,0),MATCH($B68,$BB$12:$BN$12,0))="T", INDEX($BB$13:$BN$36,MATCH($C68,$BA$13:$BA$36,0),MATCH($B68,$BB$12:$BN$12,0))="M"),_xlfn.XLOOKUP($B68,$BB$12:$BN$12,$BB$37:$BN$37), INDEX($BB$13:$BN$36,MATCH($C68,$BA$13:$BA$36,0),MATCH($B68,$BB$12:$BN$12,0)))</f>
        <v>95</v>
      </c>
      <c r="Q68" s="23">
        <f>IF(OR(INDEX($BB$41:$BN$64,MATCH($C68,$BA$41:$BA$64,0),MATCH($B68,$BB$40:$BN$40,0))="T", INDEX($BB$41:$BN$64,MATCH($C68,$BA$41:$BA$64,0),MATCH($B68,$BB$40:$BN$40,0))="M"),_xlfn.XLOOKUP($B68,$BB$40:$BN$40,$BB$65:$BN$65), INDEX($BB$41:$BN$64,MATCH($C68,$BA$41:$BA$64,0),MATCH($B68,$BB$40:$BN$40,0)))</f>
        <v>54</v>
      </c>
      <c r="R68" s="23">
        <f>IF(OR(INDEX($BB$70:$BN$93,MATCH($C68,$BA$70:$BA$93,0),MATCH($B68,$BB$69:$BN$69,0))="T", INDEX($BB$70:$BN$93,MATCH($C68,$BA$70:$BA$93,0),MATCH($B68,$BB$69:$BN$69,0))="M"), _xlfn.XLOOKUP($B68,$BB$69:$BN$69,$BB$94:$BN$94), INDEX($AM$41:$AY$64,MATCH($C68,$BA$70:$BA$93,0),MATCH($B68,$BB$69:$BN$69,0)))</f>
        <v>52</v>
      </c>
      <c r="S68" s="23">
        <f>IF(OR(INDEX($BB$99:$BN$122,MATCH($C68,$BA$99:$BA$122,0),MATCH($B68,$BB$98:$BN$98,0))="T", INDEX($BB$99:$BN$122,MATCH($C68,$BA$99:$BA$122,0),MATCH($B68,$BB$98:$BN$98,0))="M"), _xlfn.XLOOKUP($B68,$BB$98:$BN$98,$BB$123:$BN$123), INDEX($BB$99:$BN$122,MATCH($C68,$BA$99:$BA$122,0),MATCH($B68,$BB$98:$BN$98,0)))</f>
        <v>155</v>
      </c>
      <c r="T68" s="23">
        <f>IF(OR(INDEX($BB$128:$BN$151,MATCH($C68,$BA$128:$BA$151,0),MATCH($B68,$BB$127:$BN$127,0))="T", INDEX($BB$128:$BN$151,MATCH($C68,$BA$128:$BA$151,0),MATCH($B68,$BB$127:$BN$127,0))="M"), _xlfn.XLOOKUP($B68,$BB$127:$BN$127,$BB$152:$BN$152), INDEX($AM$128:$AY$151,MATCH($C68,$BA$128:$BA$151,0),MATCH($B68,$BB$127:$BN$127,0)))</f>
        <v>65.599999999999994</v>
      </c>
      <c r="W68" s="14" t="s">
        <v>35</v>
      </c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L68" s="14" t="s">
        <v>237</v>
      </c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BA68" s="14" t="s">
        <v>212</v>
      </c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</row>
    <row r="69" spans="1:66" ht="15" thickBot="1" x14ac:dyDescent="0.4">
      <c r="A69" s="2">
        <v>38610</v>
      </c>
      <c r="B69" s="6">
        <f t="shared" si="0"/>
        <v>9</v>
      </c>
      <c r="C69" s="6">
        <f t="shared" si="1"/>
        <v>2005</v>
      </c>
      <c r="D69">
        <v>166515</v>
      </c>
      <c r="E69">
        <f t="shared" si="2"/>
        <v>66942.590297782881</v>
      </c>
      <c r="F69" s="19">
        <f>IF(OR(INDEX($X$13:$AJ$36,MATCH($C69,$W$13:$W$36,0),MATCH($B69,$X$12:$AJ$12,0))="T", INDEX($X$13:$AJ$36,MATCH($C69,$W$13:$W$36,0),MATCH($B69,$X$12:$AJ$12,0))="M"),_xlfn.XLOOKUP($B69,$X$12:$AJ$12,$X$37:$AJ$37), INDEX($X$13:$AJ$36,MATCH($C69,$W$13:$W$36,0),MATCH($B69,$X$12:$AJ$12,0)))</f>
        <v>95</v>
      </c>
      <c r="G69" s="19">
        <f>IF(OR(INDEX($X$41:$AJ$64,MATCH(C69,$W$41:$W$64,0),MATCH(B69,$X$40:$AJ$40,0))="T", INDEX($X$41:$AJ$64,MATCH(C69,$W$41:$W$64,0),MATCH(B69,$X$40:$AJ$40,0))="M"), _xlfn.XLOOKUP($B69,$X$40:$AJ$40,$X$65:$AJ$65), INDEX($X$41:$AJ$64,MATCH(C69,$W$41:$W$64,0),MATCH(B69,$X$40:$AJ$40,0)))</f>
        <v>47</v>
      </c>
      <c r="H69" s="19">
        <f>IF(OR(INDEX($X$70:$AJ$93,MATCH(C69,$W$70:$W$93,0),MATCH(B69,$X$69:$AJ$69,0))="T", INDEX($X$70:$AJ$93,MATCH(C69,$W$70:$W$93,0),MATCH(B69,$X$69:$AJ$69,0))="M"), _xlfn.XLOOKUP($B69,$X$69:$AJ$69,$X$94:$AJ$94), INDEX($X$70:$AJ$93,MATCH(C69,$W$70:$W$93,0),MATCH(B69,$X$69:$AJ$69,0)))</f>
        <v>8.6</v>
      </c>
      <c r="I69" s="19">
        <f>IF(OR(INDEX($X$99:$AJ$122,MATCH(C69,$W$99:$W$122,0),MATCH(B69,$X$98:$AJ$98,0))="T", INDEX($X$99:$AJ$122,MATCH(C69,$W$99:$W$122,0),MATCH(B69,$X$98:$AJ$98,0))="M"),_xlfn.XLOOKUP($B69,$X$98:$AJ$98,$X$123:$AJ$123), INDEX($X$99:$AJ$122,MATCH(C69,$W$99:$W$122,0),MATCH(B69,$X$98:$AJ$98,0)))</f>
        <v>4.2</v>
      </c>
      <c r="J69" s="19">
        <f>IF(OR(INDEX($X$128:$AJ$151,MATCH(C69,$W$128:$W$151,0),MATCH(B69,$X$127:$AJ$127,0))="T", INDEX($X$128:$AJ$151,MATCH(C69,$W$128:$W$151,0),MATCH(B69,$X$127:$AJ$127,0))="M"), _xlfn.XLOOKUP($B69,$X$127:$AJ$127,$X$152:$AJ$152), INDEX($X$128:$AJ$151,MATCH(C69,$W$128:$W$151,0),MATCH(B69,$X$127:$AJ$127,0)))</f>
        <v>7.6</v>
      </c>
      <c r="K69" s="18">
        <f>IF(OR(INDEX($AM$13:$AY$36,MATCH($C69,$AL$13:$AL$36,0),MATCH($B69,$AM$12:$AY$12,0))="T", INDEX($AM$13:$AY$36,MATCH($C69,$AL$13:$AL$36,0),MATCH($B69,$AM$12:$AY$12,0))="M"),_xlfn.XLOOKUP($B69,$AM$12:$AY$12,$AM$37:$AY$37), INDEX($AM$13:$AY$36,MATCH($C69,$AL$13:$AL$36,0),MATCH($B69,$AM$12:$AY$12,0)))</f>
        <v>82</v>
      </c>
      <c r="L69" s="18">
        <f>IF(OR(INDEX($AM$41:$AY$64,MATCH($C69,$AL$41:$AL$64,0),MATCH($B69,$AM$40:$AY$40,0))="T", INDEX($AM$41:$AY$64,MATCH($C69,$AL$41:$AL$64,0),MATCH($B69,$AM$40:$AY$40,0))="M"),_xlfn.XLOOKUP($B69,$AM$40:$AY$40,$AM$65:$AY$65), INDEX($AM$41:$AY$64,MATCH($C69,$AL$41:$AL$64,0),MATCH($B69,$AM$40:$AY$40,0)))</f>
        <v>50</v>
      </c>
      <c r="M69" s="18">
        <f t="shared" si="3"/>
        <v>7.2</v>
      </c>
      <c r="N69" s="18">
        <f t="shared" si="4"/>
        <v>0.2</v>
      </c>
      <c r="O69" s="18">
        <f>IF(OR(INDEX($AM$99:$AY$122,MATCH($C69,$AL$99:$AL$122,0),MATCH($B69,$AM$98:$AY$98,0))="T", INDEX($AM$99:$AY$122,MATCH($C69,$AL$99:$AL$122,0),MATCH($B69,$AM$98:$AY$98,0))="M"), _xlfn.XLOOKUP($B69,$AM$98:$AY$98,$AM$123:$AY$123), INDEX($AM$99:$AY$122,MATCH($C69,$AL$99:$AL$122,0),MATCH($B69,$AM$98:$AY$98,0)))</f>
        <v>0.2</v>
      </c>
      <c r="P69" s="23">
        <f>IF(OR(INDEX($BB$13:$BN$36,MATCH($C69,$BA$13:$BA$36,0),MATCH($B69,$BB$12:$BN$12,0))="T", INDEX($BB$13:$BN$36,MATCH($C69,$BA$13:$BA$36,0),MATCH($B69,$BB$12:$BN$12,0))="M"),_xlfn.XLOOKUP($B69,$BB$12:$BN$12,$BB$37:$BN$37), INDEX($BB$13:$BN$36,MATCH($C69,$BA$13:$BA$36,0),MATCH($B69,$BB$12:$BN$12,0)))</f>
        <v>90</v>
      </c>
      <c r="Q69" s="23">
        <f>IF(OR(INDEX($BB$41:$BN$64,MATCH($C69,$BA$41:$BA$64,0),MATCH($B69,$BB$40:$BN$40,0))="T", INDEX($BB$41:$BN$64,MATCH($C69,$BA$41:$BA$64,0),MATCH($B69,$BB$40:$BN$40,0))="M"),_xlfn.XLOOKUP($B69,$BB$40:$BN$40,$BB$65:$BN$65), INDEX($BB$41:$BN$64,MATCH($C69,$BA$41:$BA$64,0),MATCH($B69,$BB$40:$BN$40,0)))</f>
        <v>49</v>
      </c>
      <c r="R69" s="23">
        <f>IF(OR(INDEX($BB$70:$BN$93,MATCH($C69,$BA$70:$BA$93,0),MATCH($B69,$BB$69:$BN$69,0))="T", INDEX($BB$70:$BN$93,MATCH($C69,$BA$70:$BA$93,0),MATCH($B69,$BB$69:$BN$69,0))="M"), _xlfn.XLOOKUP($B69,$BB$69:$BN$69,$BB$94:$BN$94), INDEX($AM$41:$AY$64,MATCH($C69,$BA$70:$BA$93,0),MATCH($B69,$BB$69:$BN$69,0)))</f>
        <v>50</v>
      </c>
      <c r="S69" s="23">
        <f>IF(OR(INDEX($BB$99:$BN$122,MATCH($C69,$BA$99:$BA$122,0),MATCH($B69,$BB$98:$BN$98,0))="T", INDEX($BB$99:$BN$122,MATCH($C69,$BA$99:$BA$122,0),MATCH($B69,$BB$98:$BN$98,0))="M"), _xlfn.XLOOKUP($B69,$BB$98:$BN$98,$BB$123:$BN$123), INDEX($BB$99:$BN$122,MATCH($C69,$BA$99:$BA$122,0),MATCH($B69,$BB$98:$BN$98,0)))</f>
        <v>50</v>
      </c>
      <c r="T69" s="23">
        <f>IF(OR(INDEX($BB$128:$BN$151,MATCH($C69,$BA$128:$BA$151,0),MATCH($B69,$BB$127:$BN$127,0))="T", INDEX($BB$128:$BN$151,MATCH($C69,$BA$128:$BA$151,0),MATCH($B69,$BB$127:$BN$127,0))="M"), _xlfn.XLOOKUP($B69,$BB$127:$BN$127,$BB$152:$BN$152), INDEX($AM$128:$AY$151,MATCH($C69,$BA$128:$BA$151,0),MATCH($B69,$BB$127:$BN$127,0)))</f>
        <v>65.8</v>
      </c>
      <c r="X69" s="13">
        <v>1</v>
      </c>
      <c r="Y69" s="13">
        <v>2</v>
      </c>
      <c r="Z69" s="13">
        <v>3</v>
      </c>
      <c r="AA69" s="13">
        <v>4</v>
      </c>
      <c r="AB69" s="13">
        <v>5</v>
      </c>
      <c r="AC69" s="13">
        <v>6</v>
      </c>
      <c r="AD69" s="13">
        <v>7</v>
      </c>
      <c r="AE69" s="13">
        <v>8</v>
      </c>
      <c r="AF69" s="13">
        <v>9</v>
      </c>
      <c r="AG69" s="13">
        <v>10</v>
      </c>
      <c r="AH69" s="13">
        <v>11</v>
      </c>
      <c r="AI69" s="13">
        <v>12</v>
      </c>
      <c r="AM69" s="13">
        <v>1</v>
      </c>
      <c r="AN69" s="13">
        <v>2</v>
      </c>
      <c r="AO69" s="13">
        <v>3</v>
      </c>
      <c r="AP69" s="13">
        <v>4</v>
      </c>
      <c r="AQ69" s="13">
        <v>5</v>
      </c>
      <c r="AR69" s="13">
        <v>6</v>
      </c>
      <c r="AS69" s="13">
        <v>7</v>
      </c>
      <c r="AT69" s="13">
        <v>8</v>
      </c>
      <c r="AU69" s="13">
        <v>9</v>
      </c>
      <c r="AV69" s="13">
        <v>10</v>
      </c>
      <c r="AW69" s="13">
        <v>11</v>
      </c>
      <c r="AX69" s="13">
        <v>12</v>
      </c>
      <c r="BB69" s="13">
        <v>1</v>
      </c>
      <c r="BC69" s="13">
        <v>2</v>
      </c>
      <c r="BD69" s="13">
        <v>3</v>
      </c>
      <c r="BE69" s="13">
        <v>4</v>
      </c>
      <c r="BF69" s="13">
        <v>5</v>
      </c>
      <c r="BG69" s="13">
        <v>6</v>
      </c>
      <c r="BH69" s="13">
        <v>7</v>
      </c>
      <c r="BI69" s="13">
        <v>8</v>
      </c>
      <c r="BJ69" s="13">
        <v>9</v>
      </c>
      <c r="BK69" s="13">
        <v>10</v>
      </c>
      <c r="BL69" s="13">
        <v>11</v>
      </c>
      <c r="BM69" s="13">
        <v>12</v>
      </c>
    </row>
    <row r="70" spans="1:66" ht="15" thickBot="1" x14ac:dyDescent="0.4">
      <c r="A70" s="2">
        <v>38640</v>
      </c>
      <c r="B70" s="6">
        <f t="shared" si="0"/>
        <v>10</v>
      </c>
      <c r="C70" s="6">
        <f t="shared" si="1"/>
        <v>2005</v>
      </c>
      <c r="D70">
        <v>163308</v>
      </c>
      <c r="E70">
        <f t="shared" si="2"/>
        <v>65653.307728134561</v>
      </c>
      <c r="F70" s="19">
        <f>IF(OR(INDEX($X$13:$AJ$36,MATCH($C70,$W$13:$W$36,0),MATCH($B70,$X$12:$AJ$12,0))="T", INDEX($X$13:$AJ$36,MATCH($C70,$W$13:$W$36,0),MATCH($B70,$X$12:$AJ$12,0))="M"),_xlfn.XLOOKUP($B70,$X$12:$AJ$12,$X$37:$AJ$37), INDEX($X$13:$AJ$36,MATCH($C70,$W$13:$W$36,0),MATCH($B70,$X$12:$AJ$12,0)))</f>
        <v>88</v>
      </c>
      <c r="G70" s="19">
        <f>IF(OR(INDEX($X$41:$AJ$64,MATCH(C70,$W$41:$W$64,0),MATCH(B70,$X$40:$AJ$40,0))="T", INDEX($X$41:$AJ$64,MATCH(C70,$W$41:$W$64,0),MATCH(B70,$X$40:$AJ$40,0))="M"), _xlfn.XLOOKUP($B70,$X$40:$AJ$40,$X$65:$AJ$65), INDEX($X$41:$AJ$64,MATCH(C70,$W$41:$W$64,0),MATCH(B70,$X$40:$AJ$40,0)))</f>
        <v>42</v>
      </c>
      <c r="H70" s="19">
        <f>IF(OR(INDEX($X$70:$AJ$93,MATCH(C70,$W$70:$W$93,0),MATCH(B70,$X$69:$AJ$69,0))="T", INDEX($X$70:$AJ$93,MATCH(C70,$W$70:$W$93,0),MATCH(B70,$X$69:$AJ$69,0))="M"), _xlfn.XLOOKUP($B70,$X$69:$AJ$69,$X$94:$AJ$94), INDEX($X$70:$AJ$93,MATCH(C70,$W$70:$W$93,0),MATCH(B70,$X$69:$AJ$69,0)))</f>
        <v>7.6</v>
      </c>
      <c r="I70" s="19">
        <f>IF(OR(INDEX($X$99:$AJ$122,MATCH(C70,$W$99:$W$122,0),MATCH(B70,$X$98:$AJ$98,0))="T", INDEX($X$99:$AJ$122,MATCH(C70,$W$99:$W$122,0),MATCH(B70,$X$98:$AJ$98,0))="M"),_xlfn.XLOOKUP($B70,$X$98:$AJ$98,$X$123:$AJ$123), INDEX($X$99:$AJ$122,MATCH(C70,$W$99:$W$122,0),MATCH(B70,$X$98:$AJ$98,0)))</f>
        <v>0.9</v>
      </c>
      <c r="J70" s="19">
        <f>IF(OR(INDEX($X$128:$AJ$151,MATCH(C70,$W$128:$W$151,0),MATCH(B70,$X$127:$AJ$127,0))="T", INDEX($X$128:$AJ$151,MATCH(C70,$W$128:$W$151,0),MATCH(B70,$X$127:$AJ$127,0))="M"), _xlfn.XLOOKUP($B70,$X$127:$AJ$127,$X$152:$AJ$152), INDEX($X$128:$AJ$151,MATCH(C70,$W$128:$W$151,0),MATCH(B70,$X$127:$AJ$127,0)))</f>
        <v>8</v>
      </c>
      <c r="K70" s="18">
        <f>IF(OR(INDEX($AM$13:$AY$36,MATCH($C70,$AL$13:$AL$36,0),MATCH($B70,$AM$12:$AY$12,0))="T", INDEX($AM$13:$AY$36,MATCH($C70,$AL$13:$AL$36,0),MATCH($B70,$AM$12:$AY$12,0))="M"),_xlfn.XLOOKUP($B70,$AM$12:$AY$12,$AM$37:$AY$37), INDEX($AM$13:$AY$36,MATCH($C70,$AL$13:$AL$36,0),MATCH($B70,$AM$12:$AY$12,0)))</f>
        <v>82</v>
      </c>
      <c r="L70" s="18">
        <f>IF(OR(INDEX($AM$41:$AY$64,MATCH($C70,$AL$41:$AL$64,0),MATCH($B70,$AM$40:$AY$40,0))="T", INDEX($AM$41:$AY$64,MATCH($C70,$AL$41:$AL$64,0),MATCH($B70,$AM$40:$AY$40,0))="M"),_xlfn.XLOOKUP($B70,$AM$40:$AY$40,$AM$65:$AY$65), INDEX($AM$41:$AY$64,MATCH($C70,$AL$41:$AL$64,0),MATCH($B70,$AM$40:$AY$40,0)))</f>
        <v>50</v>
      </c>
      <c r="M70" s="18">
        <f t="shared" si="3"/>
        <v>8.9</v>
      </c>
      <c r="N70" s="18">
        <f t="shared" si="4"/>
        <v>0.3</v>
      </c>
      <c r="O70" s="18">
        <f>IF(OR(INDEX($AM$99:$AY$122,MATCH($C70,$AL$99:$AL$122,0),MATCH($B70,$AM$98:$AY$98,0))="T", INDEX($AM$99:$AY$122,MATCH($C70,$AL$99:$AL$122,0),MATCH($B70,$AM$98:$AY$98,0))="M"), _xlfn.XLOOKUP($B70,$AM$98:$AY$98,$AM$123:$AY$123), INDEX($AM$99:$AY$122,MATCH($C70,$AL$99:$AL$122,0),MATCH($B70,$AM$98:$AY$98,0)))</f>
        <v>0.3</v>
      </c>
      <c r="P70" s="23">
        <f>IF(OR(INDEX($BB$13:$BN$36,MATCH($C70,$BA$13:$BA$36,0),MATCH($B70,$BB$12:$BN$12,0))="T", INDEX($BB$13:$BN$36,MATCH($C70,$BA$13:$BA$36,0),MATCH($B70,$BB$12:$BN$12,0))="M"),_xlfn.XLOOKUP($B70,$BB$12:$BN$12,$BB$37:$BN$37), INDEX($BB$13:$BN$36,MATCH($C70,$BA$13:$BA$36,0),MATCH($B70,$BB$12:$BN$12,0)))</f>
        <v>86</v>
      </c>
      <c r="Q70" s="23">
        <f>IF(OR(INDEX($BB$41:$BN$64,MATCH($C70,$BA$41:$BA$64,0),MATCH($B70,$BB$40:$BN$40,0))="T", INDEX($BB$41:$BN$64,MATCH($C70,$BA$41:$BA$64,0),MATCH($B70,$BB$40:$BN$40,0))="M"),_xlfn.XLOOKUP($B70,$BB$40:$BN$40,$BB$65:$BN$65), INDEX($BB$41:$BN$64,MATCH($C70,$BA$41:$BA$64,0),MATCH($B70,$BB$40:$BN$40,0)))</f>
        <v>45</v>
      </c>
      <c r="R70" s="23">
        <f>IF(OR(INDEX($BB$70:$BN$93,MATCH($C70,$BA$70:$BA$93,0),MATCH($B70,$BB$69:$BN$69,0))="T", INDEX($BB$70:$BN$93,MATCH($C70,$BA$70:$BA$93,0),MATCH($B70,$BB$69:$BN$69,0))="M"), _xlfn.XLOOKUP($B70,$BB$69:$BN$69,$BB$94:$BN$94), INDEX($AM$41:$AY$64,MATCH($C70,$BA$70:$BA$93,0),MATCH($B70,$BB$69:$BN$69,0)))</f>
        <v>50</v>
      </c>
      <c r="S70" s="23">
        <f>IF(OR(INDEX($BB$99:$BN$122,MATCH($C70,$BA$99:$BA$122,0),MATCH($B70,$BB$98:$BN$98,0))="T", INDEX($BB$99:$BN$122,MATCH($C70,$BA$99:$BA$122,0),MATCH($B70,$BB$98:$BN$98,0))="M"), _xlfn.XLOOKUP($B70,$BB$98:$BN$98,$BB$123:$BN$123), INDEX($BB$99:$BN$122,MATCH($C70,$BA$99:$BA$122,0),MATCH($B70,$BB$98:$BN$98,0)))</f>
        <v>24</v>
      </c>
      <c r="T70" s="23">
        <f>IF(OR(INDEX($BB$128:$BN$151,MATCH($C70,$BA$128:$BA$151,0),MATCH($B70,$BB$127:$BN$127,0))="T", INDEX($BB$128:$BN$151,MATCH($C70,$BA$128:$BA$151,0),MATCH($B70,$BB$127:$BN$127,0))="M"), _xlfn.XLOOKUP($B70,$BB$127:$BN$127,$BB$152:$BN$152), INDEX($AM$128:$AY$151,MATCH($C70,$BA$128:$BA$151,0),MATCH($B70,$BB$127:$BN$127,0)))</f>
        <v>68.099999999999994</v>
      </c>
      <c r="W70" s="15">
        <v>2000</v>
      </c>
      <c r="X70" s="15">
        <v>0</v>
      </c>
      <c r="Y70" s="15">
        <v>0</v>
      </c>
      <c r="Z70" s="15">
        <v>0</v>
      </c>
      <c r="AA70" s="15">
        <v>1.8</v>
      </c>
      <c r="AB70" s="15">
        <v>10.1</v>
      </c>
      <c r="AC70" s="15">
        <v>17.899999999999999</v>
      </c>
      <c r="AD70" s="15">
        <v>16</v>
      </c>
      <c r="AE70" s="15">
        <v>13.4</v>
      </c>
      <c r="AF70" s="15">
        <v>9.4</v>
      </c>
      <c r="AG70" s="15">
        <v>4.5999999999999996</v>
      </c>
      <c r="AH70" s="15">
        <v>2.7</v>
      </c>
      <c r="AI70" s="15">
        <v>0.1</v>
      </c>
      <c r="AJ70" s="15"/>
      <c r="AL70" s="5">
        <v>2000</v>
      </c>
      <c r="AM70" s="5">
        <v>6.2</v>
      </c>
      <c r="AN70" s="5">
        <v>4.0999999999999996</v>
      </c>
      <c r="AO70" s="5">
        <v>4.5</v>
      </c>
      <c r="AP70" s="5">
        <v>3.7</v>
      </c>
      <c r="AQ70" s="5">
        <v>7.2</v>
      </c>
      <c r="AR70" s="5">
        <v>10.5</v>
      </c>
      <c r="AS70" s="5">
        <v>12.1</v>
      </c>
      <c r="AT70" s="5">
        <v>11</v>
      </c>
      <c r="AU70" s="5">
        <v>10.1</v>
      </c>
      <c r="AV70" s="5">
        <v>7.9</v>
      </c>
      <c r="AW70" s="5">
        <v>7</v>
      </c>
      <c r="AX70" s="5">
        <v>6.2</v>
      </c>
      <c r="AY70" s="5">
        <v>7.5</v>
      </c>
      <c r="BA70" s="15">
        <v>2000</v>
      </c>
      <c r="BB70" s="5">
        <v>15</v>
      </c>
      <c r="BC70" s="5">
        <v>8</v>
      </c>
      <c r="BD70" s="5">
        <v>4</v>
      </c>
      <c r="BE70" s="5">
        <v>60</v>
      </c>
      <c r="BF70" s="5">
        <v>227</v>
      </c>
      <c r="BG70" s="5">
        <v>453</v>
      </c>
      <c r="BH70" s="5">
        <v>384</v>
      </c>
      <c r="BI70" s="5">
        <v>321</v>
      </c>
      <c r="BJ70" s="5">
        <v>304</v>
      </c>
      <c r="BK70" s="5">
        <v>172</v>
      </c>
      <c r="BL70" s="5">
        <v>108</v>
      </c>
      <c r="BM70" s="5" t="s">
        <v>21</v>
      </c>
      <c r="BN70" s="5"/>
    </row>
    <row r="71" spans="1:66" ht="15" thickBot="1" x14ac:dyDescent="0.4">
      <c r="A71" s="2">
        <v>38671</v>
      </c>
      <c r="B71" s="6">
        <f t="shared" si="0"/>
        <v>11</v>
      </c>
      <c r="C71" s="6">
        <f t="shared" si="1"/>
        <v>2005</v>
      </c>
      <c r="D71">
        <v>170177</v>
      </c>
      <c r="E71">
        <f t="shared" si="2"/>
        <v>68414.792595897045</v>
      </c>
      <c r="F71" s="19">
        <f>IF(OR(INDEX($X$13:$AJ$36,MATCH($C71,$W$13:$W$36,0),MATCH($B71,$X$12:$AJ$12,0))="T", INDEX($X$13:$AJ$36,MATCH($C71,$W$13:$W$36,0),MATCH($B71,$X$12:$AJ$12,0))="M"),_xlfn.XLOOKUP($B71,$X$12:$AJ$12,$X$37:$AJ$37), INDEX($X$13:$AJ$36,MATCH($C71,$W$13:$W$36,0),MATCH($B71,$X$12:$AJ$12,0)))</f>
        <v>77</v>
      </c>
      <c r="G71" s="19">
        <f>IF(OR(INDEX($X$41:$AJ$64,MATCH(C71,$W$41:$W$64,0),MATCH(B71,$X$40:$AJ$40,0))="T", INDEX($X$41:$AJ$64,MATCH(C71,$W$41:$W$64,0),MATCH(B71,$X$40:$AJ$40,0))="M"), _xlfn.XLOOKUP($B71,$X$40:$AJ$40,$X$65:$AJ$65), INDEX($X$41:$AJ$64,MATCH(C71,$W$41:$W$64,0),MATCH(B71,$X$40:$AJ$40,0)))</f>
        <v>31</v>
      </c>
      <c r="H71" s="19">
        <f>IF(OR(INDEX($X$70:$AJ$93,MATCH(C71,$W$70:$W$93,0),MATCH(B71,$X$69:$AJ$69,0))="T", INDEX($X$70:$AJ$93,MATCH(C71,$W$70:$W$93,0),MATCH(B71,$X$69:$AJ$69,0))="M"), _xlfn.XLOOKUP($B71,$X$69:$AJ$69,$X$94:$AJ$94), INDEX($X$70:$AJ$93,MATCH(C71,$W$70:$W$93,0),MATCH(B71,$X$69:$AJ$69,0)))</f>
        <v>2</v>
      </c>
      <c r="I71" s="19">
        <f>IF(OR(INDEX($X$99:$AJ$122,MATCH(C71,$W$99:$W$122,0),MATCH(B71,$X$98:$AJ$98,0))="T", INDEX($X$99:$AJ$122,MATCH(C71,$W$99:$W$122,0),MATCH(B71,$X$98:$AJ$98,0))="M"),_xlfn.XLOOKUP($B71,$X$98:$AJ$98,$X$123:$AJ$123), INDEX($X$99:$AJ$122,MATCH(C71,$W$99:$W$122,0),MATCH(B71,$X$98:$AJ$98,0)))</f>
        <v>0</v>
      </c>
      <c r="J71" s="19">
        <f>IF(OR(INDEX($X$128:$AJ$151,MATCH(C71,$W$128:$W$151,0),MATCH(B71,$X$127:$AJ$127,0))="T", INDEX($X$128:$AJ$151,MATCH(C71,$W$128:$W$151,0),MATCH(B71,$X$127:$AJ$127,0))="M"), _xlfn.XLOOKUP($B71,$X$127:$AJ$127,$X$152:$AJ$152), INDEX($X$128:$AJ$151,MATCH(C71,$W$128:$W$151,0),MATCH(B71,$X$127:$AJ$127,0)))</f>
        <v>3.3</v>
      </c>
      <c r="K71" s="18">
        <f>IF(OR(INDEX($AM$13:$AY$36,MATCH($C71,$AL$13:$AL$36,0),MATCH($B71,$AM$12:$AY$12,0))="T", INDEX($AM$13:$AY$36,MATCH($C71,$AL$13:$AL$36,0),MATCH($B71,$AM$12:$AY$12,0))="M"),_xlfn.XLOOKUP($B71,$AM$12:$AY$12,$AM$37:$AY$37), INDEX($AM$13:$AY$36,MATCH($C71,$AL$13:$AL$36,0),MATCH($B71,$AM$12:$AY$12,0)))</f>
        <v>79</v>
      </c>
      <c r="L71" s="18">
        <f>IF(OR(INDEX($AM$41:$AY$64,MATCH($C71,$AL$41:$AL$64,0),MATCH($B71,$AM$40:$AY$40,0))="T", INDEX($AM$41:$AY$64,MATCH($C71,$AL$41:$AL$64,0),MATCH($B71,$AM$40:$AY$40,0))="M"),_xlfn.XLOOKUP($B71,$AM$40:$AY$40,$AM$65:$AY$65), INDEX($AM$41:$AY$64,MATCH($C71,$AL$41:$AL$64,0),MATCH($B71,$AM$40:$AY$40,0)))</f>
        <v>43</v>
      </c>
      <c r="M71" s="18">
        <f t="shared" si="3"/>
        <v>5.6</v>
      </c>
      <c r="N71" s="18">
        <f t="shared" si="4"/>
        <v>0.4</v>
      </c>
      <c r="O71" s="18">
        <f>IF(OR(INDEX($AM$99:$AY$122,MATCH($C71,$AL$99:$AL$122,0),MATCH($B71,$AM$98:$AY$98,0))="T", INDEX($AM$99:$AY$122,MATCH($C71,$AL$99:$AL$122,0),MATCH($B71,$AM$98:$AY$98,0))="M"), _xlfn.XLOOKUP($B71,$AM$98:$AY$98,$AM$123:$AY$123), INDEX($AM$99:$AY$122,MATCH($C71,$AL$99:$AL$122,0),MATCH($B71,$AM$98:$AY$98,0)))</f>
        <v>0.4</v>
      </c>
      <c r="P71" s="23">
        <f>IF(OR(INDEX($BB$13:$BN$36,MATCH($C71,$BA$13:$BA$36,0),MATCH($B71,$BB$12:$BN$12,0))="T", INDEX($BB$13:$BN$36,MATCH($C71,$BA$13:$BA$36,0),MATCH($B71,$BB$12:$BN$12,0))="M"),_xlfn.XLOOKUP($B71,$BB$12:$BN$12,$BB$37:$BN$37), INDEX($BB$13:$BN$36,MATCH($C71,$BA$13:$BA$36,0),MATCH($B71,$BB$12:$BN$12,0)))</f>
        <v>78</v>
      </c>
      <c r="Q71" s="23">
        <f>IF(OR(INDEX($BB$41:$BN$64,MATCH($C71,$BA$41:$BA$64,0),MATCH($B71,$BB$40:$BN$40,0))="T", INDEX($BB$41:$BN$64,MATCH($C71,$BA$41:$BA$64,0),MATCH($B71,$BB$40:$BN$40,0))="M"),_xlfn.XLOOKUP($B71,$BB$40:$BN$40,$BB$65:$BN$65), INDEX($BB$41:$BN$64,MATCH($C71,$BA$41:$BA$64,0),MATCH($B71,$BB$40:$BN$40,0)))</f>
        <v>35</v>
      </c>
      <c r="R71" s="23">
        <f>IF(OR(INDEX($BB$70:$BN$93,MATCH($C71,$BA$70:$BA$93,0),MATCH($B71,$BB$69:$BN$69,0))="T", INDEX($BB$70:$BN$93,MATCH($C71,$BA$70:$BA$93,0),MATCH($B71,$BB$69:$BN$69,0))="M"), _xlfn.XLOOKUP($B71,$BB$69:$BN$69,$BB$94:$BN$94), INDEX($AM$41:$AY$64,MATCH($C71,$BA$70:$BA$93,0),MATCH($B71,$BB$69:$BN$69,0)))</f>
        <v>43</v>
      </c>
      <c r="S71" s="23">
        <f>IF(OR(INDEX($BB$99:$BN$122,MATCH($C71,$BA$99:$BA$122,0),MATCH($B71,$BB$98:$BN$98,0))="T", INDEX($BB$99:$BN$122,MATCH($C71,$BA$99:$BA$122,0),MATCH($B71,$BB$98:$BN$98,0))="M"), _xlfn.XLOOKUP($B71,$BB$98:$BN$98,$BB$123:$BN$123), INDEX($BB$99:$BN$122,MATCH($C71,$BA$99:$BA$122,0),MATCH($B71,$BB$98:$BN$98,0)))</f>
        <v>1</v>
      </c>
      <c r="T71" s="23">
        <f>IF(OR(INDEX($BB$128:$BN$151,MATCH($C71,$BA$128:$BA$151,0),MATCH($B71,$BB$127:$BN$127,0))="T", INDEX($BB$128:$BN$151,MATCH($C71,$BA$128:$BA$151,0),MATCH($B71,$BB$127:$BN$127,0))="M"), _xlfn.XLOOKUP($B71,$BB$127:$BN$127,$BB$152:$BN$152), INDEX($AM$128:$AY$151,MATCH($C71,$BA$128:$BA$151,0),MATCH($B71,$BB$127:$BN$127,0)))</f>
        <v>67.900000000000006</v>
      </c>
      <c r="W71" s="15">
        <v>2001</v>
      </c>
      <c r="X71" s="15">
        <v>0</v>
      </c>
      <c r="Y71" s="15">
        <v>0.1</v>
      </c>
      <c r="Z71" s="15">
        <v>0.2</v>
      </c>
      <c r="AA71" s="15">
        <v>4</v>
      </c>
      <c r="AB71" s="15">
        <v>16.100000000000001</v>
      </c>
      <c r="AC71" s="15">
        <v>17.8</v>
      </c>
      <c r="AD71" s="15">
        <v>19</v>
      </c>
      <c r="AE71" s="15">
        <v>15.9</v>
      </c>
      <c r="AF71" s="15">
        <v>7.7</v>
      </c>
      <c r="AG71" s="15">
        <v>9.1999999999999993</v>
      </c>
      <c r="AH71" s="15">
        <v>0.1</v>
      </c>
      <c r="AI71" s="15">
        <v>0</v>
      </c>
      <c r="AJ71" s="15"/>
      <c r="AL71" s="5">
        <v>2001</v>
      </c>
      <c r="AM71" s="5">
        <v>6.4</v>
      </c>
      <c r="AN71" s="5">
        <v>4.2</v>
      </c>
      <c r="AO71" s="5">
        <v>2.1</v>
      </c>
      <c r="AP71" s="5">
        <v>5.4</v>
      </c>
      <c r="AQ71" s="5">
        <v>10.9</v>
      </c>
      <c r="AR71" s="5">
        <v>10.8</v>
      </c>
      <c r="AS71" s="5">
        <v>13.5</v>
      </c>
      <c r="AT71" s="5">
        <v>12.7</v>
      </c>
      <c r="AU71" s="5">
        <v>9</v>
      </c>
      <c r="AV71" s="5">
        <v>12.2</v>
      </c>
      <c r="AW71" s="5">
        <v>4.5999999999999996</v>
      </c>
      <c r="AX71" s="5">
        <v>4</v>
      </c>
      <c r="AY71" s="5">
        <v>8</v>
      </c>
      <c r="BA71" s="15">
        <v>2001</v>
      </c>
      <c r="BB71" s="5">
        <v>12</v>
      </c>
      <c r="BC71" s="5">
        <v>3</v>
      </c>
      <c r="BD71" s="5">
        <v>11</v>
      </c>
      <c r="BE71" s="5">
        <v>98</v>
      </c>
      <c r="BF71" s="5">
        <v>383</v>
      </c>
      <c r="BG71" s="5">
        <v>425</v>
      </c>
      <c r="BH71" s="5">
        <v>517</v>
      </c>
      <c r="BI71" s="5">
        <v>384</v>
      </c>
      <c r="BJ71" s="5">
        <v>244</v>
      </c>
      <c r="BK71" s="5">
        <v>306</v>
      </c>
      <c r="BL71" s="5">
        <v>26</v>
      </c>
      <c r="BM71" s="5">
        <v>11</v>
      </c>
      <c r="BN71" s="5"/>
    </row>
    <row r="72" spans="1:66" ht="15" thickBot="1" x14ac:dyDescent="0.4">
      <c r="A72" s="2">
        <v>38701</v>
      </c>
      <c r="B72" s="6">
        <f t="shared" si="0"/>
        <v>12</v>
      </c>
      <c r="C72" s="6">
        <f t="shared" si="1"/>
        <v>2005</v>
      </c>
      <c r="D72">
        <v>200612</v>
      </c>
      <c r="E72">
        <f t="shared" si="2"/>
        <v>80650.313334046892</v>
      </c>
      <c r="F72" s="19">
        <f>IF(OR(INDEX($X$13:$AJ$36,MATCH($C72,$W$13:$W$36,0),MATCH($B72,$X$12:$AJ$12,0))="T", INDEX($X$13:$AJ$36,MATCH($C72,$W$13:$W$36,0),MATCH($B72,$X$12:$AJ$12,0))="M"),_xlfn.XLOOKUP($B72,$X$12:$AJ$12,$X$37:$AJ$37), INDEX($X$13:$AJ$36,MATCH($C72,$W$13:$W$36,0),MATCH($B72,$X$12:$AJ$12,0)))</f>
        <v>64</v>
      </c>
      <c r="G72" s="19">
        <f>IF(OR(INDEX($X$41:$AJ$64,MATCH(C72,$W$41:$W$64,0),MATCH(B72,$X$40:$AJ$40,0))="T", INDEX($X$41:$AJ$64,MATCH(C72,$W$41:$W$64,0),MATCH(B72,$X$40:$AJ$40,0))="M"), _xlfn.XLOOKUP($B72,$X$40:$AJ$40,$X$65:$AJ$65), INDEX($X$41:$AJ$64,MATCH(C72,$W$41:$W$64,0),MATCH(B72,$X$40:$AJ$40,0)))</f>
        <v>28</v>
      </c>
      <c r="H72" s="19">
        <f>IF(OR(INDEX($X$70:$AJ$93,MATCH(C72,$W$70:$W$93,0),MATCH(B72,$X$69:$AJ$69,0))="T", INDEX($X$70:$AJ$93,MATCH(C72,$W$70:$W$93,0),MATCH(B72,$X$69:$AJ$69,0))="M"), _xlfn.XLOOKUP($B72,$X$69:$AJ$69,$X$94:$AJ$94), INDEX($X$70:$AJ$93,MATCH(C72,$W$70:$W$93,0),MATCH(B72,$X$69:$AJ$69,0)))</f>
        <v>0.7</v>
      </c>
      <c r="I72" s="19">
        <f>IF(OR(INDEX($X$99:$AJ$122,MATCH(C72,$W$99:$W$122,0),MATCH(B72,$X$98:$AJ$98,0))="T", INDEX($X$99:$AJ$122,MATCH(C72,$W$99:$W$122,0),MATCH(B72,$X$98:$AJ$98,0))="M"),_xlfn.XLOOKUP($B72,$X$98:$AJ$98,$X$123:$AJ$123), INDEX($X$99:$AJ$122,MATCH(C72,$W$99:$W$122,0),MATCH(B72,$X$98:$AJ$98,0)))</f>
        <v>0</v>
      </c>
      <c r="J72" s="19">
        <f>IF(OR(INDEX($X$128:$AJ$151,MATCH(C72,$W$128:$W$151,0),MATCH(B72,$X$127:$AJ$127,0))="T", INDEX($X$128:$AJ$151,MATCH(C72,$W$128:$W$151,0),MATCH(B72,$X$127:$AJ$127,0))="M"), _xlfn.XLOOKUP($B72,$X$127:$AJ$127,$X$152:$AJ$152), INDEX($X$128:$AJ$151,MATCH(C72,$W$128:$W$151,0),MATCH(B72,$X$127:$AJ$127,0)))</f>
        <v>3</v>
      </c>
      <c r="K72" s="18">
        <f>IF(OR(INDEX($AM$13:$AY$36,MATCH($C72,$AL$13:$AL$36,0),MATCH($B72,$AM$12:$AY$12,0))="T", INDEX($AM$13:$AY$36,MATCH($C72,$AL$13:$AL$36,0),MATCH($B72,$AM$12:$AY$12,0))="M"),_xlfn.XLOOKUP($B72,$AM$12:$AY$12,$AM$37:$AY$37), INDEX($AM$13:$AY$36,MATCH($C72,$AL$13:$AL$36,0),MATCH($B72,$AM$12:$AY$12,0)))</f>
        <v>68</v>
      </c>
      <c r="L72" s="18">
        <f>IF(OR(INDEX($AM$41:$AY$64,MATCH($C72,$AL$41:$AL$64,0),MATCH($B72,$AM$40:$AY$40,0))="T", INDEX($AM$41:$AY$64,MATCH($C72,$AL$41:$AL$64,0),MATCH($B72,$AM$40:$AY$40,0))="M"),_xlfn.XLOOKUP($B72,$AM$40:$AY$40,$AM$65:$AY$65), INDEX($AM$41:$AY$64,MATCH($C72,$AL$41:$AL$64,0),MATCH($B72,$AM$40:$AY$40,0)))</f>
        <v>42</v>
      </c>
      <c r="M72" s="18">
        <f t="shared" si="3"/>
        <v>5.4</v>
      </c>
      <c r="N72" s="18">
        <f t="shared" si="4"/>
        <v>0</v>
      </c>
      <c r="O72" s="18">
        <f>IF(OR(INDEX($AM$99:$AY$122,MATCH($C72,$AL$99:$AL$122,0),MATCH($B72,$AM$98:$AY$98,0))="T", INDEX($AM$99:$AY$122,MATCH($C72,$AL$99:$AL$122,0),MATCH($B72,$AM$98:$AY$98,0))="M"), _xlfn.XLOOKUP($B72,$AM$98:$AY$98,$AM$123:$AY$123), INDEX($AM$99:$AY$122,MATCH($C72,$AL$99:$AL$122,0),MATCH($B72,$AM$98:$AY$98,0)))</f>
        <v>0</v>
      </c>
      <c r="P72" s="23">
        <f>IF(OR(INDEX($BB$13:$BN$36,MATCH($C72,$BA$13:$BA$36,0),MATCH($B72,$BB$12:$BN$12,0))="T", INDEX($BB$13:$BN$36,MATCH($C72,$BA$13:$BA$36,0),MATCH($B72,$BB$12:$BN$12,0))="M"),_xlfn.XLOOKUP($B72,$BB$12:$BN$12,$BB$37:$BN$37), INDEX($BB$13:$BN$36,MATCH($C72,$BA$13:$BA$36,0),MATCH($B72,$BB$12:$BN$12,0)))</f>
        <v>70</v>
      </c>
      <c r="Q72" s="23">
        <f>IF(OR(INDEX($BB$41:$BN$64,MATCH($C72,$BA$41:$BA$64,0),MATCH($B72,$BB$40:$BN$40,0))="T", INDEX($BB$41:$BN$64,MATCH($C72,$BA$41:$BA$64,0),MATCH($B72,$BB$40:$BN$40,0))="M"),_xlfn.XLOOKUP($B72,$BB$40:$BN$40,$BB$65:$BN$65), INDEX($BB$41:$BN$64,MATCH($C72,$BA$41:$BA$64,0),MATCH($B72,$BB$40:$BN$40,0)))</f>
        <v>33</v>
      </c>
      <c r="R72" s="23">
        <f>IF(OR(INDEX($BB$70:$BN$93,MATCH($C72,$BA$70:$BA$93,0),MATCH($B72,$BB$69:$BN$69,0))="T", INDEX($BB$70:$BN$93,MATCH($C72,$BA$70:$BA$93,0),MATCH($B72,$BB$69:$BN$69,0))="M"), _xlfn.XLOOKUP($B72,$BB$69:$BN$69,$BB$94:$BN$94), INDEX($AM$41:$AY$64,MATCH($C72,$BA$70:$BA$93,0),MATCH($B72,$BB$69:$BN$69,0)))</f>
        <v>42</v>
      </c>
      <c r="S72" s="23">
        <f>IF(OR(INDEX($BB$99:$BN$122,MATCH($C72,$BA$99:$BA$122,0),MATCH($B72,$BB$98:$BN$98,0))="T", INDEX($BB$99:$BN$122,MATCH($C72,$BA$99:$BA$122,0),MATCH($B72,$BB$98:$BN$98,0))="M"), _xlfn.XLOOKUP($B72,$BB$98:$BN$98,$BB$123:$BN$123), INDEX($BB$99:$BN$122,MATCH($C72,$BA$99:$BA$122,0),MATCH($B72,$BB$98:$BN$98,0)))</f>
        <v>0</v>
      </c>
      <c r="T72" s="23">
        <f>IF(OR(INDEX($BB$128:$BN$151,MATCH($C72,$BA$128:$BA$151,0),MATCH($B72,$BB$127:$BN$127,0))="T", INDEX($BB$128:$BN$151,MATCH($C72,$BA$128:$BA$151,0),MATCH($B72,$BB$127:$BN$127,0))="M"), _xlfn.XLOOKUP($B72,$BB$127:$BN$127,$BB$152:$BN$152), INDEX($AM$128:$AY$151,MATCH($C72,$BA$128:$BA$151,0),MATCH($B72,$BB$127:$BN$127,0)))</f>
        <v>61.7</v>
      </c>
      <c r="W72" s="15">
        <v>2002</v>
      </c>
      <c r="X72" s="15">
        <v>0</v>
      </c>
      <c r="Y72" s="15">
        <v>0</v>
      </c>
      <c r="Z72" s="15">
        <v>0</v>
      </c>
      <c r="AA72" s="15">
        <v>1.4</v>
      </c>
      <c r="AB72" s="15">
        <v>8.8000000000000007</v>
      </c>
      <c r="AC72" s="15">
        <v>16</v>
      </c>
      <c r="AD72" s="15">
        <v>19.899999999999999</v>
      </c>
      <c r="AE72" s="15">
        <v>14</v>
      </c>
      <c r="AF72" s="15">
        <v>12.3</v>
      </c>
      <c r="AG72" s="15">
        <v>6.7</v>
      </c>
      <c r="AH72" s="15">
        <v>2.5</v>
      </c>
      <c r="AI72" s="15">
        <v>0</v>
      </c>
      <c r="AJ72" s="15"/>
      <c r="AL72" s="5">
        <v>2002</v>
      </c>
      <c r="AM72" s="5">
        <v>4.5999999999999996</v>
      </c>
      <c r="AN72" s="5">
        <v>3.2</v>
      </c>
      <c r="AO72" s="5">
        <v>4.0999999999999996</v>
      </c>
      <c r="AP72" s="5">
        <v>3.4</v>
      </c>
      <c r="AQ72" s="5">
        <v>6.2</v>
      </c>
      <c r="AR72" s="5">
        <v>11.9</v>
      </c>
      <c r="AS72" s="5">
        <v>14.1</v>
      </c>
      <c r="AT72" s="5">
        <v>9.3000000000000007</v>
      </c>
      <c r="AU72" s="5">
        <v>11.2</v>
      </c>
      <c r="AV72" s="5">
        <v>10</v>
      </c>
      <c r="AW72" s="5">
        <v>9.6999999999999993</v>
      </c>
      <c r="AX72" s="5">
        <v>7.1</v>
      </c>
      <c r="AY72" s="5">
        <v>7.9</v>
      </c>
      <c r="BA72" s="15">
        <v>2002</v>
      </c>
      <c r="BB72" s="5">
        <v>7</v>
      </c>
      <c r="BC72" s="5">
        <v>4</v>
      </c>
      <c r="BD72" s="5">
        <v>6</v>
      </c>
      <c r="BE72" s="5">
        <v>46</v>
      </c>
      <c r="BF72" s="5">
        <v>233</v>
      </c>
      <c r="BG72" s="5">
        <v>425</v>
      </c>
      <c r="BH72" s="5">
        <v>536</v>
      </c>
      <c r="BI72" s="5">
        <v>320</v>
      </c>
      <c r="BJ72" s="5">
        <v>332</v>
      </c>
      <c r="BK72" s="5">
        <v>194</v>
      </c>
      <c r="BL72" s="5">
        <v>132</v>
      </c>
      <c r="BM72" s="5">
        <v>24</v>
      </c>
      <c r="BN72" s="5"/>
    </row>
    <row r="73" spans="1:66" ht="15" thickBot="1" x14ac:dyDescent="0.4">
      <c r="A73" s="2">
        <v>38732</v>
      </c>
      <c r="B73" s="6">
        <f t="shared" si="0"/>
        <v>1</v>
      </c>
      <c r="C73" s="6">
        <f t="shared" si="1"/>
        <v>2006</v>
      </c>
      <c r="D73">
        <v>199652</v>
      </c>
      <c r="E73">
        <f t="shared" si="2"/>
        <v>80264.372808053013</v>
      </c>
      <c r="F73" s="19">
        <f>IF(OR(INDEX($X$13:$AJ$36,MATCH($C73,$W$13:$W$36,0),MATCH($B73,$X$12:$AJ$12,0))="T", INDEX($X$13:$AJ$36,MATCH($C73,$W$13:$W$36,0),MATCH($B73,$X$12:$AJ$12,0))="M"),_xlfn.XLOOKUP($B73,$X$12:$AJ$12,$X$37:$AJ$37), INDEX($X$13:$AJ$36,MATCH($C73,$W$13:$W$36,0),MATCH($B73,$X$12:$AJ$12,0)))</f>
        <v>62</v>
      </c>
      <c r="G73" s="19">
        <f>IF(OR(INDEX($X$41:$AJ$64,MATCH(C73,$W$41:$W$64,0),MATCH(B73,$X$40:$AJ$40,0))="T", INDEX($X$41:$AJ$64,MATCH(C73,$W$41:$W$64,0),MATCH(B73,$X$40:$AJ$40,0))="M"), _xlfn.XLOOKUP($B73,$X$40:$AJ$40,$X$65:$AJ$65), INDEX($X$41:$AJ$64,MATCH(C73,$W$41:$W$64,0),MATCH(B73,$X$40:$AJ$40,0)))</f>
        <v>30</v>
      </c>
      <c r="H73" s="19">
        <f>IF(OR(INDEX($X$70:$AJ$93,MATCH(C73,$W$70:$W$93,0),MATCH(B73,$X$69:$AJ$69,0))="T", INDEX($X$70:$AJ$93,MATCH(C73,$W$70:$W$93,0),MATCH(B73,$X$69:$AJ$69,0))="M"), _xlfn.XLOOKUP($B73,$X$69:$AJ$69,$X$94:$AJ$94), INDEX($X$70:$AJ$93,MATCH(C73,$W$70:$W$93,0),MATCH(B73,$X$69:$AJ$69,0)))</f>
        <v>0</v>
      </c>
      <c r="I73" s="19">
        <f>IF(OR(INDEX($X$99:$AJ$122,MATCH(C73,$W$99:$W$122,0),MATCH(B73,$X$98:$AJ$98,0))="T", INDEX($X$99:$AJ$122,MATCH(C73,$W$99:$W$122,0),MATCH(B73,$X$98:$AJ$98,0))="M"),_xlfn.XLOOKUP($B73,$X$98:$AJ$98,$X$123:$AJ$123), INDEX($X$99:$AJ$122,MATCH(C73,$W$99:$W$122,0),MATCH(B73,$X$98:$AJ$98,0)))</f>
        <v>0</v>
      </c>
      <c r="J73" s="19">
        <f>IF(OR(INDEX($X$128:$AJ$151,MATCH(C73,$W$128:$W$151,0),MATCH(B73,$X$127:$AJ$127,0))="T", INDEX($X$128:$AJ$151,MATCH(C73,$W$128:$W$151,0),MATCH(B73,$X$127:$AJ$127,0))="M"), _xlfn.XLOOKUP($B73,$X$127:$AJ$127,$X$152:$AJ$152), INDEX($X$128:$AJ$151,MATCH(C73,$W$128:$W$151,0),MATCH(B73,$X$127:$AJ$127,0)))</f>
        <v>1.1000000000000001</v>
      </c>
      <c r="K73" s="18">
        <f>IF(OR(INDEX($AM$13:$AY$36,MATCH($C73,$AL$13:$AL$36,0),MATCH($B73,$AM$12:$AY$12,0))="T", INDEX($AM$13:$AY$36,MATCH($C73,$AL$13:$AL$36,0),MATCH($B73,$AM$12:$AY$12,0))="M"),_xlfn.XLOOKUP($B73,$AM$12:$AY$12,$AM$37:$AY$37), INDEX($AM$13:$AY$36,MATCH($C73,$AL$13:$AL$36,0),MATCH($B73,$AM$12:$AY$12,0)))</f>
        <v>68</v>
      </c>
      <c r="L73" s="18">
        <f>IF(OR(INDEX($AM$41:$AY$64,MATCH($C73,$AL$41:$AL$64,0),MATCH($B73,$AM$40:$AY$40,0))="T", INDEX($AM$41:$AY$64,MATCH($C73,$AL$41:$AL$64,0),MATCH($B73,$AM$40:$AY$40,0))="M"),_xlfn.XLOOKUP($B73,$AM$40:$AY$40,$AM$65:$AY$65), INDEX($AM$41:$AY$64,MATCH($C73,$AL$41:$AL$64,0),MATCH($B73,$AM$40:$AY$40,0)))</f>
        <v>43</v>
      </c>
      <c r="M73" s="18">
        <f t="shared" si="3"/>
        <v>4</v>
      </c>
      <c r="N73" s="18">
        <f t="shared" si="4"/>
        <v>0</v>
      </c>
      <c r="O73" s="18">
        <f>IF(OR(INDEX($AM$99:$AY$122,MATCH($C73,$AL$99:$AL$122,0),MATCH($B73,$AM$98:$AY$98,0))="T", INDEX($AM$99:$AY$122,MATCH($C73,$AL$99:$AL$122,0),MATCH($B73,$AM$98:$AY$98,0))="M"), _xlfn.XLOOKUP($B73,$AM$98:$AY$98,$AM$123:$AY$123), INDEX($AM$99:$AY$122,MATCH($C73,$AL$99:$AL$122,0),MATCH($B73,$AM$98:$AY$98,0)))</f>
        <v>0</v>
      </c>
      <c r="P73" s="23">
        <f>IF(OR(INDEX($BB$13:$BN$36,MATCH($C73,$BA$13:$BA$36,0),MATCH($B73,$BB$12:$BN$12,0))="T", INDEX($BB$13:$BN$36,MATCH($C73,$BA$13:$BA$36,0),MATCH($B73,$BB$12:$BN$12,0))="M"),_xlfn.XLOOKUP($B73,$BB$12:$BN$12,$BB$37:$BN$37), INDEX($BB$13:$BN$36,MATCH($C73,$BA$13:$BA$36,0),MATCH($B73,$BB$12:$BN$12,0)))</f>
        <v>69</v>
      </c>
      <c r="Q73" s="23">
        <f>IF(OR(INDEX($BB$41:$BN$64,MATCH($C73,$BA$41:$BA$64,0),MATCH($B73,$BB$40:$BN$40,0))="T", INDEX($BB$41:$BN$64,MATCH($C73,$BA$41:$BA$64,0),MATCH($B73,$BB$40:$BN$40,0))="M"),_xlfn.XLOOKUP($B73,$BB$40:$BN$40,$BB$65:$BN$65), INDEX($BB$41:$BN$64,MATCH($C73,$BA$41:$BA$64,0),MATCH($B73,$BB$40:$BN$40,0)))</f>
        <v>35</v>
      </c>
      <c r="R73" s="23">
        <f>IF(OR(INDEX($BB$70:$BN$93,MATCH($C73,$BA$70:$BA$93,0),MATCH($B73,$BB$69:$BN$69,0))="T", INDEX($BB$70:$BN$93,MATCH($C73,$BA$70:$BA$93,0),MATCH($B73,$BB$69:$BN$69,0))="M"), _xlfn.XLOOKUP($B73,$BB$69:$BN$69,$BB$94:$BN$94), INDEX($AM$41:$AY$64,MATCH($C73,$BA$70:$BA$93,0),MATCH($B73,$BB$69:$BN$69,0)))</f>
        <v>43</v>
      </c>
      <c r="S73" s="23">
        <f>IF(OR(INDEX($BB$99:$BN$122,MATCH($C73,$BA$99:$BA$122,0),MATCH($B73,$BB$98:$BN$98,0))="T", INDEX($BB$99:$BN$122,MATCH($C73,$BA$99:$BA$122,0),MATCH($B73,$BB$98:$BN$98,0))="M"), _xlfn.XLOOKUP($B73,$BB$98:$BN$98,$BB$123:$BN$123), INDEX($BB$99:$BN$122,MATCH($C73,$BA$99:$BA$122,0),MATCH($B73,$BB$98:$BN$98,0)))</f>
        <v>0</v>
      </c>
      <c r="T73" s="23">
        <f>IF(OR(INDEX($BB$128:$BN$151,MATCH($C73,$BA$128:$BA$151,0),MATCH($B73,$BB$127:$BN$127,0))="T", INDEX($BB$128:$BN$151,MATCH($C73,$BA$128:$BA$151,0),MATCH($B73,$BB$127:$BN$127,0))="M"), _xlfn.XLOOKUP($B73,$BB$127:$BN$127,$BB$152:$BN$152), INDEX($AM$128:$AY$151,MATCH($C73,$BA$128:$BA$151,0),MATCH($B73,$BB$127:$BN$127,0)))</f>
        <v>58</v>
      </c>
      <c r="W73" s="15">
        <v>2003</v>
      </c>
      <c r="X73" s="15">
        <v>0</v>
      </c>
      <c r="Y73" s="15">
        <v>0</v>
      </c>
      <c r="Z73" s="15">
        <v>0.1</v>
      </c>
      <c r="AA73" s="15">
        <v>3.7</v>
      </c>
      <c r="AB73" s="15">
        <v>10.3</v>
      </c>
      <c r="AC73" s="15">
        <v>15</v>
      </c>
      <c r="AD73" s="15">
        <v>14</v>
      </c>
      <c r="AE73" s="15">
        <v>14.6</v>
      </c>
      <c r="AF73" s="15">
        <v>9</v>
      </c>
      <c r="AG73" s="15">
        <v>10.5</v>
      </c>
      <c r="AH73" s="15">
        <v>2.7</v>
      </c>
      <c r="AI73" s="15">
        <v>0</v>
      </c>
      <c r="AJ73" s="15"/>
      <c r="AL73" s="5">
        <v>2003</v>
      </c>
      <c r="AM73" s="5">
        <v>5.8</v>
      </c>
      <c r="AN73" s="5">
        <v>5</v>
      </c>
      <c r="AO73" s="5">
        <v>4.3</v>
      </c>
      <c r="AP73" s="5">
        <v>5.0999999999999996</v>
      </c>
      <c r="AQ73" s="5">
        <v>5.6</v>
      </c>
      <c r="AR73" s="5">
        <v>10.5</v>
      </c>
      <c r="AS73" s="5">
        <v>8.5</v>
      </c>
      <c r="AT73" s="5">
        <v>10.1</v>
      </c>
      <c r="AU73" s="5">
        <v>8.5</v>
      </c>
      <c r="AV73" s="5">
        <v>10.8</v>
      </c>
      <c r="AW73" s="5">
        <v>7.1</v>
      </c>
      <c r="AX73" s="5">
        <v>5.4</v>
      </c>
      <c r="AY73" s="5">
        <v>7.2</v>
      </c>
      <c r="BA73" s="15">
        <v>2003</v>
      </c>
      <c r="BB73" s="5">
        <v>0</v>
      </c>
      <c r="BC73" s="5">
        <v>7</v>
      </c>
      <c r="BD73" s="5">
        <v>4</v>
      </c>
      <c r="BE73" s="5">
        <v>89</v>
      </c>
      <c r="BF73" s="5">
        <v>223</v>
      </c>
      <c r="BG73" s="5">
        <v>385</v>
      </c>
      <c r="BH73" s="5">
        <v>306</v>
      </c>
      <c r="BI73" s="5">
        <v>356</v>
      </c>
      <c r="BJ73" s="5">
        <v>270</v>
      </c>
      <c r="BK73" s="5">
        <v>296</v>
      </c>
      <c r="BL73" s="5">
        <v>116</v>
      </c>
      <c r="BM73" s="5">
        <v>23</v>
      </c>
      <c r="BN73" s="5"/>
    </row>
    <row r="74" spans="1:66" ht="15" thickBot="1" x14ac:dyDescent="0.4">
      <c r="A74" s="2">
        <v>38763</v>
      </c>
      <c r="B74" s="6">
        <f t="shared" si="0"/>
        <v>2</v>
      </c>
      <c r="C74" s="6">
        <f t="shared" si="1"/>
        <v>2006</v>
      </c>
      <c r="D74">
        <v>186181</v>
      </c>
      <c r="E74">
        <f t="shared" si="2"/>
        <v>74848.742781320077</v>
      </c>
      <c r="F74" s="19">
        <f>IF(OR(INDEX($X$13:$AJ$36,MATCH($C74,$W$13:$W$36,0),MATCH($B74,$X$12:$AJ$12,0))="T", INDEX($X$13:$AJ$36,MATCH($C74,$W$13:$W$36,0),MATCH($B74,$X$12:$AJ$12,0))="M"),_xlfn.XLOOKUP($B74,$X$12:$AJ$12,$X$37:$AJ$37), INDEX($X$13:$AJ$36,MATCH($C74,$W$13:$W$36,0),MATCH($B74,$X$12:$AJ$12,0)))</f>
        <v>72</v>
      </c>
      <c r="G74" s="19">
        <f>IF(OR(INDEX($X$41:$AJ$64,MATCH(C74,$W$41:$W$64,0),MATCH(B74,$X$40:$AJ$40,0))="T", INDEX($X$41:$AJ$64,MATCH(C74,$W$41:$W$64,0),MATCH(B74,$X$40:$AJ$40,0))="M"), _xlfn.XLOOKUP($B74,$X$40:$AJ$40,$X$65:$AJ$65), INDEX($X$41:$AJ$64,MATCH(C74,$W$41:$W$64,0),MATCH(B74,$X$40:$AJ$40,0)))</f>
        <v>28</v>
      </c>
      <c r="H74" s="19">
        <f>IF(OR(INDEX($X$70:$AJ$93,MATCH(C74,$W$70:$W$93,0),MATCH(B74,$X$69:$AJ$69,0))="T", INDEX($X$70:$AJ$93,MATCH(C74,$W$70:$W$93,0),MATCH(B74,$X$69:$AJ$69,0))="M"), _xlfn.XLOOKUP($B74,$X$69:$AJ$69,$X$94:$AJ$94), INDEX($X$70:$AJ$93,MATCH(C74,$W$70:$W$93,0),MATCH(B74,$X$69:$AJ$69,0)))</f>
        <v>0</v>
      </c>
      <c r="I74" s="19">
        <f>IF(OR(INDEX($X$99:$AJ$122,MATCH(C74,$W$99:$W$122,0),MATCH(B74,$X$98:$AJ$98,0))="T", INDEX($X$99:$AJ$122,MATCH(C74,$W$99:$W$122,0),MATCH(B74,$X$98:$AJ$98,0))="M"),_xlfn.XLOOKUP($B74,$X$98:$AJ$98,$X$123:$AJ$123), INDEX($X$99:$AJ$122,MATCH(C74,$W$99:$W$122,0),MATCH(B74,$X$98:$AJ$98,0)))</f>
        <v>0</v>
      </c>
      <c r="J74" s="19">
        <f>IF(OR(INDEX($X$128:$AJ$151,MATCH(C74,$W$128:$W$151,0),MATCH(B74,$X$127:$AJ$127,0))="T", INDEX($X$128:$AJ$151,MATCH(C74,$W$128:$W$151,0),MATCH(B74,$X$127:$AJ$127,0))="M"), _xlfn.XLOOKUP($B74,$X$127:$AJ$127,$X$152:$AJ$152), INDEX($X$128:$AJ$151,MATCH(C74,$W$128:$W$151,0),MATCH(B74,$X$127:$AJ$127,0)))</f>
        <v>1.9</v>
      </c>
      <c r="K74" s="18">
        <f>IF(OR(INDEX($AM$13:$AY$36,MATCH($C74,$AL$13:$AL$36,0),MATCH($B74,$AM$12:$AY$12,0))="T", INDEX($AM$13:$AY$36,MATCH($C74,$AL$13:$AL$36,0),MATCH($B74,$AM$12:$AY$12,0))="M"),_xlfn.XLOOKUP($B74,$AM$12:$AY$12,$AM$37:$AY$37), INDEX($AM$13:$AY$36,MATCH($C74,$AL$13:$AL$36,0),MATCH($B74,$AM$12:$AY$12,0)))</f>
        <v>74</v>
      </c>
      <c r="L74" s="18">
        <f>IF(OR(INDEX($AM$41:$AY$64,MATCH($C74,$AL$41:$AL$64,0),MATCH($B74,$AM$40:$AY$40,0))="T", INDEX($AM$41:$AY$64,MATCH($C74,$AL$41:$AL$64,0),MATCH($B74,$AM$40:$AY$40,0))="M"),_xlfn.XLOOKUP($B74,$AM$40:$AY$40,$AM$65:$AY$65), INDEX($AM$41:$AY$64,MATCH($C74,$AL$41:$AL$64,0),MATCH($B74,$AM$40:$AY$40,0)))</f>
        <v>38</v>
      </c>
      <c r="M74" s="18">
        <f t="shared" si="3"/>
        <v>5.2</v>
      </c>
      <c r="N74" s="18">
        <f t="shared" si="4"/>
        <v>0</v>
      </c>
      <c r="O74" s="18">
        <f>IF(OR(INDEX($AM$99:$AY$122,MATCH($C74,$AL$99:$AL$122,0),MATCH($B74,$AM$98:$AY$98,0))="T", INDEX($AM$99:$AY$122,MATCH($C74,$AL$99:$AL$122,0),MATCH($B74,$AM$98:$AY$98,0))="M"), _xlfn.XLOOKUP($B74,$AM$98:$AY$98,$AM$123:$AY$123), INDEX($AM$99:$AY$122,MATCH($C74,$AL$99:$AL$122,0),MATCH($B74,$AM$98:$AY$98,0)))</f>
        <v>0</v>
      </c>
      <c r="P74" s="23">
        <f>IF(OR(INDEX($BB$13:$BN$36,MATCH($C74,$BA$13:$BA$36,0),MATCH($B74,$BB$12:$BN$12,0))="T", INDEX($BB$13:$BN$36,MATCH($C74,$BA$13:$BA$36,0),MATCH($B74,$BB$12:$BN$12,0))="M"),_xlfn.XLOOKUP($B74,$BB$12:$BN$12,$BB$37:$BN$37), INDEX($BB$13:$BN$36,MATCH($C74,$BA$13:$BA$36,0),MATCH($B74,$BB$12:$BN$12,0)))</f>
        <v>76</v>
      </c>
      <c r="Q74" s="23">
        <f>IF(OR(INDEX($BB$41:$BN$64,MATCH($C74,$BA$41:$BA$64,0),MATCH($B74,$BB$40:$BN$40,0))="T", INDEX($BB$41:$BN$64,MATCH($C74,$BA$41:$BA$64,0),MATCH($B74,$BB$40:$BN$40,0))="M"),_xlfn.XLOOKUP($B74,$BB$40:$BN$40,$BB$65:$BN$65), INDEX($BB$41:$BN$64,MATCH($C74,$BA$41:$BA$64,0),MATCH($B74,$BB$40:$BN$40,0)))</f>
        <v>32</v>
      </c>
      <c r="R74" s="23">
        <f>IF(OR(INDEX($BB$70:$BN$93,MATCH($C74,$BA$70:$BA$93,0),MATCH($B74,$BB$69:$BN$69,0))="T", INDEX($BB$70:$BN$93,MATCH($C74,$BA$70:$BA$93,0),MATCH($B74,$BB$69:$BN$69,0))="M"), _xlfn.XLOOKUP($B74,$BB$69:$BN$69,$BB$94:$BN$94), INDEX($AM$41:$AY$64,MATCH($C74,$BA$70:$BA$93,0),MATCH($B74,$BB$69:$BN$69,0)))</f>
        <v>38</v>
      </c>
      <c r="S74" s="23">
        <f>IF(OR(INDEX($BB$99:$BN$122,MATCH($C74,$BA$99:$BA$122,0),MATCH($B74,$BB$98:$BN$98,0))="T", INDEX($BB$99:$BN$122,MATCH($C74,$BA$99:$BA$122,0),MATCH($B74,$BB$98:$BN$98,0))="M"), _xlfn.XLOOKUP($B74,$BB$98:$BN$98,$BB$123:$BN$123), INDEX($BB$99:$BN$122,MATCH($C74,$BA$99:$BA$122,0),MATCH($B74,$BB$98:$BN$98,0)))</f>
        <v>0</v>
      </c>
      <c r="T74" s="23">
        <f>IF(OR(INDEX($BB$128:$BN$151,MATCH($C74,$BA$128:$BA$151,0),MATCH($B74,$BB$127:$BN$127,0))="T", INDEX($BB$128:$BN$151,MATCH($C74,$BA$128:$BA$151,0),MATCH($B74,$BB$127:$BN$127,0))="M"), _xlfn.XLOOKUP($B74,$BB$127:$BN$127,$BB$152:$BN$152), INDEX($AM$128:$AY$151,MATCH($C74,$BA$128:$BA$151,0),MATCH($B74,$BB$127:$BN$127,0)))</f>
        <v>62.4</v>
      </c>
      <c r="W74" s="15">
        <v>2004</v>
      </c>
      <c r="X74" s="15">
        <v>0</v>
      </c>
      <c r="Y74" s="15">
        <v>0</v>
      </c>
      <c r="Z74" s="15">
        <v>0</v>
      </c>
      <c r="AA74" s="15">
        <v>1.1000000000000001</v>
      </c>
      <c r="AB74" s="15">
        <v>13.4</v>
      </c>
      <c r="AC74" s="15">
        <v>15.7</v>
      </c>
      <c r="AD74" s="15">
        <v>17.8</v>
      </c>
      <c r="AE74" s="15">
        <v>13.9</v>
      </c>
      <c r="AF74" s="15">
        <v>5.3</v>
      </c>
      <c r="AG74" s="15">
        <v>3.9</v>
      </c>
      <c r="AH74" s="15">
        <v>0.5</v>
      </c>
      <c r="AI74" s="15">
        <v>0</v>
      </c>
      <c r="AJ74" s="15"/>
      <c r="AL74" s="5">
        <v>2004</v>
      </c>
      <c r="AM74" s="5">
        <v>5.5</v>
      </c>
      <c r="AN74" s="5">
        <v>1.9</v>
      </c>
      <c r="AO74" s="5">
        <v>2.4</v>
      </c>
      <c r="AP74" s="5">
        <v>3.9</v>
      </c>
      <c r="AQ74" s="5">
        <v>9.4</v>
      </c>
      <c r="AR74" s="5">
        <v>11.9</v>
      </c>
      <c r="AS74" s="5">
        <v>13</v>
      </c>
      <c r="AT74" s="5">
        <v>11</v>
      </c>
      <c r="AU74" s="5">
        <v>5.6</v>
      </c>
      <c r="AV74" s="5">
        <v>7.2</v>
      </c>
      <c r="AW74" s="5">
        <v>6.7</v>
      </c>
      <c r="AX74" s="5">
        <v>5.9</v>
      </c>
      <c r="AY74" s="5">
        <v>7</v>
      </c>
      <c r="BA74" s="15">
        <v>2004</v>
      </c>
      <c r="BB74" s="5">
        <v>4</v>
      </c>
      <c r="BC74" s="5">
        <v>0</v>
      </c>
      <c r="BD74" s="5">
        <v>2</v>
      </c>
      <c r="BE74" s="5">
        <v>35</v>
      </c>
      <c r="BF74" s="5">
        <v>335</v>
      </c>
      <c r="BG74" s="5">
        <v>406</v>
      </c>
      <c r="BH74" s="5">
        <v>461</v>
      </c>
      <c r="BI74" s="5">
        <v>374</v>
      </c>
      <c r="BJ74" s="5">
        <v>157</v>
      </c>
      <c r="BK74" s="5">
        <v>141</v>
      </c>
      <c r="BL74" s="5">
        <v>80</v>
      </c>
      <c r="BM74" s="5">
        <v>16</v>
      </c>
      <c r="BN74" s="5"/>
    </row>
    <row r="75" spans="1:66" ht="15" thickBot="1" x14ac:dyDescent="0.4">
      <c r="A75" s="2">
        <v>38791</v>
      </c>
      <c r="B75" s="6">
        <f t="shared" si="0"/>
        <v>3</v>
      </c>
      <c r="C75" s="6">
        <f t="shared" si="1"/>
        <v>2006</v>
      </c>
      <c r="D75">
        <v>207878</v>
      </c>
      <c r="E75">
        <f t="shared" si="2"/>
        <v>83571.400690163107</v>
      </c>
      <c r="F75" s="19">
        <f>IF(OR(INDEX($X$13:$AJ$36,MATCH($C75,$W$13:$W$36,0),MATCH($B75,$X$12:$AJ$12,0))="T", INDEX($X$13:$AJ$36,MATCH($C75,$W$13:$W$36,0),MATCH($B75,$X$12:$AJ$12,0))="M"),_xlfn.XLOOKUP($B75,$X$12:$AJ$12,$X$37:$AJ$37), INDEX($X$13:$AJ$36,MATCH($C75,$W$13:$W$36,0),MATCH($B75,$X$12:$AJ$12,0)))</f>
        <v>67</v>
      </c>
      <c r="G75" s="19">
        <f>IF(OR(INDEX($X$41:$AJ$64,MATCH(C75,$W$41:$W$64,0),MATCH(B75,$X$40:$AJ$40,0))="T", INDEX($X$41:$AJ$64,MATCH(C75,$W$41:$W$64,0),MATCH(B75,$X$40:$AJ$40,0))="M"), _xlfn.XLOOKUP($B75,$X$40:$AJ$40,$X$65:$AJ$65), INDEX($X$41:$AJ$64,MATCH(C75,$W$41:$W$64,0),MATCH(B75,$X$40:$AJ$40,0)))</f>
        <v>32</v>
      </c>
      <c r="H75" s="19">
        <f>IF(OR(INDEX($X$70:$AJ$93,MATCH(C75,$W$70:$W$93,0),MATCH(B75,$X$69:$AJ$69,0))="T", INDEX($X$70:$AJ$93,MATCH(C75,$W$70:$W$93,0),MATCH(B75,$X$69:$AJ$69,0))="M"), _xlfn.XLOOKUP($B75,$X$69:$AJ$69,$X$94:$AJ$94), INDEX($X$70:$AJ$93,MATCH(C75,$W$70:$W$93,0),MATCH(B75,$X$69:$AJ$69,0)))</f>
        <v>0.1</v>
      </c>
      <c r="I75" s="19">
        <f>IF(OR(INDEX($X$99:$AJ$122,MATCH(C75,$W$99:$W$122,0),MATCH(B75,$X$98:$AJ$98,0))="T", INDEX($X$99:$AJ$122,MATCH(C75,$W$99:$W$122,0),MATCH(B75,$X$98:$AJ$98,0))="M"),_xlfn.XLOOKUP($B75,$X$98:$AJ$98,$X$123:$AJ$123), INDEX($X$99:$AJ$122,MATCH(C75,$W$99:$W$122,0),MATCH(B75,$X$98:$AJ$98,0)))</f>
        <v>0</v>
      </c>
      <c r="J75" s="19">
        <f>IF(OR(INDEX($X$128:$AJ$151,MATCH(C75,$W$128:$W$151,0),MATCH(B75,$X$127:$AJ$127,0))="T", INDEX($X$128:$AJ$151,MATCH(C75,$W$128:$W$151,0),MATCH(B75,$X$127:$AJ$127,0))="M"), _xlfn.XLOOKUP($B75,$X$127:$AJ$127,$X$152:$AJ$152), INDEX($X$128:$AJ$151,MATCH(C75,$W$128:$W$151,0),MATCH(B75,$X$127:$AJ$127,0)))</f>
        <v>2.9</v>
      </c>
      <c r="K75" s="18">
        <f>IF(OR(INDEX($AM$13:$AY$36,MATCH($C75,$AL$13:$AL$36,0),MATCH($B75,$AM$12:$AY$12,0))="T", INDEX($AM$13:$AY$36,MATCH($C75,$AL$13:$AL$36,0),MATCH($B75,$AM$12:$AY$12,0))="M"),_xlfn.XLOOKUP($B75,$AM$12:$AY$12,$AM$37:$AY$37), INDEX($AM$13:$AY$36,MATCH($C75,$AL$13:$AL$36,0),MATCH($B75,$AM$12:$AY$12,0)))</f>
        <v>62</v>
      </c>
      <c r="L75" s="18">
        <f>IF(OR(INDEX($AM$41:$AY$64,MATCH($C75,$AL$41:$AL$64,0),MATCH($B75,$AM$40:$AY$40,0))="T", INDEX($AM$41:$AY$64,MATCH($C75,$AL$41:$AL$64,0),MATCH($B75,$AM$40:$AY$40,0))="M"),_xlfn.XLOOKUP($B75,$AM$40:$AY$40,$AM$65:$AY$65), INDEX($AM$41:$AY$64,MATCH($C75,$AL$41:$AL$64,0),MATCH($B75,$AM$40:$AY$40,0)))</f>
        <v>39</v>
      </c>
      <c r="M75" s="18">
        <f t="shared" si="3"/>
        <v>5.2</v>
      </c>
      <c r="N75" s="18">
        <f t="shared" si="4"/>
        <v>0</v>
      </c>
      <c r="O75" s="18">
        <f>IF(OR(INDEX($AM$99:$AY$122,MATCH($C75,$AL$99:$AL$122,0),MATCH($B75,$AM$98:$AY$98,0))="T", INDEX($AM$99:$AY$122,MATCH($C75,$AL$99:$AL$122,0),MATCH($B75,$AM$98:$AY$98,0))="M"), _xlfn.XLOOKUP($B75,$AM$98:$AY$98,$AM$123:$AY$123), INDEX($AM$99:$AY$122,MATCH($C75,$AL$99:$AL$122,0),MATCH($B75,$AM$98:$AY$98,0)))</f>
        <v>0</v>
      </c>
      <c r="P75" s="23">
        <f>IF(OR(INDEX($BB$13:$BN$36,MATCH($C75,$BA$13:$BA$36,0),MATCH($B75,$BB$12:$BN$12,0))="T", INDEX($BB$13:$BN$36,MATCH($C75,$BA$13:$BA$36,0),MATCH($B75,$BB$12:$BN$12,0))="M"),_xlfn.XLOOKUP($B75,$BB$12:$BN$12,$BB$37:$BN$37), INDEX($BB$13:$BN$36,MATCH($C75,$BA$13:$BA$36,0),MATCH($B75,$BB$12:$BN$12,0)))</f>
        <v>71</v>
      </c>
      <c r="Q75" s="23">
        <f>IF(OR(INDEX($BB$41:$BN$64,MATCH($C75,$BA$41:$BA$64,0),MATCH($B75,$BB$40:$BN$40,0))="T", INDEX($BB$41:$BN$64,MATCH($C75,$BA$41:$BA$64,0),MATCH($B75,$BB$40:$BN$40,0))="M"),_xlfn.XLOOKUP($B75,$BB$40:$BN$40,$BB$65:$BN$65), INDEX($BB$41:$BN$64,MATCH($C75,$BA$41:$BA$64,0),MATCH($B75,$BB$40:$BN$40,0)))</f>
        <v>36</v>
      </c>
      <c r="R75" s="23">
        <f>IF(OR(INDEX($BB$70:$BN$93,MATCH($C75,$BA$70:$BA$93,0),MATCH($B75,$BB$69:$BN$69,0))="T", INDEX($BB$70:$BN$93,MATCH($C75,$BA$70:$BA$93,0),MATCH($B75,$BB$69:$BN$69,0))="M"), _xlfn.XLOOKUP($B75,$BB$69:$BN$69,$BB$94:$BN$94), INDEX($AM$41:$AY$64,MATCH($C75,$BA$70:$BA$93,0),MATCH($B75,$BB$69:$BN$69,0)))</f>
        <v>39</v>
      </c>
      <c r="S75" s="23">
        <f>IF(OR(INDEX($BB$99:$BN$122,MATCH($C75,$BA$99:$BA$122,0),MATCH($B75,$BB$98:$BN$98,0))="T", INDEX($BB$99:$BN$122,MATCH($C75,$BA$99:$BA$122,0),MATCH($B75,$BB$98:$BN$98,0))="M"), _xlfn.XLOOKUP($B75,$BB$98:$BN$98,$BB$123:$BN$123), INDEX($BB$99:$BN$122,MATCH($C75,$BA$99:$BA$122,0),MATCH($B75,$BB$98:$BN$98,0)))</f>
        <v>0</v>
      </c>
      <c r="T75" s="23">
        <f>IF(OR(INDEX($BB$128:$BN$151,MATCH($C75,$BA$128:$BA$151,0),MATCH($B75,$BB$127:$BN$127,0))="T", INDEX($BB$128:$BN$151,MATCH($C75,$BA$128:$BA$151,0),MATCH($B75,$BB$127:$BN$127,0))="M"), _xlfn.XLOOKUP($B75,$BB$127:$BN$127,$BB$152:$BN$152), INDEX($AM$128:$AY$151,MATCH($C75,$BA$128:$BA$151,0),MATCH($B75,$BB$127:$BN$127,0)))</f>
        <v>56.3</v>
      </c>
      <c r="W75" s="15">
        <v>2005</v>
      </c>
      <c r="X75" s="15">
        <v>0</v>
      </c>
      <c r="Y75" s="15">
        <v>0</v>
      </c>
      <c r="Z75" s="15">
        <v>0.4</v>
      </c>
      <c r="AA75" s="15">
        <v>4.5</v>
      </c>
      <c r="AB75" s="15">
        <v>13.6</v>
      </c>
      <c r="AC75" s="15">
        <v>18.2</v>
      </c>
      <c r="AD75" s="15">
        <v>19.100000000000001</v>
      </c>
      <c r="AE75" s="15">
        <v>12.4</v>
      </c>
      <c r="AF75" s="15">
        <v>8.6</v>
      </c>
      <c r="AG75" s="15">
        <v>7.6</v>
      </c>
      <c r="AH75" s="15">
        <v>2</v>
      </c>
      <c r="AI75" s="15">
        <v>0.7</v>
      </c>
      <c r="AJ75" s="15"/>
      <c r="AL75" s="5">
        <v>2005</v>
      </c>
      <c r="AM75" s="5">
        <v>4.0999999999999996</v>
      </c>
      <c r="AN75" s="5">
        <v>2.5</v>
      </c>
      <c r="AO75" s="5">
        <v>2.2999999999999998</v>
      </c>
      <c r="AP75" s="5">
        <v>5.8</v>
      </c>
      <c r="AQ75" s="5">
        <v>8.3000000000000007</v>
      </c>
      <c r="AR75" s="5">
        <v>11.3</v>
      </c>
      <c r="AS75" s="5">
        <v>14.4</v>
      </c>
      <c r="AT75" s="5">
        <v>9</v>
      </c>
      <c r="AU75" s="5">
        <v>7.2</v>
      </c>
      <c r="AV75" s="5">
        <v>8.9</v>
      </c>
      <c r="AW75" s="5">
        <v>5.6</v>
      </c>
      <c r="AX75" s="5">
        <v>5.4</v>
      </c>
      <c r="AY75" s="5">
        <v>7.1</v>
      </c>
      <c r="BA75" s="15">
        <v>2005</v>
      </c>
      <c r="BB75" s="5">
        <v>0</v>
      </c>
      <c r="BC75" s="5">
        <v>0</v>
      </c>
      <c r="BD75" s="5">
        <v>20</v>
      </c>
      <c r="BE75" s="5">
        <v>122</v>
      </c>
      <c r="BF75" s="5">
        <v>314</v>
      </c>
      <c r="BG75" s="5">
        <v>428</v>
      </c>
      <c r="BH75" s="5">
        <v>490</v>
      </c>
      <c r="BI75" s="5">
        <v>293</v>
      </c>
      <c r="BJ75" s="5">
        <v>214</v>
      </c>
      <c r="BK75" s="5">
        <v>228</v>
      </c>
      <c r="BL75" s="5">
        <v>73</v>
      </c>
      <c r="BM75" s="5">
        <v>24</v>
      </c>
      <c r="BN75" s="5"/>
    </row>
    <row r="76" spans="1:66" ht="15" thickBot="1" x14ac:dyDescent="0.4">
      <c r="A76" s="2">
        <v>38822</v>
      </c>
      <c r="B76" s="6">
        <f t="shared" si="0"/>
        <v>4</v>
      </c>
      <c r="C76" s="6">
        <f t="shared" si="1"/>
        <v>2006</v>
      </c>
      <c r="D76">
        <v>174325</v>
      </c>
      <c r="E76">
        <f t="shared" si="2"/>
        <v>70082.377285295617</v>
      </c>
      <c r="F76" s="19">
        <f>IF(OR(INDEX($X$13:$AJ$36,MATCH($C76,$W$13:$W$36,0),MATCH($B76,$X$12:$AJ$12,0))="T", INDEX($X$13:$AJ$36,MATCH($C76,$W$13:$W$36,0),MATCH($B76,$X$12:$AJ$12,0))="M"),_xlfn.XLOOKUP($B76,$X$12:$AJ$12,$X$37:$AJ$37), INDEX($X$13:$AJ$36,MATCH($C76,$W$13:$W$36,0),MATCH($B76,$X$12:$AJ$12,0)))</f>
        <v>87</v>
      </c>
      <c r="G76" s="19">
        <f>IF(OR(INDEX($X$41:$AJ$64,MATCH(C76,$W$41:$W$64,0),MATCH(B76,$X$40:$AJ$40,0))="T", INDEX($X$41:$AJ$64,MATCH(C76,$W$41:$W$64,0),MATCH(B76,$X$40:$AJ$40,0))="M"), _xlfn.XLOOKUP($B76,$X$40:$AJ$40,$X$65:$AJ$65), INDEX($X$41:$AJ$64,MATCH(C76,$W$41:$W$64,0),MATCH(B76,$X$40:$AJ$40,0)))</f>
        <v>38</v>
      </c>
      <c r="H76" s="19">
        <f>IF(OR(INDEX($X$70:$AJ$93,MATCH(C76,$W$70:$W$93,0),MATCH(B76,$X$69:$AJ$69,0))="T", INDEX($X$70:$AJ$93,MATCH(C76,$W$70:$W$93,0),MATCH(B76,$X$69:$AJ$69,0))="M"), _xlfn.XLOOKUP($B76,$X$69:$AJ$69,$X$94:$AJ$94), INDEX($X$70:$AJ$93,MATCH(C76,$W$70:$W$93,0),MATCH(B76,$X$69:$AJ$69,0)))</f>
        <v>2.4</v>
      </c>
      <c r="I76" s="19">
        <f>IF(OR(INDEX($X$99:$AJ$122,MATCH(C76,$W$99:$W$122,0),MATCH(B76,$X$98:$AJ$98,0))="T", INDEX($X$99:$AJ$122,MATCH(C76,$W$99:$W$122,0),MATCH(B76,$X$98:$AJ$98,0))="M"),_xlfn.XLOOKUP($B76,$X$98:$AJ$98,$X$123:$AJ$123), INDEX($X$99:$AJ$122,MATCH(C76,$W$99:$W$122,0),MATCH(B76,$X$98:$AJ$98,0)))</f>
        <v>0.4</v>
      </c>
      <c r="J76" s="19">
        <f>IF(OR(INDEX($X$128:$AJ$151,MATCH(C76,$W$128:$W$151,0),MATCH(B76,$X$127:$AJ$127,0))="T", INDEX($X$128:$AJ$151,MATCH(C76,$W$128:$W$151,0),MATCH(B76,$X$127:$AJ$127,0))="M"), _xlfn.XLOOKUP($B76,$X$127:$AJ$127,$X$152:$AJ$152), INDEX($X$128:$AJ$151,MATCH(C76,$W$128:$W$151,0),MATCH(B76,$X$127:$AJ$127,0)))</f>
        <v>3.7</v>
      </c>
      <c r="K76" s="18">
        <f>IF(OR(INDEX($AM$13:$AY$36,MATCH($C76,$AL$13:$AL$36,0),MATCH($B76,$AM$12:$AY$12,0))="T", INDEX($AM$13:$AY$36,MATCH($C76,$AL$13:$AL$36,0),MATCH($B76,$AM$12:$AY$12,0))="M"),_xlfn.XLOOKUP($B76,$AM$12:$AY$12,$AM$37:$AY$37), INDEX($AM$13:$AY$36,MATCH($C76,$AL$13:$AL$36,0),MATCH($B76,$AM$12:$AY$12,0)))</f>
        <v>72</v>
      </c>
      <c r="L76" s="18">
        <f>IF(OR(INDEX($AM$41:$AY$64,MATCH($C76,$AL$41:$AL$64,0),MATCH($B76,$AM$40:$AY$40,0))="T", INDEX($AM$41:$AY$64,MATCH($C76,$AL$41:$AL$64,0),MATCH($B76,$AM$40:$AY$40,0))="M"),_xlfn.XLOOKUP($B76,$AM$40:$AY$40,$AM$65:$AY$65), INDEX($AM$41:$AY$64,MATCH($C76,$AL$41:$AL$64,0),MATCH($B76,$AM$40:$AY$40,0)))</f>
        <v>43</v>
      </c>
      <c r="M76" s="18">
        <f t="shared" si="3"/>
        <v>4.4000000000000004</v>
      </c>
      <c r="N76" s="18">
        <f t="shared" si="4"/>
        <v>0</v>
      </c>
      <c r="O76" s="18">
        <f>IF(OR(INDEX($AM$99:$AY$122,MATCH($C76,$AL$99:$AL$122,0),MATCH($B76,$AM$98:$AY$98,0))="T", INDEX($AM$99:$AY$122,MATCH($C76,$AL$99:$AL$122,0),MATCH($B76,$AM$98:$AY$98,0))="M"), _xlfn.XLOOKUP($B76,$AM$98:$AY$98,$AM$123:$AY$123), INDEX($AM$99:$AY$122,MATCH($C76,$AL$99:$AL$122,0),MATCH($B76,$AM$98:$AY$98,0)))</f>
        <v>0</v>
      </c>
      <c r="P76" s="23">
        <f>IF(OR(INDEX($BB$13:$BN$36,MATCH($C76,$BA$13:$BA$36,0),MATCH($B76,$BB$12:$BN$12,0))="T", INDEX($BB$13:$BN$36,MATCH($C76,$BA$13:$BA$36,0),MATCH($B76,$BB$12:$BN$12,0))="M"),_xlfn.XLOOKUP($B76,$BB$12:$BN$12,$BB$37:$BN$37), INDEX($BB$13:$BN$36,MATCH($C76,$BA$13:$BA$36,0),MATCH($B76,$BB$12:$BN$12,0)))</f>
        <v>81</v>
      </c>
      <c r="Q76" s="23">
        <f>IF(OR(INDEX($BB$41:$BN$64,MATCH($C76,$BA$41:$BA$64,0),MATCH($B76,$BB$40:$BN$40,0))="T", INDEX($BB$41:$BN$64,MATCH($C76,$BA$41:$BA$64,0),MATCH($B76,$BB$40:$BN$40,0))="M"),_xlfn.XLOOKUP($B76,$BB$40:$BN$40,$BB$65:$BN$65), INDEX($BB$41:$BN$64,MATCH($C76,$BA$41:$BA$64,0),MATCH($B76,$BB$40:$BN$40,0)))</f>
        <v>40</v>
      </c>
      <c r="R76" s="23">
        <f>IF(OR(INDEX($BB$70:$BN$93,MATCH($C76,$BA$70:$BA$93,0),MATCH($B76,$BB$69:$BN$69,0))="T", INDEX($BB$70:$BN$93,MATCH($C76,$BA$70:$BA$93,0),MATCH($B76,$BB$69:$BN$69,0))="M"), _xlfn.XLOOKUP($B76,$BB$69:$BN$69,$BB$94:$BN$94), INDEX($AM$41:$AY$64,MATCH($C76,$BA$70:$BA$93,0),MATCH($B76,$BB$69:$BN$69,0)))</f>
        <v>43</v>
      </c>
      <c r="S76" s="23">
        <f>IF(OR(INDEX($BB$99:$BN$122,MATCH($C76,$BA$99:$BA$122,0),MATCH($B76,$BB$98:$BN$98,0))="T", INDEX($BB$99:$BN$122,MATCH($C76,$BA$99:$BA$122,0),MATCH($B76,$BB$98:$BN$98,0))="M"), _xlfn.XLOOKUP($B76,$BB$98:$BN$98,$BB$123:$BN$123), INDEX($BB$99:$BN$122,MATCH($C76,$BA$99:$BA$122,0),MATCH($B76,$BB$98:$BN$98,0)))</f>
        <v>3</v>
      </c>
      <c r="T76" s="23">
        <f>IF(OR(INDEX($BB$128:$BN$151,MATCH($C76,$BA$128:$BA$151,0),MATCH($B76,$BB$127:$BN$127,0))="T", INDEX($BB$128:$BN$151,MATCH($C76,$BA$128:$BA$151,0),MATCH($B76,$BB$127:$BN$127,0))="M"), _xlfn.XLOOKUP($B76,$BB$127:$BN$127,$BB$152:$BN$152), INDEX($AM$128:$AY$151,MATCH($C76,$BA$128:$BA$151,0),MATCH($B76,$BB$127:$BN$127,0)))</f>
        <v>60.4</v>
      </c>
      <c r="W76" s="15">
        <v>2006</v>
      </c>
      <c r="X76" s="15">
        <v>0</v>
      </c>
      <c r="Y76" s="15">
        <v>0</v>
      </c>
      <c r="Z76" s="15">
        <v>0.1</v>
      </c>
      <c r="AA76" s="15">
        <v>2.4</v>
      </c>
      <c r="AB76" s="15">
        <v>10.1</v>
      </c>
      <c r="AC76" s="15">
        <v>15.5</v>
      </c>
      <c r="AD76" s="15">
        <v>16.7</v>
      </c>
      <c r="AE76" s="15">
        <v>13.8</v>
      </c>
      <c r="AF76" s="15">
        <v>15.1</v>
      </c>
      <c r="AG76" s="15">
        <v>7.8</v>
      </c>
      <c r="AH76" s="15">
        <v>1</v>
      </c>
      <c r="AI76" s="15">
        <v>0.1</v>
      </c>
      <c r="AJ76" s="15"/>
      <c r="AL76" s="5">
        <v>2006</v>
      </c>
      <c r="AM76" s="5">
        <v>4</v>
      </c>
      <c r="AN76" s="5">
        <v>5.2</v>
      </c>
      <c r="AO76" s="5">
        <v>5.2</v>
      </c>
      <c r="AP76" s="5">
        <v>4.4000000000000004</v>
      </c>
      <c r="AQ76" s="5">
        <v>5</v>
      </c>
      <c r="AR76" s="5">
        <v>9.3000000000000007</v>
      </c>
      <c r="AS76" s="5">
        <v>12.2</v>
      </c>
      <c r="AT76" s="5">
        <v>10</v>
      </c>
      <c r="AU76" s="5">
        <v>13.8</v>
      </c>
      <c r="AV76" s="5">
        <v>9.9</v>
      </c>
      <c r="AW76" s="5">
        <v>7.4</v>
      </c>
      <c r="AX76" s="5">
        <v>5</v>
      </c>
      <c r="AY76" s="5">
        <v>7.6</v>
      </c>
      <c r="BA76" s="15">
        <v>2006</v>
      </c>
      <c r="BB76" s="5">
        <v>0</v>
      </c>
      <c r="BC76" s="5">
        <v>0</v>
      </c>
      <c r="BD76" s="5">
        <v>22</v>
      </c>
      <c r="BE76" s="5">
        <v>75</v>
      </c>
      <c r="BF76" s="5">
        <v>218</v>
      </c>
      <c r="BG76" s="5">
        <v>349</v>
      </c>
      <c r="BH76" s="5">
        <v>414</v>
      </c>
      <c r="BI76" s="5">
        <v>324</v>
      </c>
      <c r="BJ76" s="5">
        <v>425</v>
      </c>
      <c r="BK76" s="5">
        <v>240</v>
      </c>
      <c r="BL76" s="5">
        <v>63</v>
      </c>
      <c r="BM76" s="5">
        <v>8</v>
      </c>
      <c r="BN76" s="5"/>
    </row>
    <row r="77" spans="1:66" ht="15" thickBot="1" x14ac:dyDescent="0.4">
      <c r="A77" s="2">
        <v>38852</v>
      </c>
      <c r="B77" s="6">
        <f t="shared" si="0"/>
        <v>5</v>
      </c>
      <c r="C77" s="6">
        <f t="shared" si="1"/>
        <v>2006</v>
      </c>
      <c r="D77">
        <v>163781</v>
      </c>
      <c r="E77">
        <f t="shared" si="2"/>
        <v>65843.463841462799</v>
      </c>
      <c r="F77" s="19">
        <f>IF(OR(INDEX($X$13:$AJ$36,MATCH($C77,$W$13:$W$36,0),MATCH($B77,$X$12:$AJ$12,0))="T", INDEX($X$13:$AJ$36,MATCH($C77,$W$13:$W$36,0),MATCH($B77,$X$12:$AJ$12,0))="M"),_xlfn.XLOOKUP($B77,$X$12:$AJ$12,$X$37:$AJ$37), INDEX($X$13:$AJ$36,MATCH($C77,$W$13:$W$36,0),MATCH($B77,$X$12:$AJ$12,0)))</f>
        <v>95</v>
      </c>
      <c r="G77" s="19">
        <f>IF(OR(INDEX($X$41:$AJ$64,MATCH(C77,$W$41:$W$64,0),MATCH(B77,$X$40:$AJ$40,0))="T", INDEX($X$41:$AJ$64,MATCH(C77,$W$41:$W$64,0),MATCH(B77,$X$40:$AJ$40,0))="M"), _xlfn.XLOOKUP($B77,$X$40:$AJ$40,$X$65:$AJ$65), INDEX($X$41:$AJ$64,MATCH(C77,$W$41:$W$64,0),MATCH(B77,$X$40:$AJ$40,0)))</f>
        <v>46</v>
      </c>
      <c r="H77" s="19">
        <f>IF(OR(INDEX($X$70:$AJ$93,MATCH(C77,$W$70:$W$93,0),MATCH(B77,$X$69:$AJ$69,0))="T", INDEX($X$70:$AJ$93,MATCH(C77,$W$70:$W$93,0),MATCH(B77,$X$69:$AJ$69,0))="M"), _xlfn.XLOOKUP($B77,$X$69:$AJ$69,$X$94:$AJ$94), INDEX($X$70:$AJ$93,MATCH(C77,$W$70:$W$93,0),MATCH(B77,$X$69:$AJ$69,0)))</f>
        <v>10.1</v>
      </c>
      <c r="I77" s="19">
        <f>IF(OR(INDEX($X$99:$AJ$122,MATCH(C77,$W$99:$W$122,0),MATCH(B77,$X$98:$AJ$98,0))="T", INDEX($X$99:$AJ$122,MATCH(C77,$W$99:$W$122,0),MATCH(B77,$X$98:$AJ$98,0))="M"),_xlfn.XLOOKUP($B77,$X$98:$AJ$98,$X$123:$AJ$123), INDEX($X$99:$AJ$122,MATCH(C77,$W$99:$W$122,0),MATCH(B77,$X$98:$AJ$98,0)))</f>
        <v>3.2</v>
      </c>
      <c r="J77" s="19">
        <f>IF(OR(INDEX($X$128:$AJ$151,MATCH(C77,$W$128:$W$151,0),MATCH(B77,$X$127:$AJ$127,0))="T", INDEX($X$128:$AJ$151,MATCH(C77,$W$128:$W$151,0),MATCH(B77,$X$127:$AJ$127,0))="M"), _xlfn.XLOOKUP($B77,$X$127:$AJ$127,$X$152:$AJ$152), INDEX($X$128:$AJ$151,MATCH(C77,$W$128:$W$151,0),MATCH(B77,$X$127:$AJ$127,0)))</f>
        <v>7.5</v>
      </c>
      <c r="K77" s="18">
        <f>IF(OR(INDEX($AM$13:$AY$36,MATCH($C77,$AL$13:$AL$36,0),MATCH($B77,$AM$12:$AY$12,0))="T", INDEX($AM$13:$AY$36,MATCH($C77,$AL$13:$AL$36,0),MATCH($B77,$AM$12:$AY$12,0))="M"),_xlfn.XLOOKUP($B77,$AM$12:$AY$12,$AM$37:$AY$37), INDEX($AM$13:$AY$36,MATCH($C77,$AL$13:$AL$36,0),MATCH($B77,$AM$12:$AY$12,0)))</f>
        <v>86</v>
      </c>
      <c r="L77" s="18">
        <f>IF(OR(INDEX($AM$41:$AY$64,MATCH($C77,$AL$41:$AL$64,0),MATCH($B77,$AM$40:$AY$40,0))="T", INDEX($AM$41:$AY$64,MATCH($C77,$AL$41:$AL$64,0),MATCH($B77,$AM$40:$AY$40,0))="M"),_xlfn.XLOOKUP($B77,$AM$40:$AY$40,$AM$65:$AY$65), INDEX($AM$41:$AY$64,MATCH($C77,$AL$41:$AL$64,0),MATCH($B77,$AM$40:$AY$40,0)))</f>
        <v>48</v>
      </c>
      <c r="M77" s="18">
        <f t="shared" si="3"/>
        <v>5</v>
      </c>
      <c r="N77" s="18">
        <f t="shared" si="4"/>
        <v>0.1</v>
      </c>
      <c r="O77" s="18">
        <f>IF(OR(INDEX($AM$99:$AY$122,MATCH($C77,$AL$99:$AL$122,0),MATCH($B77,$AM$98:$AY$98,0))="T", INDEX($AM$99:$AY$122,MATCH($C77,$AL$99:$AL$122,0),MATCH($B77,$AM$98:$AY$98,0))="M"), _xlfn.XLOOKUP($B77,$AM$98:$AY$98,$AM$123:$AY$123), INDEX($AM$99:$AY$122,MATCH($C77,$AL$99:$AL$122,0),MATCH($B77,$AM$98:$AY$98,0)))</f>
        <v>0.1</v>
      </c>
      <c r="P77" s="23">
        <f>IF(OR(INDEX($BB$13:$BN$36,MATCH($C77,$BA$13:$BA$36,0),MATCH($B77,$BB$12:$BN$12,0))="T", INDEX($BB$13:$BN$36,MATCH($C77,$BA$13:$BA$36,0),MATCH($B77,$BB$12:$BN$12,0))="M"),_xlfn.XLOOKUP($B77,$BB$12:$BN$12,$BB$37:$BN$37), INDEX($BB$13:$BN$36,MATCH($C77,$BA$13:$BA$36,0),MATCH($B77,$BB$12:$BN$12,0)))</f>
        <v>89</v>
      </c>
      <c r="Q77" s="23">
        <f>IF(OR(INDEX($BB$41:$BN$64,MATCH($C77,$BA$41:$BA$64,0),MATCH($B77,$BB$40:$BN$40,0))="T", INDEX($BB$41:$BN$64,MATCH($C77,$BA$41:$BA$64,0),MATCH($B77,$BB$40:$BN$40,0))="M"),_xlfn.XLOOKUP($B77,$BB$40:$BN$40,$BB$65:$BN$65), INDEX($BB$41:$BN$64,MATCH($C77,$BA$41:$BA$64,0),MATCH($B77,$BB$40:$BN$40,0)))</f>
        <v>47</v>
      </c>
      <c r="R77" s="23">
        <f>IF(OR(INDEX($BB$70:$BN$93,MATCH($C77,$BA$70:$BA$93,0),MATCH($B77,$BB$69:$BN$69,0))="T", INDEX($BB$70:$BN$93,MATCH($C77,$BA$70:$BA$93,0),MATCH($B77,$BB$69:$BN$69,0))="M"), _xlfn.XLOOKUP($B77,$BB$69:$BN$69,$BB$94:$BN$94), INDEX($AM$41:$AY$64,MATCH($C77,$BA$70:$BA$93,0),MATCH($B77,$BB$69:$BN$69,0)))</f>
        <v>48</v>
      </c>
      <c r="S77" s="23">
        <f>IF(OR(INDEX($BB$99:$BN$122,MATCH($C77,$BA$99:$BA$122,0),MATCH($B77,$BB$98:$BN$98,0))="T", INDEX($BB$99:$BN$122,MATCH($C77,$BA$99:$BA$122,0),MATCH($B77,$BB$98:$BN$98,0))="M"), _xlfn.XLOOKUP($B77,$BB$98:$BN$98,$BB$123:$BN$123), INDEX($BB$99:$BN$122,MATCH($C77,$BA$99:$BA$122,0),MATCH($B77,$BB$98:$BN$98,0)))</f>
        <v>38</v>
      </c>
      <c r="T77" s="23">
        <f>IF(OR(INDEX($BB$128:$BN$151,MATCH($C77,$BA$128:$BA$151,0),MATCH($B77,$BB$127:$BN$127,0))="T", INDEX($BB$128:$BN$151,MATCH($C77,$BA$128:$BA$151,0),MATCH($B77,$BB$127:$BN$127,0))="M"), _xlfn.XLOOKUP($B77,$BB$127:$BN$127,$BB$152:$BN$152), INDEX($AM$128:$AY$151,MATCH($C77,$BA$128:$BA$151,0),MATCH($B77,$BB$127:$BN$127,0)))</f>
        <v>63.9</v>
      </c>
      <c r="W77" s="15">
        <v>2007</v>
      </c>
      <c r="X77" s="15">
        <v>0</v>
      </c>
      <c r="Y77" s="15">
        <v>0</v>
      </c>
      <c r="Z77" s="15">
        <v>0.3</v>
      </c>
      <c r="AA77" s="15">
        <v>4.2</v>
      </c>
      <c r="AB77" s="15">
        <v>11.3</v>
      </c>
      <c r="AC77" s="15">
        <v>18.5</v>
      </c>
      <c r="AD77" s="15">
        <v>21.1</v>
      </c>
      <c r="AE77" s="15">
        <v>14.1</v>
      </c>
      <c r="AF77" s="15">
        <v>7.1</v>
      </c>
      <c r="AG77" s="15">
        <v>5.4</v>
      </c>
      <c r="AH77" s="15">
        <v>1.4</v>
      </c>
      <c r="AI77" s="15">
        <v>0.1</v>
      </c>
      <c r="AJ77" s="15"/>
      <c r="AL77" s="5">
        <v>2007</v>
      </c>
      <c r="AM77" s="5">
        <v>4</v>
      </c>
      <c r="AN77" s="5">
        <v>5.2</v>
      </c>
      <c r="AO77" s="5">
        <v>5.5</v>
      </c>
      <c r="AP77" s="5">
        <v>4.5</v>
      </c>
      <c r="AQ77" s="5">
        <v>8.5</v>
      </c>
      <c r="AR77" s="5">
        <v>12.4</v>
      </c>
      <c r="AS77" s="5">
        <v>14.7</v>
      </c>
      <c r="AT77" s="5">
        <v>11.7</v>
      </c>
      <c r="AU77" s="5">
        <v>8</v>
      </c>
      <c r="AV77" s="5">
        <v>9.3000000000000007</v>
      </c>
      <c r="AW77" s="5">
        <v>8.1999999999999993</v>
      </c>
      <c r="AX77" s="5">
        <v>5.9</v>
      </c>
      <c r="AY77" s="5">
        <v>8.1999999999999993</v>
      </c>
      <c r="BA77" s="15">
        <v>2007</v>
      </c>
      <c r="BB77" s="5">
        <v>4</v>
      </c>
      <c r="BC77" s="5">
        <v>0</v>
      </c>
      <c r="BD77" s="5">
        <v>12</v>
      </c>
      <c r="BE77" s="5">
        <v>80</v>
      </c>
      <c r="BF77" s="5">
        <v>261</v>
      </c>
      <c r="BG77" s="5">
        <v>442</v>
      </c>
      <c r="BH77" s="5">
        <v>521</v>
      </c>
      <c r="BI77" s="5">
        <v>337</v>
      </c>
      <c r="BJ77" s="5">
        <v>200</v>
      </c>
      <c r="BK77" s="5">
        <v>190</v>
      </c>
      <c r="BL77" s="5">
        <v>92</v>
      </c>
      <c r="BM77" s="5">
        <v>16</v>
      </c>
      <c r="BN77" s="5"/>
    </row>
    <row r="78" spans="1:66" ht="15" thickBot="1" x14ac:dyDescent="0.4">
      <c r="A78" s="2">
        <v>38883</v>
      </c>
      <c r="B78" s="6">
        <f t="shared" ref="B78:B141" si="61">MONTH(A78)</f>
        <v>6</v>
      </c>
      <c r="C78" s="6">
        <f t="shared" ref="C78:C141" si="62">YEAR(A78)</f>
        <v>2006</v>
      </c>
      <c r="D78">
        <v>167537</v>
      </c>
      <c r="E78">
        <f t="shared" ref="E78:E141" si="63">D78*$C$4</f>
        <v>67353.456149413862</v>
      </c>
      <c r="F78" s="19">
        <f>IF(OR(INDEX($X$13:$AJ$36,MATCH($C78,$W$13:$W$36,0),MATCH($B78,$X$12:$AJ$12,0))="T", INDEX($X$13:$AJ$36,MATCH($C78,$W$13:$W$36,0),MATCH($B78,$X$12:$AJ$12,0))="M"),_xlfn.XLOOKUP($B78,$X$12:$AJ$12,$X$37:$AJ$37), INDEX($X$13:$AJ$36,MATCH($C78,$W$13:$W$36,0),MATCH($B78,$X$12:$AJ$12,0)))</f>
        <v>105</v>
      </c>
      <c r="G78" s="19">
        <f>IF(OR(INDEX($X$41:$AJ$64,MATCH(C78,$W$41:$W$64,0),MATCH(B78,$X$40:$AJ$40,0))="T", INDEX($X$41:$AJ$64,MATCH(C78,$W$41:$W$64,0),MATCH(B78,$X$40:$AJ$40,0))="M"), _xlfn.XLOOKUP($B78,$X$40:$AJ$40,$X$65:$AJ$65), INDEX($X$41:$AJ$64,MATCH(C78,$W$41:$W$64,0),MATCH(B78,$X$40:$AJ$40,0)))</f>
        <v>50</v>
      </c>
      <c r="H78" s="19">
        <f>IF(OR(INDEX($X$70:$AJ$93,MATCH(C78,$W$70:$W$93,0),MATCH(B78,$X$69:$AJ$69,0))="T", INDEX($X$70:$AJ$93,MATCH(C78,$W$70:$W$93,0),MATCH(B78,$X$69:$AJ$69,0))="M"), _xlfn.XLOOKUP($B78,$X$69:$AJ$69,$X$94:$AJ$94), INDEX($X$70:$AJ$93,MATCH(C78,$W$70:$W$93,0),MATCH(B78,$X$69:$AJ$69,0)))</f>
        <v>15.5</v>
      </c>
      <c r="I78" s="19">
        <f>IF(OR(INDEX($X$99:$AJ$122,MATCH(C78,$W$99:$W$122,0),MATCH(B78,$X$98:$AJ$98,0))="T", INDEX($X$99:$AJ$122,MATCH(C78,$W$99:$W$122,0),MATCH(B78,$X$98:$AJ$98,0))="M"),_xlfn.XLOOKUP($B78,$X$98:$AJ$98,$X$123:$AJ$123), INDEX($X$99:$AJ$122,MATCH(C78,$W$99:$W$122,0),MATCH(B78,$X$98:$AJ$98,0)))</f>
        <v>9.5</v>
      </c>
      <c r="J78" s="19">
        <f>IF(OR(INDEX($X$128:$AJ$151,MATCH(C78,$W$128:$W$151,0),MATCH(B78,$X$127:$AJ$127,0))="T", INDEX($X$128:$AJ$151,MATCH(C78,$W$128:$W$151,0),MATCH(B78,$X$127:$AJ$127,0))="M"), _xlfn.XLOOKUP($B78,$X$127:$AJ$127,$X$152:$AJ$152), INDEX($X$128:$AJ$151,MATCH(C78,$W$128:$W$151,0),MATCH(B78,$X$127:$AJ$127,0)))</f>
        <v>11.7</v>
      </c>
      <c r="K78" s="18">
        <f>IF(OR(INDEX($AM$13:$AY$36,MATCH($C78,$AL$13:$AL$36,0),MATCH($B78,$AM$12:$AY$12,0))="T", INDEX($AM$13:$AY$36,MATCH($C78,$AL$13:$AL$36,0),MATCH($B78,$AM$12:$AY$12,0))="M"),_xlfn.XLOOKUP($B78,$AM$12:$AY$12,$AM$37:$AY$37), INDEX($AM$13:$AY$36,MATCH($C78,$AL$13:$AL$36,0),MATCH($B78,$AM$12:$AY$12,0)))</f>
        <v>84</v>
      </c>
      <c r="L78" s="18">
        <f>IF(OR(INDEX($AM$41:$AY$64,MATCH($C78,$AL$41:$AL$64,0),MATCH($B78,$AM$40:$AY$40,0))="T", INDEX($AM$41:$AY$64,MATCH($C78,$AL$41:$AL$64,0),MATCH($B78,$AM$40:$AY$40,0))="M"),_xlfn.XLOOKUP($B78,$AM$40:$AY$40,$AM$65:$AY$65), INDEX($AM$41:$AY$64,MATCH($C78,$AL$41:$AL$64,0),MATCH($B78,$AM$40:$AY$40,0)))</f>
        <v>50</v>
      </c>
      <c r="M78" s="18">
        <f t="shared" ref="M78:M141" si="64">IF(OR(INDEX($AM$70:$AY$93,MATCH($C78,$AL$70:$AL$93,0),MATCH($B78,$AM$69:$AY$69,0))="T", INDEX($AM$70:$AY$93,MATCH($C78,$AL$70:$AL$93,0),MATCH($B78,$AM$69:$AY$69,0))="M"), _xlfn.XLOOKUP($B78,$AM$69:$AY$69,$AM$94:$AY$94), INDEX($AM$70:$AY$93,MATCH($C78,$AL$70:$AL$93,0),MATCH($B78,$AM$69:$AY$69,0)))</f>
        <v>9.3000000000000007</v>
      </c>
      <c r="N78" s="18">
        <f t="shared" ref="N78:N141" si="65">IF(OR(INDEX($AM$99:$AY$122,MATCH($C78,$AL$99:$AL$122,0),MATCH($B78,$AM$98:$AY$98,0))="T", INDEX($AM$99:$AY$122,MATCH($C78,$AL$99:$AL$122,0),MATCH($B78,$AM$98:$AY$98,0))="M"), _xlfn.XLOOKUP($B78,$AM$98:$AY$98,$AM$123:$AY$123), INDEX($AM$99:$AY$122,MATCH($C78,$AL$99:$AL$122,0),MATCH($B78,$AM$98:$AY$98,0)))</f>
        <v>0.4</v>
      </c>
      <c r="O78" s="18">
        <f>IF(OR(INDEX($AM$99:$AY$122,MATCH($C78,$AL$99:$AL$122,0),MATCH($B78,$AM$98:$AY$98,0))="T", INDEX($AM$99:$AY$122,MATCH($C78,$AL$99:$AL$122,0),MATCH($B78,$AM$98:$AY$98,0))="M"), _xlfn.XLOOKUP($B78,$AM$98:$AY$98,$AM$123:$AY$123), INDEX($AM$99:$AY$122,MATCH($C78,$AL$99:$AL$122,0),MATCH($B78,$AM$98:$AY$98,0)))</f>
        <v>0.4</v>
      </c>
      <c r="P78" s="23">
        <f>IF(OR(INDEX($BB$13:$BN$36,MATCH($C78,$BA$13:$BA$36,0),MATCH($B78,$BB$12:$BN$12,0))="T", INDEX($BB$13:$BN$36,MATCH($C78,$BA$13:$BA$36,0),MATCH($B78,$BB$12:$BN$12,0))="M"),_xlfn.XLOOKUP($B78,$BB$12:$BN$12,$BB$37:$BN$37), INDEX($BB$13:$BN$36,MATCH($C78,$BA$13:$BA$36,0),MATCH($B78,$BB$12:$BN$12,0)))</f>
        <v>98</v>
      </c>
      <c r="Q78" s="23">
        <f>IF(OR(INDEX($BB$41:$BN$64,MATCH($C78,$BA$41:$BA$64,0),MATCH($B78,$BB$40:$BN$40,0))="T", INDEX($BB$41:$BN$64,MATCH($C78,$BA$41:$BA$64,0),MATCH($B78,$BB$40:$BN$40,0))="M"),_xlfn.XLOOKUP($B78,$BB$40:$BN$40,$BB$65:$BN$65), INDEX($BB$41:$BN$64,MATCH($C78,$BA$41:$BA$64,0),MATCH($B78,$BB$40:$BN$40,0)))</f>
        <v>53</v>
      </c>
      <c r="R78" s="23">
        <f>IF(OR(INDEX($BB$70:$BN$93,MATCH($C78,$BA$70:$BA$93,0),MATCH($B78,$BB$69:$BN$69,0))="T", INDEX($BB$70:$BN$93,MATCH($C78,$BA$70:$BA$93,0),MATCH($B78,$BB$69:$BN$69,0))="M"), _xlfn.XLOOKUP($B78,$BB$69:$BN$69,$BB$94:$BN$94), INDEX($AM$41:$AY$64,MATCH($C78,$BA$70:$BA$93,0),MATCH($B78,$BB$69:$BN$69,0)))</f>
        <v>50</v>
      </c>
      <c r="S78" s="23">
        <f>IF(OR(INDEX($BB$99:$BN$122,MATCH($C78,$BA$99:$BA$122,0),MATCH($B78,$BB$98:$BN$98,0))="T", INDEX($BB$99:$BN$122,MATCH($C78,$BA$99:$BA$122,0),MATCH($B78,$BB$98:$BN$98,0))="M"), _xlfn.XLOOKUP($B78,$BB$98:$BN$98,$BB$123:$BN$123), INDEX($BB$99:$BN$122,MATCH($C78,$BA$99:$BA$122,0),MATCH($B78,$BB$98:$BN$98,0)))</f>
        <v>132</v>
      </c>
      <c r="T78" s="23">
        <f>IF(OR(INDEX($BB$128:$BN$151,MATCH($C78,$BA$128:$BA$151,0),MATCH($B78,$BB$127:$BN$127,0))="T", INDEX($BB$128:$BN$151,MATCH($C78,$BA$128:$BA$151,0),MATCH($B78,$BB$127:$BN$127,0))="M"), _xlfn.XLOOKUP($B78,$BB$127:$BN$127,$BB$152:$BN$152), INDEX($AM$128:$AY$151,MATCH($C78,$BA$128:$BA$151,0),MATCH($B78,$BB$127:$BN$127,0)))</f>
        <v>66.900000000000006</v>
      </c>
      <c r="W78" s="15">
        <v>2008</v>
      </c>
      <c r="X78" s="15">
        <v>0</v>
      </c>
      <c r="Y78" s="15">
        <v>0</v>
      </c>
      <c r="Z78" s="15">
        <v>0.9</v>
      </c>
      <c r="AA78" s="15">
        <v>3.9</v>
      </c>
      <c r="AB78" s="15">
        <v>9.6999999999999993</v>
      </c>
      <c r="AC78" s="15">
        <v>18.899999999999999</v>
      </c>
      <c r="AD78" s="15">
        <v>18.8</v>
      </c>
      <c r="AE78" s="15">
        <v>15.6</v>
      </c>
      <c r="AF78" s="15">
        <v>10.5</v>
      </c>
      <c r="AG78" s="15">
        <v>7.9</v>
      </c>
      <c r="AH78" s="15">
        <v>1.2</v>
      </c>
      <c r="AI78" s="15">
        <v>0</v>
      </c>
      <c r="AJ78" s="15"/>
      <c r="AL78" s="5">
        <v>2008</v>
      </c>
      <c r="AM78" s="5">
        <v>3.4</v>
      </c>
      <c r="AN78" s="5">
        <v>3.2</v>
      </c>
      <c r="AO78" s="5">
        <v>2.2999999999999998</v>
      </c>
      <c r="AP78" s="5">
        <v>4.8</v>
      </c>
      <c r="AQ78" s="5">
        <v>7.6</v>
      </c>
      <c r="AR78" s="5">
        <v>14</v>
      </c>
      <c r="AS78" s="5">
        <v>15</v>
      </c>
      <c r="AT78" s="5">
        <v>11.6</v>
      </c>
      <c r="AU78" s="5">
        <v>10.199999999999999</v>
      </c>
      <c r="AV78" s="5">
        <v>10.1</v>
      </c>
      <c r="AW78" s="5">
        <v>8.3000000000000007</v>
      </c>
      <c r="AX78" s="5">
        <v>6.6</v>
      </c>
      <c r="AY78" s="5">
        <v>8.1</v>
      </c>
      <c r="BA78" s="15">
        <v>2008</v>
      </c>
      <c r="BB78" s="5">
        <v>0</v>
      </c>
      <c r="BC78" s="5">
        <v>0</v>
      </c>
      <c r="BD78" s="5">
        <v>25</v>
      </c>
      <c r="BE78" s="5">
        <v>105</v>
      </c>
      <c r="BF78" s="5">
        <v>239</v>
      </c>
      <c r="BG78" s="5">
        <v>488</v>
      </c>
      <c r="BH78" s="5">
        <v>514</v>
      </c>
      <c r="BI78" s="5">
        <v>377</v>
      </c>
      <c r="BJ78" s="5">
        <v>275</v>
      </c>
      <c r="BK78" s="5">
        <v>224</v>
      </c>
      <c r="BL78" s="5">
        <v>124</v>
      </c>
      <c r="BM78" s="5">
        <v>37</v>
      </c>
      <c r="BN78" s="5"/>
    </row>
    <row r="79" spans="1:66" ht="15" thickBot="1" x14ac:dyDescent="0.4">
      <c r="A79" s="2">
        <v>38913</v>
      </c>
      <c r="B79" s="6">
        <f t="shared" si="61"/>
        <v>7</v>
      </c>
      <c r="C79" s="6">
        <f t="shared" si="62"/>
        <v>2006</v>
      </c>
      <c r="D79">
        <v>203041</v>
      </c>
      <c r="E79">
        <f t="shared" si="63"/>
        <v>81626.823269087661</v>
      </c>
      <c r="F79" s="19">
        <f>IF(OR(INDEX($X$13:$AJ$36,MATCH($C79,$W$13:$W$36,0),MATCH($B79,$X$12:$AJ$12,0))="T", INDEX($X$13:$AJ$36,MATCH($C79,$W$13:$W$36,0),MATCH($B79,$X$12:$AJ$12,0))="M"),_xlfn.XLOOKUP($B79,$X$12:$AJ$12,$X$37:$AJ$37), INDEX($X$13:$AJ$36,MATCH($C79,$W$13:$W$36,0),MATCH($B79,$X$12:$AJ$12,0)))</f>
        <v>111</v>
      </c>
      <c r="G79" s="19">
        <f>IF(OR(INDEX($X$41:$AJ$64,MATCH(C79,$W$41:$W$64,0),MATCH(B79,$X$40:$AJ$40,0))="T", INDEX($X$41:$AJ$64,MATCH(C79,$W$41:$W$64,0),MATCH(B79,$X$40:$AJ$40,0))="M"), _xlfn.XLOOKUP($B79,$X$40:$AJ$40,$X$65:$AJ$65), INDEX($X$41:$AJ$64,MATCH(C79,$W$41:$W$64,0),MATCH(B79,$X$40:$AJ$40,0)))</f>
        <v>54</v>
      </c>
      <c r="H79" s="19">
        <f>IF(OR(INDEX($X$70:$AJ$93,MATCH(C79,$W$70:$W$93,0),MATCH(B79,$X$69:$AJ$69,0))="T", INDEX($X$70:$AJ$93,MATCH(C79,$W$70:$W$93,0),MATCH(B79,$X$69:$AJ$69,0))="M"), _xlfn.XLOOKUP($B79,$X$69:$AJ$69,$X$94:$AJ$94), INDEX($X$70:$AJ$93,MATCH(C79,$W$70:$W$93,0),MATCH(B79,$X$69:$AJ$69,0)))</f>
        <v>16.7</v>
      </c>
      <c r="I79" s="19">
        <f>IF(OR(INDEX($X$99:$AJ$122,MATCH(C79,$W$99:$W$122,0),MATCH(B79,$X$98:$AJ$98,0))="T", INDEX($X$99:$AJ$122,MATCH(C79,$W$99:$W$122,0),MATCH(B79,$X$98:$AJ$98,0))="M"),_xlfn.XLOOKUP($B79,$X$98:$AJ$98,$X$123:$AJ$123), INDEX($X$99:$AJ$122,MATCH(C79,$W$99:$W$122,0),MATCH(B79,$X$98:$AJ$98,0)))</f>
        <v>14.4</v>
      </c>
      <c r="J79" s="19">
        <f>IF(OR(INDEX($X$128:$AJ$151,MATCH(C79,$W$128:$W$151,0),MATCH(B79,$X$127:$AJ$127,0))="T", INDEX($X$128:$AJ$151,MATCH(C79,$W$128:$W$151,0),MATCH(B79,$X$127:$AJ$127,0))="M"), _xlfn.XLOOKUP($B79,$X$127:$AJ$127,$X$152:$AJ$152), INDEX($X$128:$AJ$151,MATCH(C79,$W$128:$W$151,0),MATCH(B79,$X$127:$AJ$127,0)))</f>
        <v>13.2</v>
      </c>
      <c r="K79" s="18">
        <f>IF(OR(INDEX($AM$13:$AY$36,MATCH($C79,$AL$13:$AL$36,0),MATCH($B79,$AM$12:$AY$12,0))="T", INDEX($AM$13:$AY$36,MATCH($C79,$AL$13:$AL$36,0),MATCH($B79,$AM$12:$AY$12,0))="M"),_xlfn.XLOOKUP($B79,$AM$12:$AY$12,$AM$37:$AY$37), INDEX($AM$13:$AY$36,MATCH($C79,$AL$13:$AL$36,0),MATCH($B79,$AM$12:$AY$12,0)))</f>
        <v>87</v>
      </c>
      <c r="L79" s="18">
        <f>IF(OR(INDEX($AM$41:$AY$64,MATCH($C79,$AL$41:$AL$64,0),MATCH($B79,$AM$40:$AY$40,0))="T", INDEX($AM$41:$AY$64,MATCH($C79,$AL$41:$AL$64,0),MATCH($B79,$AM$40:$AY$40,0))="M"),_xlfn.XLOOKUP($B79,$AM$40:$AY$40,$AM$65:$AY$65), INDEX($AM$41:$AY$64,MATCH($C79,$AL$41:$AL$64,0),MATCH($B79,$AM$40:$AY$40,0)))</f>
        <v>50</v>
      </c>
      <c r="M79" s="18">
        <f t="shared" si="64"/>
        <v>12.2</v>
      </c>
      <c r="N79" s="18">
        <f t="shared" si="65"/>
        <v>1</v>
      </c>
      <c r="O79" s="18">
        <f>IF(OR(INDEX($AM$99:$AY$122,MATCH($C79,$AL$99:$AL$122,0),MATCH($B79,$AM$98:$AY$98,0))="T", INDEX($AM$99:$AY$122,MATCH($C79,$AL$99:$AL$122,0),MATCH($B79,$AM$98:$AY$98,0))="M"), _xlfn.XLOOKUP($B79,$AM$98:$AY$98,$AM$123:$AY$123), INDEX($AM$99:$AY$122,MATCH($C79,$AL$99:$AL$122,0),MATCH($B79,$AM$98:$AY$98,0)))</f>
        <v>1</v>
      </c>
      <c r="P79" s="23">
        <f>IF(OR(INDEX($BB$13:$BN$36,MATCH($C79,$BA$13:$BA$36,0),MATCH($B79,$BB$12:$BN$12,0))="T", INDEX($BB$13:$BN$36,MATCH($C79,$BA$13:$BA$36,0),MATCH($B79,$BB$12:$BN$12,0))="M"),_xlfn.XLOOKUP($B79,$BB$12:$BN$12,$BB$37:$BN$37), INDEX($BB$13:$BN$36,MATCH($C79,$BA$13:$BA$36,0),MATCH($B79,$BB$12:$BN$12,0)))</f>
        <v>104</v>
      </c>
      <c r="Q79" s="23">
        <f>IF(OR(INDEX($BB$41:$BN$64,MATCH($C79,$BA$41:$BA$64,0),MATCH($B79,$BB$40:$BN$40,0))="T", INDEX($BB$41:$BN$64,MATCH($C79,$BA$41:$BA$64,0),MATCH($B79,$BB$40:$BN$40,0))="M"),_xlfn.XLOOKUP($B79,$BB$40:$BN$40,$BB$65:$BN$65), INDEX($BB$41:$BN$64,MATCH($C79,$BA$41:$BA$64,0),MATCH($B79,$BB$40:$BN$40,0)))</f>
        <v>53</v>
      </c>
      <c r="R79" s="23">
        <f>IF(OR(INDEX($BB$70:$BN$93,MATCH($C79,$BA$70:$BA$93,0),MATCH($B79,$BB$69:$BN$69,0))="T", INDEX($BB$70:$BN$93,MATCH($C79,$BA$70:$BA$93,0),MATCH($B79,$BB$69:$BN$69,0))="M"), _xlfn.XLOOKUP($B79,$BB$69:$BN$69,$BB$94:$BN$94), INDEX($AM$41:$AY$64,MATCH($C79,$BA$70:$BA$93,0),MATCH($B79,$BB$69:$BN$69,0)))</f>
        <v>50</v>
      </c>
      <c r="S79" s="23">
        <f>IF(OR(INDEX($BB$99:$BN$122,MATCH($C79,$BA$99:$BA$122,0),MATCH($B79,$BB$98:$BN$98,0))="T", INDEX($BB$99:$BN$122,MATCH($C79,$BA$99:$BA$122,0),MATCH($B79,$BB$98:$BN$98,0))="M"), _xlfn.XLOOKUP($B79,$BB$98:$BN$98,$BB$123:$BN$123), INDEX($BB$99:$BN$122,MATCH($C79,$BA$99:$BA$122,0),MATCH($B79,$BB$98:$BN$98,0)))</f>
        <v>261</v>
      </c>
      <c r="T79" s="23">
        <f>IF(OR(INDEX($BB$128:$BN$151,MATCH($C79,$BA$128:$BA$151,0),MATCH($B79,$BB$127:$BN$127,0))="T", INDEX($BB$128:$BN$151,MATCH($C79,$BA$128:$BA$151,0),MATCH($B79,$BB$127:$BN$127,0))="M"), _xlfn.XLOOKUP($B79,$BB$127:$BN$127,$BB$152:$BN$152), INDEX($AM$128:$AY$151,MATCH($C79,$BA$128:$BA$151,0),MATCH($B79,$BB$127:$BN$127,0)))</f>
        <v>68.8</v>
      </c>
      <c r="W79" s="15">
        <v>2009</v>
      </c>
      <c r="X79" s="15">
        <v>0</v>
      </c>
      <c r="Y79" s="15">
        <v>0</v>
      </c>
      <c r="Z79" s="15">
        <v>0.1</v>
      </c>
      <c r="AA79" s="15">
        <v>1.6</v>
      </c>
      <c r="AB79" s="15">
        <v>9.1999999999999993</v>
      </c>
      <c r="AC79" s="15">
        <v>20.8</v>
      </c>
      <c r="AD79" s="15">
        <v>17.3</v>
      </c>
      <c r="AE79" s="15">
        <v>13.9</v>
      </c>
      <c r="AF79" s="15">
        <v>10.4</v>
      </c>
      <c r="AG79" s="15">
        <v>6.4</v>
      </c>
      <c r="AH79" s="15">
        <v>0.7</v>
      </c>
      <c r="AI79" s="15">
        <v>0.1</v>
      </c>
      <c r="AJ79" s="15"/>
      <c r="AL79" s="5">
        <v>2009</v>
      </c>
      <c r="AM79" s="5">
        <v>4.5999999999999996</v>
      </c>
      <c r="AN79" s="5">
        <v>3.3</v>
      </c>
      <c r="AO79" s="5">
        <v>3.1</v>
      </c>
      <c r="AP79" s="5">
        <v>2.9</v>
      </c>
      <c r="AQ79" s="5">
        <v>6.2</v>
      </c>
      <c r="AR79" s="5">
        <v>14.3</v>
      </c>
      <c r="AS79" s="5">
        <v>10.7</v>
      </c>
      <c r="AT79" s="5" t="s">
        <v>21</v>
      </c>
      <c r="AU79" s="5">
        <v>10.7</v>
      </c>
      <c r="AV79" s="5">
        <v>9.4</v>
      </c>
      <c r="AW79" s="5">
        <v>7.4</v>
      </c>
      <c r="AX79" s="5">
        <v>4.4000000000000004</v>
      </c>
      <c r="AY79" s="5">
        <v>7</v>
      </c>
      <c r="BA79" s="15">
        <v>2009</v>
      </c>
      <c r="BB79" s="5">
        <v>3</v>
      </c>
      <c r="BC79" s="5">
        <v>4</v>
      </c>
      <c r="BD79" s="5">
        <v>5</v>
      </c>
      <c r="BE79" s="5">
        <v>56</v>
      </c>
      <c r="BF79" s="5">
        <v>179</v>
      </c>
      <c r="BG79" s="5">
        <v>516</v>
      </c>
      <c r="BH79" s="5">
        <v>387</v>
      </c>
      <c r="BI79" s="5">
        <v>338</v>
      </c>
      <c r="BJ79" s="5">
        <v>310</v>
      </c>
      <c r="BK79" s="5">
        <v>234</v>
      </c>
      <c r="BL79" s="5">
        <v>43</v>
      </c>
      <c r="BM79" s="5">
        <v>16</v>
      </c>
      <c r="BN79" s="5"/>
    </row>
    <row r="80" spans="1:66" ht="15" thickBot="1" x14ac:dyDescent="0.4">
      <c r="A80" s="2">
        <v>38944</v>
      </c>
      <c r="B80" s="6">
        <f t="shared" si="61"/>
        <v>8</v>
      </c>
      <c r="C80" s="6">
        <f t="shared" si="62"/>
        <v>2006</v>
      </c>
      <c r="D80">
        <v>184106</v>
      </c>
      <c r="E80">
        <f t="shared" si="63"/>
        <v>74014.548415239551</v>
      </c>
      <c r="F80" s="19">
        <f>IF(OR(INDEX($X$13:$AJ$36,MATCH($C80,$W$13:$W$36,0),MATCH($B80,$X$12:$AJ$12,0))="T", INDEX($X$13:$AJ$36,MATCH($C80,$W$13:$W$36,0),MATCH($B80,$X$12:$AJ$12,0))="M"),_xlfn.XLOOKUP($B80,$X$12:$AJ$12,$X$37:$AJ$37), INDEX($X$13:$AJ$36,MATCH($C80,$W$13:$W$36,0),MATCH($B80,$X$12:$AJ$12,0)))</f>
        <v>99</v>
      </c>
      <c r="G80" s="19">
        <f>IF(OR(INDEX($X$41:$AJ$64,MATCH(C80,$W$41:$W$64,0),MATCH(B80,$X$40:$AJ$40,0))="T", INDEX($X$41:$AJ$64,MATCH(C80,$W$41:$W$64,0),MATCH(B80,$X$40:$AJ$40,0))="M"), _xlfn.XLOOKUP($B80,$X$40:$AJ$40,$X$65:$AJ$65), INDEX($X$41:$AJ$64,MATCH(C80,$W$41:$W$64,0),MATCH(B80,$X$40:$AJ$40,0)))</f>
        <v>51</v>
      </c>
      <c r="H80" s="19">
        <f>IF(OR(INDEX($X$70:$AJ$93,MATCH(C80,$W$70:$W$93,0),MATCH(B80,$X$69:$AJ$69,0))="T", INDEX($X$70:$AJ$93,MATCH(C80,$W$70:$W$93,0),MATCH(B80,$X$69:$AJ$69,0))="M"), _xlfn.XLOOKUP($B80,$X$69:$AJ$69,$X$94:$AJ$94), INDEX($X$70:$AJ$93,MATCH(C80,$W$70:$W$93,0),MATCH(B80,$X$69:$AJ$69,0)))</f>
        <v>13.8</v>
      </c>
      <c r="I80" s="19">
        <f>IF(OR(INDEX($X$99:$AJ$122,MATCH(C80,$W$99:$W$122,0),MATCH(B80,$X$98:$AJ$98,0))="T", INDEX($X$99:$AJ$122,MATCH(C80,$W$99:$W$122,0),MATCH(B80,$X$98:$AJ$98,0))="M"),_xlfn.XLOOKUP($B80,$X$98:$AJ$98,$X$123:$AJ$123), INDEX($X$99:$AJ$122,MATCH(C80,$W$99:$W$122,0),MATCH(B80,$X$98:$AJ$98,0)))</f>
        <v>8.1999999999999993</v>
      </c>
      <c r="J80" s="19">
        <f>IF(OR(INDEX($X$128:$AJ$151,MATCH(C80,$W$128:$W$151,0),MATCH(B80,$X$127:$AJ$127,0))="T", INDEX($X$128:$AJ$151,MATCH(C80,$W$128:$W$151,0),MATCH(B80,$X$127:$AJ$127,0))="M"), _xlfn.XLOOKUP($B80,$X$127:$AJ$127,$X$152:$AJ$152), INDEX($X$128:$AJ$151,MATCH(C80,$W$128:$W$151,0),MATCH(B80,$X$127:$AJ$127,0)))</f>
        <v>11.9</v>
      </c>
      <c r="K80" s="18">
        <f>IF(OR(INDEX($AM$13:$AY$36,MATCH($C80,$AL$13:$AL$36,0),MATCH($B80,$AM$12:$AY$12,0))="T", INDEX($AM$13:$AY$36,MATCH($C80,$AL$13:$AL$36,0),MATCH($B80,$AM$12:$AY$12,0))="M"),_xlfn.XLOOKUP($B80,$AM$12:$AY$12,$AM$37:$AY$37), INDEX($AM$13:$AY$36,MATCH($C80,$AL$13:$AL$36,0),MATCH($B80,$AM$12:$AY$12,0)))</f>
        <v>71</v>
      </c>
      <c r="L80" s="18">
        <f>IF(OR(INDEX($AM$41:$AY$64,MATCH($C80,$AL$41:$AL$64,0),MATCH($B80,$AM$40:$AY$40,0))="T", INDEX($AM$41:$AY$64,MATCH($C80,$AL$41:$AL$64,0),MATCH($B80,$AM$40:$AY$40,0))="M"),_xlfn.XLOOKUP($B80,$AM$40:$AY$40,$AM$65:$AY$65), INDEX($AM$41:$AY$64,MATCH($C80,$AL$41:$AL$64,0),MATCH($B80,$AM$40:$AY$40,0)))</f>
        <v>52</v>
      </c>
      <c r="M80" s="18">
        <f t="shared" si="64"/>
        <v>10</v>
      </c>
      <c r="N80" s="18">
        <f t="shared" si="65"/>
        <v>0</v>
      </c>
      <c r="O80" s="18">
        <f>IF(OR(INDEX($AM$99:$AY$122,MATCH($C80,$AL$99:$AL$122,0),MATCH($B80,$AM$98:$AY$98,0))="T", INDEX($AM$99:$AY$122,MATCH($C80,$AL$99:$AL$122,0),MATCH($B80,$AM$98:$AY$98,0))="M"), _xlfn.XLOOKUP($B80,$AM$98:$AY$98,$AM$123:$AY$123), INDEX($AM$99:$AY$122,MATCH($C80,$AL$99:$AL$122,0),MATCH($B80,$AM$98:$AY$98,0)))</f>
        <v>0</v>
      </c>
      <c r="P80" s="23">
        <f>IF(OR(INDEX($BB$13:$BN$36,MATCH($C80,$BA$13:$BA$36,0),MATCH($B80,$BB$12:$BN$12,0))="T", INDEX($BB$13:$BN$36,MATCH($C80,$BA$13:$BA$36,0),MATCH($B80,$BB$12:$BN$12,0))="M"),_xlfn.XLOOKUP($B80,$BB$12:$BN$12,$BB$37:$BN$37), INDEX($BB$13:$BN$36,MATCH($C80,$BA$13:$BA$36,0),MATCH($B80,$BB$12:$BN$12,0)))</f>
        <v>96</v>
      </c>
      <c r="Q80" s="23">
        <f>IF(OR(INDEX($BB$41:$BN$64,MATCH($C80,$BA$41:$BA$64,0),MATCH($B80,$BB$40:$BN$40,0))="T", INDEX($BB$41:$BN$64,MATCH($C80,$BA$41:$BA$64,0),MATCH($B80,$BB$40:$BN$40,0))="M"),_xlfn.XLOOKUP($B80,$BB$40:$BN$40,$BB$65:$BN$65), INDEX($BB$41:$BN$64,MATCH($C80,$BA$41:$BA$64,0),MATCH($B80,$BB$40:$BN$40,0)))</f>
        <v>54</v>
      </c>
      <c r="R80" s="23">
        <f>IF(OR(INDEX($BB$70:$BN$93,MATCH($C80,$BA$70:$BA$93,0),MATCH($B80,$BB$69:$BN$69,0))="T", INDEX($BB$70:$BN$93,MATCH($C80,$BA$70:$BA$93,0),MATCH($B80,$BB$69:$BN$69,0))="M"), _xlfn.XLOOKUP($B80,$BB$69:$BN$69,$BB$94:$BN$94), INDEX($AM$41:$AY$64,MATCH($C80,$BA$70:$BA$93,0),MATCH($B80,$BB$69:$BN$69,0)))</f>
        <v>52</v>
      </c>
      <c r="S80" s="23">
        <f>IF(OR(INDEX($BB$99:$BN$122,MATCH($C80,$BA$99:$BA$122,0),MATCH($B80,$BB$98:$BN$98,0))="T", INDEX($BB$99:$BN$122,MATCH($C80,$BA$99:$BA$122,0),MATCH($B80,$BB$98:$BN$98,0))="M"), _xlfn.XLOOKUP($B80,$BB$98:$BN$98,$BB$123:$BN$123), INDEX($BB$99:$BN$122,MATCH($C80,$BA$99:$BA$122,0),MATCH($B80,$BB$98:$BN$98,0)))</f>
        <v>118</v>
      </c>
      <c r="T80" s="23">
        <f>IF(OR(INDEX($BB$128:$BN$151,MATCH($C80,$BA$128:$BA$151,0),MATCH($B80,$BB$127:$BN$127,0))="T", INDEX($BB$128:$BN$151,MATCH($C80,$BA$128:$BA$151,0),MATCH($B80,$BB$127:$BN$127,0))="M"), _xlfn.XLOOKUP($B80,$BB$127:$BN$127,$BB$152:$BN$152), INDEX($AM$128:$AY$151,MATCH($C80,$BA$128:$BA$151,0),MATCH($B80,$BB$127:$BN$127,0)))</f>
        <v>64.599999999999994</v>
      </c>
      <c r="W80" s="15">
        <v>2010</v>
      </c>
      <c r="X80" s="15">
        <v>0</v>
      </c>
      <c r="Y80" s="15">
        <v>0</v>
      </c>
      <c r="Z80" s="15">
        <v>0.1</v>
      </c>
      <c r="AA80" s="15">
        <v>3.3</v>
      </c>
      <c r="AB80" s="15">
        <v>12</v>
      </c>
      <c r="AC80" s="15">
        <v>19.5</v>
      </c>
      <c r="AD80" s="15">
        <v>16.5</v>
      </c>
      <c r="AE80" s="15">
        <v>12.8</v>
      </c>
      <c r="AF80" s="15">
        <v>11.1</v>
      </c>
      <c r="AG80" s="15">
        <v>9.1999999999999993</v>
      </c>
      <c r="AH80" s="15">
        <v>3.9</v>
      </c>
      <c r="AI80" s="15">
        <v>0</v>
      </c>
      <c r="AJ80" s="15"/>
      <c r="AL80" s="5">
        <v>2010</v>
      </c>
      <c r="AM80" s="5">
        <v>5.8</v>
      </c>
      <c r="AN80" s="5">
        <v>3.1</v>
      </c>
      <c r="AO80" s="5">
        <v>2.5</v>
      </c>
      <c r="AP80" s="5">
        <v>3.9</v>
      </c>
      <c r="AQ80" s="5">
        <v>7.6</v>
      </c>
      <c r="AR80" s="5">
        <v>14.5</v>
      </c>
      <c r="AS80" s="5">
        <v>13</v>
      </c>
      <c r="AT80" s="5">
        <v>10.3</v>
      </c>
      <c r="AU80" s="5">
        <v>9.6999999999999993</v>
      </c>
      <c r="AV80" s="5">
        <v>9.8000000000000007</v>
      </c>
      <c r="AW80" s="5">
        <v>8.6</v>
      </c>
      <c r="AX80" s="5">
        <v>5.8</v>
      </c>
      <c r="AY80" s="5">
        <v>7.9</v>
      </c>
      <c r="BA80" s="15">
        <v>2010</v>
      </c>
      <c r="BB80" s="5">
        <v>2</v>
      </c>
      <c r="BC80" s="5">
        <v>0</v>
      </c>
      <c r="BD80" s="5">
        <v>9</v>
      </c>
      <c r="BE80" s="5">
        <v>96</v>
      </c>
      <c r="BF80" s="5">
        <v>300</v>
      </c>
      <c r="BG80" s="5">
        <v>474</v>
      </c>
      <c r="BH80" s="5">
        <v>425</v>
      </c>
      <c r="BI80" s="5">
        <v>308</v>
      </c>
      <c r="BJ80" s="5">
        <v>301</v>
      </c>
      <c r="BK80" s="5">
        <v>270</v>
      </c>
      <c r="BL80" s="5">
        <v>161</v>
      </c>
      <c r="BM80" s="5">
        <v>22</v>
      </c>
      <c r="BN80" s="5"/>
    </row>
    <row r="81" spans="1:66" ht="15" thickBot="1" x14ac:dyDescent="0.4">
      <c r="A81" s="2">
        <v>38975</v>
      </c>
      <c r="B81" s="6">
        <f t="shared" si="61"/>
        <v>9</v>
      </c>
      <c r="C81" s="6">
        <f t="shared" si="62"/>
        <v>2006</v>
      </c>
      <c r="D81">
        <v>177931</v>
      </c>
      <c r="E81">
        <f t="shared" si="63"/>
        <v>71532.066386060149</v>
      </c>
      <c r="F81" s="19">
        <f>IF(OR(INDEX($X$13:$AJ$36,MATCH($C81,$W$13:$W$36,0),MATCH($B81,$X$12:$AJ$12,0))="T", INDEX($X$13:$AJ$36,MATCH($C81,$W$13:$W$36,0),MATCH($B81,$X$12:$AJ$12,0))="M"),_xlfn.XLOOKUP($B81,$X$12:$AJ$12,$X$37:$AJ$37), INDEX($X$13:$AJ$36,MATCH($C81,$W$13:$W$36,0),MATCH($B81,$X$12:$AJ$12,0)))</f>
        <v>97</v>
      </c>
      <c r="G81" s="19">
        <f>IF(OR(INDEX($X$41:$AJ$64,MATCH(C81,$W$41:$W$64,0),MATCH(B81,$X$40:$AJ$40,0))="T", INDEX($X$41:$AJ$64,MATCH(C81,$W$41:$W$64,0),MATCH(B81,$X$40:$AJ$40,0))="M"), _xlfn.XLOOKUP($B81,$X$40:$AJ$40,$X$65:$AJ$65), INDEX($X$41:$AJ$64,MATCH(C81,$W$41:$W$64,0),MATCH(B81,$X$40:$AJ$40,0)))</f>
        <v>48</v>
      </c>
      <c r="H81" s="19">
        <f>IF(OR(INDEX($X$70:$AJ$93,MATCH(C81,$W$70:$W$93,0),MATCH(B81,$X$69:$AJ$69,0))="T", INDEX($X$70:$AJ$93,MATCH(C81,$W$70:$W$93,0),MATCH(B81,$X$69:$AJ$69,0))="M"), _xlfn.XLOOKUP($B81,$X$69:$AJ$69,$X$94:$AJ$94), INDEX($X$70:$AJ$93,MATCH(C81,$W$70:$W$93,0),MATCH(B81,$X$69:$AJ$69,0)))</f>
        <v>15.1</v>
      </c>
      <c r="I81" s="19">
        <f>IF(OR(INDEX($X$99:$AJ$122,MATCH(C81,$W$99:$W$122,0),MATCH(B81,$X$98:$AJ$98,0))="T", INDEX($X$99:$AJ$122,MATCH(C81,$W$99:$W$122,0),MATCH(B81,$X$98:$AJ$98,0))="M"),_xlfn.XLOOKUP($B81,$X$98:$AJ$98,$X$123:$AJ$123), INDEX($X$99:$AJ$122,MATCH(C81,$W$99:$W$122,0),MATCH(B81,$X$98:$AJ$98,0)))</f>
        <v>5.6</v>
      </c>
      <c r="J81" s="19">
        <f>IF(OR(INDEX($X$128:$AJ$151,MATCH(C81,$W$128:$W$151,0),MATCH(B81,$X$127:$AJ$127,0))="T", INDEX($X$128:$AJ$151,MATCH(C81,$W$128:$W$151,0),MATCH(B81,$X$127:$AJ$127,0))="M"), _xlfn.XLOOKUP($B81,$X$127:$AJ$127,$X$152:$AJ$152), INDEX($X$128:$AJ$151,MATCH(C81,$W$128:$W$151,0),MATCH(B81,$X$127:$AJ$127,0)))</f>
        <v>13.7</v>
      </c>
      <c r="K81" s="18">
        <f>IF(OR(INDEX($AM$13:$AY$36,MATCH($C81,$AL$13:$AL$36,0),MATCH($B81,$AM$12:$AY$12,0))="T", INDEX($AM$13:$AY$36,MATCH($C81,$AL$13:$AL$36,0),MATCH($B81,$AM$12:$AY$12,0))="M"),_xlfn.XLOOKUP($B81,$AM$12:$AY$12,$AM$37:$AY$37), INDEX($AM$13:$AY$36,MATCH($C81,$AL$13:$AL$36,0),MATCH($B81,$AM$12:$AY$12,0)))</f>
        <v>86</v>
      </c>
      <c r="L81" s="18">
        <f>IF(OR(INDEX($AM$41:$AY$64,MATCH($C81,$AL$41:$AL$64,0),MATCH($B81,$AM$40:$AY$40,0))="T", INDEX($AM$41:$AY$64,MATCH($C81,$AL$41:$AL$64,0),MATCH($B81,$AM$40:$AY$40,0))="M"),_xlfn.XLOOKUP($B81,$AM$40:$AY$40,$AM$65:$AY$65), INDEX($AM$41:$AY$64,MATCH($C81,$AL$41:$AL$64,0),MATCH($B81,$AM$40:$AY$40,0)))</f>
        <v>49</v>
      </c>
      <c r="M81" s="18">
        <f t="shared" si="64"/>
        <v>13.8</v>
      </c>
      <c r="N81" s="18">
        <f t="shared" si="65"/>
        <v>0.3</v>
      </c>
      <c r="O81" s="18">
        <f>IF(OR(INDEX($AM$99:$AY$122,MATCH($C81,$AL$99:$AL$122,0),MATCH($B81,$AM$98:$AY$98,0))="T", INDEX($AM$99:$AY$122,MATCH($C81,$AL$99:$AL$122,0),MATCH($B81,$AM$98:$AY$98,0))="M"), _xlfn.XLOOKUP($B81,$AM$98:$AY$98,$AM$123:$AY$123), INDEX($AM$99:$AY$122,MATCH($C81,$AL$99:$AL$122,0),MATCH($B81,$AM$98:$AY$98,0)))</f>
        <v>0.3</v>
      </c>
      <c r="P81" s="23">
        <f>IF(OR(INDEX($BB$13:$BN$36,MATCH($C81,$BA$13:$BA$36,0),MATCH($B81,$BB$12:$BN$12,0))="T", INDEX($BB$13:$BN$36,MATCH($C81,$BA$13:$BA$36,0),MATCH($B81,$BB$12:$BN$12,0))="M"),_xlfn.XLOOKUP($B81,$BB$12:$BN$12,$BB$37:$BN$37), INDEX($BB$13:$BN$36,MATCH($C81,$BA$13:$BA$36,0),MATCH($B81,$BB$12:$BN$12,0)))</f>
        <v>94</v>
      </c>
      <c r="Q81" s="23">
        <f>IF(OR(INDEX($BB$41:$BN$64,MATCH($C81,$BA$41:$BA$64,0),MATCH($B81,$BB$40:$BN$40,0))="T", INDEX($BB$41:$BN$64,MATCH($C81,$BA$41:$BA$64,0),MATCH($B81,$BB$40:$BN$40,0))="M"),_xlfn.XLOOKUP($B81,$BB$40:$BN$40,$BB$65:$BN$65), INDEX($BB$41:$BN$64,MATCH($C81,$BA$41:$BA$64,0),MATCH($B81,$BB$40:$BN$40,0)))</f>
        <v>50</v>
      </c>
      <c r="R81" s="23">
        <f>IF(OR(INDEX($BB$70:$BN$93,MATCH($C81,$BA$70:$BA$93,0),MATCH($B81,$BB$69:$BN$69,0))="T", INDEX($BB$70:$BN$93,MATCH($C81,$BA$70:$BA$93,0),MATCH($B81,$BB$69:$BN$69,0))="M"), _xlfn.XLOOKUP($B81,$BB$69:$BN$69,$BB$94:$BN$94), INDEX($AM$41:$AY$64,MATCH($C81,$BA$70:$BA$93,0),MATCH($B81,$BB$69:$BN$69,0)))</f>
        <v>49</v>
      </c>
      <c r="S81" s="23">
        <f>IF(OR(INDEX($BB$99:$BN$122,MATCH($C81,$BA$99:$BA$122,0),MATCH($B81,$BB$98:$BN$98,0))="T", INDEX($BB$99:$BN$122,MATCH($C81,$BA$99:$BA$122,0),MATCH($B81,$BB$98:$BN$98,0))="M"), _xlfn.XLOOKUP($B81,$BB$98:$BN$98,$BB$123:$BN$123), INDEX($BB$99:$BN$122,MATCH($C81,$BA$99:$BA$122,0),MATCH($B81,$BB$98:$BN$98,0)))</f>
        <v>84</v>
      </c>
      <c r="T81" s="23">
        <f>IF(OR(INDEX($BB$128:$BN$151,MATCH($C81,$BA$128:$BA$151,0),MATCH($B81,$BB$127:$BN$127,0))="T", INDEX($BB$128:$BN$151,MATCH($C81,$BA$128:$BA$151,0),MATCH($B81,$BB$127:$BN$127,0))="M"), _xlfn.XLOOKUP($B81,$BB$127:$BN$127,$BB$152:$BN$152), INDEX($AM$128:$AY$151,MATCH($C81,$BA$128:$BA$151,0),MATCH($B81,$BB$127:$BN$127,0)))</f>
        <v>66.5</v>
      </c>
      <c r="W81" s="15">
        <v>2011</v>
      </c>
      <c r="X81" s="15">
        <v>0</v>
      </c>
      <c r="Y81" s="15">
        <v>0</v>
      </c>
      <c r="Z81" s="15">
        <v>0</v>
      </c>
      <c r="AA81" s="15">
        <v>2.7</v>
      </c>
      <c r="AB81" s="15">
        <v>12.3</v>
      </c>
      <c r="AC81" s="15">
        <v>14.8</v>
      </c>
      <c r="AD81" s="15">
        <v>18.5</v>
      </c>
      <c r="AE81" s="15">
        <v>16.7</v>
      </c>
      <c r="AF81" s="15">
        <v>11.5</v>
      </c>
      <c r="AG81" s="15">
        <v>6.6</v>
      </c>
      <c r="AH81" s="15">
        <v>3.7</v>
      </c>
      <c r="AI81" s="15">
        <v>1.3</v>
      </c>
      <c r="AJ81" s="15"/>
      <c r="AL81" s="5">
        <v>2011</v>
      </c>
      <c r="AM81" s="5">
        <v>6.4</v>
      </c>
      <c r="AN81" s="5">
        <v>6.2</v>
      </c>
      <c r="AO81" s="5">
        <v>3.4</v>
      </c>
      <c r="AP81" s="5">
        <v>5.2</v>
      </c>
      <c r="AQ81" s="5">
        <v>9.1999999999999993</v>
      </c>
      <c r="AR81" s="5">
        <v>11.7</v>
      </c>
      <c r="AS81" s="5">
        <v>13.1</v>
      </c>
      <c r="AT81" s="5">
        <v>12.9</v>
      </c>
      <c r="AU81" s="5">
        <v>10.6</v>
      </c>
      <c r="AV81" s="5">
        <v>9.6</v>
      </c>
      <c r="AW81" s="5">
        <v>9.3000000000000007</v>
      </c>
      <c r="AX81" s="5">
        <v>6.4</v>
      </c>
      <c r="AY81" s="5">
        <v>8.6999999999999993</v>
      </c>
      <c r="BA81" s="15">
        <v>2011</v>
      </c>
      <c r="BB81" s="5">
        <v>0</v>
      </c>
      <c r="BC81" s="5">
        <v>5</v>
      </c>
      <c r="BD81" s="5">
        <v>5</v>
      </c>
      <c r="BE81" s="5">
        <v>71</v>
      </c>
      <c r="BF81" s="5">
        <v>294</v>
      </c>
      <c r="BG81" s="5">
        <v>349</v>
      </c>
      <c r="BH81" s="5">
        <v>419</v>
      </c>
      <c r="BI81" s="5">
        <v>395</v>
      </c>
      <c r="BJ81" s="5">
        <v>317</v>
      </c>
      <c r="BK81" s="5">
        <v>224</v>
      </c>
      <c r="BL81" s="5">
        <v>177</v>
      </c>
      <c r="BM81" s="5">
        <v>43</v>
      </c>
      <c r="BN81" s="5"/>
    </row>
    <row r="82" spans="1:66" ht="15" thickBot="1" x14ac:dyDescent="0.4">
      <c r="A82" s="2">
        <v>39005</v>
      </c>
      <c r="B82" s="6">
        <f t="shared" si="61"/>
        <v>10</v>
      </c>
      <c r="C82" s="6">
        <f t="shared" si="62"/>
        <v>2006</v>
      </c>
      <c r="D82">
        <v>176728</v>
      </c>
      <c r="E82">
        <f t="shared" si="63"/>
        <v>71048.434664424058</v>
      </c>
      <c r="F82" s="19">
        <f>IF(OR(INDEX($X$13:$AJ$36,MATCH($C82,$W$13:$W$36,0),MATCH($B82,$X$12:$AJ$12,0))="T", INDEX($X$13:$AJ$36,MATCH($C82,$W$13:$W$36,0),MATCH($B82,$X$12:$AJ$12,0))="M"),_xlfn.XLOOKUP($B82,$X$12:$AJ$12,$X$37:$AJ$37), INDEX($X$13:$AJ$36,MATCH($C82,$W$13:$W$36,0),MATCH($B82,$X$12:$AJ$12,0)))</f>
        <v>86</v>
      </c>
      <c r="G82" s="19">
        <f>IF(OR(INDEX($X$41:$AJ$64,MATCH(C82,$W$41:$W$64,0),MATCH(B82,$X$40:$AJ$40,0))="T", INDEX($X$41:$AJ$64,MATCH(C82,$W$41:$W$64,0),MATCH(B82,$X$40:$AJ$40,0))="M"), _xlfn.XLOOKUP($B82,$X$40:$AJ$40,$X$65:$AJ$65), INDEX($X$41:$AJ$64,MATCH(C82,$W$41:$W$64,0),MATCH(B82,$X$40:$AJ$40,0)))</f>
        <v>38</v>
      </c>
      <c r="H82" s="19">
        <f>IF(OR(INDEX($X$70:$AJ$93,MATCH(C82,$W$70:$W$93,0),MATCH(B82,$X$69:$AJ$69,0))="T", INDEX($X$70:$AJ$93,MATCH(C82,$W$70:$W$93,0),MATCH(B82,$X$69:$AJ$69,0))="M"), _xlfn.XLOOKUP($B82,$X$69:$AJ$69,$X$94:$AJ$94), INDEX($X$70:$AJ$93,MATCH(C82,$W$70:$W$93,0),MATCH(B82,$X$69:$AJ$69,0)))</f>
        <v>7.8</v>
      </c>
      <c r="I82" s="19">
        <f>IF(OR(INDEX($X$99:$AJ$122,MATCH(C82,$W$99:$W$122,0),MATCH(B82,$X$98:$AJ$98,0))="T", INDEX($X$99:$AJ$122,MATCH(C82,$W$99:$W$122,0),MATCH(B82,$X$98:$AJ$98,0))="M"),_xlfn.XLOOKUP($B82,$X$98:$AJ$98,$X$123:$AJ$123), INDEX($X$99:$AJ$122,MATCH(C82,$W$99:$W$122,0),MATCH(B82,$X$98:$AJ$98,0)))</f>
        <v>0.2</v>
      </c>
      <c r="J82" s="19">
        <f>IF(OR(INDEX($X$128:$AJ$151,MATCH(C82,$W$128:$W$151,0),MATCH(B82,$X$127:$AJ$127,0))="T", INDEX($X$128:$AJ$151,MATCH(C82,$W$128:$W$151,0),MATCH(B82,$X$127:$AJ$127,0))="M"), _xlfn.XLOOKUP($B82,$X$127:$AJ$127,$X$152:$AJ$152), INDEX($X$128:$AJ$151,MATCH(C82,$W$128:$W$151,0),MATCH(B82,$X$127:$AJ$127,0)))</f>
        <v>9.1999999999999993</v>
      </c>
      <c r="K82" s="18">
        <f>IF(OR(INDEX($AM$13:$AY$36,MATCH($C82,$AL$13:$AL$36,0),MATCH($B82,$AM$12:$AY$12,0))="T", INDEX($AM$13:$AY$36,MATCH($C82,$AL$13:$AL$36,0),MATCH($B82,$AM$12:$AY$12,0))="M"),_xlfn.XLOOKUP($B82,$AM$12:$AY$12,$AM$37:$AY$37), INDEX($AM$13:$AY$36,MATCH($C82,$AL$13:$AL$36,0),MATCH($B82,$AM$12:$AY$12,0)))</f>
        <v>82</v>
      </c>
      <c r="L82" s="18">
        <f>IF(OR(INDEX($AM$41:$AY$64,MATCH($C82,$AL$41:$AL$64,0),MATCH($B82,$AM$40:$AY$40,0))="T", INDEX($AM$41:$AY$64,MATCH($C82,$AL$41:$AL$64,0),MATCH($B82,$AM$40:$AY$40,0))="M"),_xlfn.XLOOKUP($B82,$AM$40:$AY$40,$AM$65:$AY$65), INDEX($AM$41:$AY$64,MATCH($C82,$AL$41:$AL$64,0),MATCH($B82,$AM$40:$AY$40,0)))</f>
        <v>50</v>
      </c>
      <c r="M82" s="18">
        <f t="shared" si="64"/>
        <v>9.9</v>
      </c>
      <c r="N82" s="18">
        <f t="shared" si="65"/>
        <v>0.5</v>
      </c>
      <c r="O82" s="18">
        <f>IF(OR(INDEX($AM$99:$AY$122,MATCH($C82,$AL$99:$AL$122,0),MATCH($B82,$AM$98:$AY$98,0))="T", INDEX($AM$99:$AY$122,MATCH($C82,$AL$99:$AL$122,0),MATCH($B82,$AM$98:$AY$98,0))="M"), _xlfn.XLOOKUP($B82,$AM$98:$AY$98,$AM$123:$AY$123), INDEX($AM$99:$AY$122,MATCH($C82,$AL$99:$AL$122,0),MATCH($B82,$AM$98:$AY$98,0)))</f>
        <v>0.5</v>
      </c>
      <c r="P82" s="23">
        <f>IF(OR(INDEX($BB$13:$BN$36,MATCH($C82,$BA$13:$BA$36,0),MATCH($B82,$BB$12:$BN$12,0))="T", INDEX($BB$13:$BN$36,MATCH($C82,$BA$13:$BA$36,0),MATCH($B82,$BB$12:$BN$12,0))="M"),_xlfn.XLOOKUP($B82,$BB$12:$BN$12,$BB$37:$BN$37), INDEX($BB$13:$BN$36,MATCH($C82,$BA$13:$BA$36,0),MATCH($B82,$BB$12:$BN$12,0)))</f>
        <v>85</v>
      </c>
      <c r="Q82" s="23">
        <f>IF(OR(INDEX($BB$41:$BN$64,MATCH($C82,$BA$41:$BA$64,0),MATCH($B82,$BB$40:$BN$40,0))="T", INDEX($BB$41:$BN$64,MATCH($C82,$BA$41:$BA$64,0),MATCH($B82,$BB$40:$BN$40,0))="M"),_xlfn.XLOOKUP($B82,$BB$40:$BN$40,$BB$65:$BN$65), INDEX($BB$41:$BN$64,MATCH($C82,$BA$41:$BA$64,0),MATCH($B82,$BB$40:$BN$40,0)))</f>
        <v>47</v>
      </c>
      <c r="R82" s="23">
        <f>IF(OR(INDEX($BB$70:$BN$93,MATCH($C82,$BA$70:$BA$93,0),MATCH($B82,$BB$69:$BN$69,0))="T", INDEX($BB$70:$BN$93,MATCH($C82,$BA$70:$BA$93,0),MATCH($B82,$BB$69:$BN$69,0))="M"), _xlfn.XLOOKUP($B82,$BB$69:$BN$69,$BB$94:$BN$94), INDEX($AM$41:$AY$64,MATCH($C82,$BA$70:$BA$93,0),MATCH($B82,$BB$69:$BN$69,0)))</f>
        <v>50</v>
      </c>
      <c r="S82" s="23">
        <f>IF(OR(INDEX($BB$99:$BN$122,MATCH($C82,$BA$99:$BA$122,0),MATCH($B82,$BB$98:$BN$98,0))="T", INDEX($BB$99:$BN$122,MATCH($C82,$BA$99:$BA$122,0),MATCH($B82,$BB$98:$BN$98,0))="M"), _xlfn.XLOOKUP($B82,$BB$98:$BN$98,$BB$123:$BN$123), INDEX($BB$99:$BN$122,MATCH($C82,$BA$99:$BA$122,0),MATCH($B82,$BB$98:$BN$98,0)))</f>
        <v>15</v>
      </c>
      <c r="T82" s="23">
        <f>IF(OR(INDEX($BB$128:$BN$151,MATCH($C82,$BA$128:$BA$151,0),MATCH($B82,$BB$127:$BN$127,0))="T", INDEX($BB$128:$BN$151,MATCH($C82,$BA$128:$BA$151,0),MATCH($B82,$BB$127:$BN$127,0))="M"), _xlfn.XLOOKUP($B82,$BB$127:$BN$127,$BB$152:$BN$152), INDEX($AM$128:$AY$151,MATCH($C82,$BA$128:$BA$151,0),MATCH($B82,$BB$127:$BN$127,0)))</f>
        <v>68.099999999999994</v>
      </c>
      <c r="W82" s="15">
        <v>2012</v>
      </c>
      <c r="X82" s="15">
        <v>0</v>
      </c>
      <c r="Y82" s="15">
        <v>0</v>
      </c>
      <c r="Z82" s="15">
        <v>0</v>
      </c>
      <c r="AA82" s="15">
        <v>2</v>
      </c>
      <c r="AB82" s="15">
        <v>13.2</v>
      </c>
      <c r="AC82" s="15">
        <v>19.100000000000001</v>
      </c>
      <c r="AD82" s="15">
        <v>16.899999999999999</v>
      </c>
      <c r="AE82" s="15">
        <v>13.5</v>
      </c>
      <c r="AF82" s="15">
        <v>11.9</v>
      </c>
      <c r="AG82" s="15">
        <v>6.5</v>
      </c>
      <c r="AH82" s="15">
        <v>1.2</v>
      </c>
      <c r="AI82" s="15">
        <v>0.6</v>
      </c>
      <c r="AJ82" s="15"/>
      <c r="AL82" s="5">
        <v>2012</v>
      </c>
      <c r="AM82" s="5">
        <v>4.8</v>
      </c>
      <c r="AN82" s="5">
        <v>4.9000000000000004</v>
      </c>
      <c r="AO82" s="5">
        <v>3.2</v>
      </c>
      <c r="AP82" s="5">
        <v>2.7</v>
      </c>
      <c r="AQ82" s="5">
        <v>10.1</v>
      </c>
      <c r="AR82" s="5">
        <v>12.4</v>
      </c>
      <c r="AS82" s="5">
        <v>11.8</v>
      </c>
      <c r="AT82" s="5">
        <v>10.9</v>
      </c>
      <c r="AU82" s="5">
        <v>11.5</v>
      </c>
      <c r="AV82" s="5">
        <v>8.6999999999999993</v>
      </c>
      <c r="AW82" s="5">
        <v>7.8</v>
      </c>
      <c r="AX82" s="5">
        <v>5.9</v>
      </c>
      <c r="AY82" s="5">
        <v>7.9</v>
      </c>
      <c r="BA82" s="15">
        <v>2012</v>
      </c>
      <c r="BB82" s="5">
        <v>8</v>
      </c>
      <c r="BC82" s="5">
        <v>0</v>
      </c>
      <c r="BD82" s="5">
        <v>0</v>
      </c>
      <c r="BE82" s="5">
        <v>51</v>
      </c>
      <c r="BF82" s="5">
        <v>338</v>
      </c>
      <c r="BG82" s="5">
        <v>476</v>
      </c>
      <c r="BH82" s="5">
        <v>429</v>
      </c>
      <c r="BI82" s="5">
        <v>319</v>
      </c>
      <c r="BJ82" s="5">
        <v>326</v>
      </c>
      <c r="BK82" s="5">
        <v>180</v>
      </c>
      <c r="BL82" s="5">
        <v>77</v>
      </c>
      <c r="BM82" s="5">
        <v>38</v>
      </c>
      <c r="BN82" s="5"/>
    </row>
    <row r="83" spans="1:66" ht="15" thickBot="1" x14ac:dyDescent="0.4">
      <c r="A83" s="2">
        <v>39036</v>
      </c>
      <c r="B83" s="6">
        <f t="shared" si="61"/>
        <v>11</v>
      </c>
      <c r="C83" s="6">
        <f t="shared" si="62"/>
        <v>2006</v>
      </c>
      <c r="D83">
        <v>179219</v>
      </c>
      <c r="E83">
        <f t="shared" si="63"/>
        <v>72049.869925101942</v>
      </c>
      <c r="F83" s="19">
        <f>IF(OR(INDEX($X$13:$AJ$36,MATCH($C83,$W$13:$W$36,0),MATCH($B83,$X$12:$AJ$12,0))="T", INDEX($X$13:$AJ$36,MATCH($C83,$W$13:$W$36,0),MATCH($B83,$X$12:$AJ$12,0))="M"),_xlfn.XLOOKUP($B83,$X$12:$AJ$12,$X$37:$AJ$37), INDEX($X$13:$AJ$36,MATCH($C83,$W$13:$W$36,0),MATCH($B83,$X$12:$AJ$12,0)))</f>
        <v>77</v>
      </c>
      <c r="G83" s="19">
        <f>IF(OR(INDEX($X$41:$AJ$64,MATCH(C83,$W$41:$W$64,0),MATCH(B83,$X$40:$AJ$40,0))="T", INDEX($X$41:$AJ$64,MATCH(C83,$W$41:$W$64,0),MATCH(B83,$X$40:$AJ$40,0))="M"), _xlfn.XLOOKUP($B83,$X$40:$AJ$40,$X$65:$AJ$65), INDEX($X$41:$AJ$64,MATCH(C83,$W$41:$W$64,0),MATCH(B83,$X$40:$AJ$40,0)))</f>
        <v>30</v>
      </c>
      <c r="H83" s="19">
        <f>IF(OR(INDEX($X$70:$AJ$93,MATCH(C83,$W$70:$W$93,0),MATCH(B83,$X$69:$AJ$69,0))="T", INDEX($X$70:$AJ$93,MATCH(C83,$W$70:$W$93,0),MATCH(B83,$X$69:$AJ$69,0))="M"), _xlfn.XLOOKUP($B83,$X$69:$AJ$69,$X$94:$AJ$94), INDEX($X$70:$AJ$93,MATCH(C83,$W$70:$W$93,0),MATCH(B83,$X$69:$AJ$69,0)))</f>
        <v>1</v>
      </c>
      <c r="I83" s="19">
        <f>IF(OR(INDEX($X$99:$AJ$122,MATCH(C83,$W$99:$W$122,0),MATCH(B83,$X$98:$AJ$98,0))="T", INDEX($X$99:$AJ$122,MATCH(C83,$W$99:$W$122,0),MATCH(B83,$X$98:$AJ$98,0))="M"),_xlfn.XLOOKUP($B83,$X$98:$AJ$98,$X$123:$AJ$123), INDEX($X$99:$AJ$122,MATCH(C83,$W$99:$W$122,0),MATCH(B83,$X$98:$AJ$98,0)))</f>
        <v>0</v>
      </c>
      <c r="J83" s="19">
        <f>IF(OR(INDEX($X$128:$AJ$151,MATCH(C83,$W$128:$W$151,0),MATCH(B83,$X$127:$AJ$127,0))="T", INDEX($X$128:$AJ$151,MATCH(C83,$W$128:$W$151,0),MATCH(B83,$X$127:$AJ$127,0))="M"), _xlfn.XLOOKUP($B83,$X$127:$AJ$127,$X$152:$AJ$152), INDEX($X$128:$AJ$151,MATCH(C83,$W$128:$W$151,0),MATCH(B83,$X$127:$AJ$127,0)))</f>
        <v>5.4</v>
      </c>
      <c r="K83" s="18">
        <f>IF(OR(INDEX($AM$13:$AY$36,MATCH($C83,$AL$13:$AL$36,0),MATCH($B83,$AM$12:$AY$12,0))="T", INDEX($AM$13:$AY$36,MATCH($C83,$AL$13:$AL$36,0),MATCH($B83,$AM$12:$AY$12,0))="M"),_xlfn.XLOOKUP($B83,$AM$12:$AY$12,$AM$37:$AY$37), INDEX($AM$13:$AY$36,MATCH($C83,$AL$13:$AL$36,0),MATCH($B83,$AM$12:$AY$12,0)))</f>
        <v>73</v>
      </c>
      <c r="L83" s="18">
        <f>IF(OR(INDEX($AM$41:$AY$64,MATCH($C83,$AL$41:$AL$64,0),MATCH($B83,$AM$40:$AY$40,0))="T", INDEX($AM$41:$AY$64,MATCH($C83,$AL$41:$AL$64,0),MATCH($B83,$AM$40:$AY$40,0))="M"),_xlfn.XLOOKUP($B83,$AM$40:$AY$40,$AM$65:$AY$65), INDEX($AM$41:$AY$64,MATCH($C83,$AL$41:$AL$64,0),MATCH($B83,$AM$40:$AY$40,0)))</f>
        <v>44</v>
      </c>
      <c r="M83" s="18">
        <f t="shared" si="64"/>
        <v>7.4</v>
      </c>
      <c r="N83" s="18">
        <f t="shared" si="65"/>
        <v>0</v>
      </c>
      <c r="O83" s="18">
        <f>IF(OR(INDEX($AM$99:$AY$122,MATCH($C83,$AL$99:$AL$122,0),MATCH($B83,$AM$98:$AY$98,0))="T", INDEX($AM$99:$AY$122,MATCH($C83,$AL$99:$AL$122,0),MATCH($B83,$AM$98:$AY$98,0))="M"), _xlfn.XLOOKUP($B83,$AM$98:$AY$98,$AM$123:$AY$123), INDEX($AM$99:$AY$122,MATCH($C83,$AL$99:$AL$122,0),MATCH($B83,$AM$98:$AY$98,0)))</f>
        <v>0</v>
      </c>
      <c r="P83" s="23">
        <f>IF(OR(INDEX($BB$13:$BN$36,MATCH($C83,$BA$13:$BA$36,0),MATCH($B83,$BB$12:$BN$12,0))="T", INDEX($BB$13:$BN$36,MATCH($C83,$BA$13:$BA$36,0),MATCH($B83,$BB$12:$BN$12,0))="M"),_xlfn.XLOOKUP($B83,$BB$12:$BN$12,$BB$37:$BN$37), INDEX($BB$13:$BN$36,MATCH($C83,$BA$13:$BA$36,0),MATCH($B83,$BB$12:$BN$12,0)))</f>
        <v>76</v>
      </c>
      <c r="Q83" s="23">
        <f>IF(OR(INDEX($BB$41:$BN$64,MATCH($C83,$BA$41:$BA$64,0),MATCH($B83,$BB$40:$BN$40,0))="T", INDEX($BB$41:$BN$64,MATCH($C83,$BA$41:$BA$64,0),MATCH($B83,$BB$40:$BN$40,0))="M"),_xlfn.XLOOKUP($B83,$BB$40:$BN$40,$BB$65:$BN$65), INDEX($BB$41:$BN$64,MATCH($C83,$BA$41:$BA$64,0),MATCH($B83,$BB$40:$BN$40,0)))</f>
        <v>34</v>
      </c>
      <c r="R83" s="23">
        <f>IF(OR(INDEX($BB$70:$BN$93,MATCH($C83,$BA$70:$BA$93,0),MATCH($B83,$BB$69:$BN$69,0))="T", INDEX($BB$70:$BN$93,MATCH($C83,$BA$70:$BA$93,0),MATCH($B83,$BB$69:$BN$69,0))="M"), _xlfn.XLOOKUP($B83,$BB$69:$BN$69,$BB$94:$BN$94), INDEX($AM$41:$AY$64,MATCH($C83,$BA$70:$BA$93,0),MATCH($B83,$BB$69:$BN$69,0)))</f>
        <v>44</v>
      </c>
      <c r="S83" s="23">
        <f>IF(OR(INDEX($BB$99:$BN$122,MATCH($C83,$BA$99:$BA$122,0),MATCH($B83,$BB$98:$BN$98,0))="T", INDEX($BB$99:$BN$122,MATCH($C83,$BA$99:$BA$122,0),MATCH($B83,$BB$98:$BN$98,0))="M"), _xlfn.XLOOKUP($B83,$BB$98:$BN$98,$BB$123:$BN$123), INDEX($BB$99:$BN$122,MATCH($C83,$BA$99:$BA$122,0),MATCH($B83,$BB$98:$BN$98,0)))</f>
        <v>0</v>
      </c>
      <c r="T83" s="23">
        <f>IF(OR(INDEX($BB$128:$BN$151,MATCH($C83,$BA$128:$BA$151,0),MATCH($B83,$BB$127:$BN$127,0))="T", INDEX($BB$128:$BN$151,MATCH($C83,$BA$128:$BA$151,0),MATCH($B83,$BB$127:$BN$127,0))="M"), _xlfn.XLOOKUP($B83,$BB$127:$BN$127,$BB$152:$BN$152), INDEX($AM$128:$AY$151,MATCH($C83,$BA$128:$BA$151,0),MATCH($B83,$BB$127:$BN$127,0)))</f>
        <v>61.7</v>
      </c>
      <c r="W83" s="15">
        <v>2013</v>
      </c>
      <c r="X83" s="15">
        <v>0</v>
      </c>
      <c r="Y83" s="15">
        <v>0</v>
      </c>
      <c r="Z83" s="15">
        <v>0</v>
      </c>
      <c r="AA83" s="15">
        <v>2.2000000000000002</v>
      </c>
      <c r="AB83" s="15">
        <v>9.5</v>
      </c>
      <c r="AC83" s="15">
        <v>17.600000000000001</v>
      </c>
      <c r="AD83" s="15">
        <v>20.6</v>
      </c>
      <c r="AE83" s="15">
        <v>15.6</v>
      </c>
      <c r="AF83" s="15">
        <v>7.7</v>
      </c>
      <c r="AG83" s="15">
        <v>2.8</v>
      </c>
      <c r="AH83" s="15">
        <v>0.4</v>
      </c>
      <c r="AI83" s="15">
        <v>0</v>
      </c>
      <c r="AJ83" s="15"/>
      <c r="AL83" s="5">
        <v>2013</v>
      </c>
      <c r="AM83" s="5">
        <v>5.4</v>
      </c>
      <c r="AN83" s="5">
        <v>5.7</v>
      </c>
      <c r="AO83" s="5">
        <v>6.6</v>
      </c>
      <c r="AP83" s="5">
        <v>3.8</v>
      </c>
      <c r="AQ83" s="5">
        <v>6.7</v>
      </c>
      <c r="AR83" s="5">
        <v>12.6</v>
      </c>
      <c r="AS83" s="5">
        <v>14</v>
      </c>
      <c r="AT83" s="5">
        <v>12.4</v>
      </c>
      <c r="AU83" s="5">
        <v>9.6</v>
      </c>
      <c r="AV83" s="5">
        <v>7.2</v>
      </c>
      <c r="AW83" s="5">
        <v>6.4</v>
      </c>
      <c r="AX83" s="5">
        <v>4.5999999999999996</v>
      </c>
      <c r="AY83" s="5">
        <v>7.9</v>
      </c>
      <c r="BA83" s="15">
        <v>2013</v>
      </c>
      <c r="BB83" s="5">
        <v>2</v>
      </c>
      <c r="BC83" s="5">
        <v>2</v>
      </c>
      <c r="BD83" s="5">
        <v>20</v>
      </c>
      <c r="BE83" s="5" t="s">
        <v>21</v>
      </c>
      <c r="BF83" s="5">
        <v>227</v>
      </c>
      <c r="BG83" s="5">
        <v>440</v>
      </c>
      <c r="BH83" s="5">
        <v>528</v>
      </c>
      <c r="BI83" s="5">
        <v>400</v>
      </c>
      <c r="BJ83" s="5">
        <v>252</v>
      </c>
      <c r="BK83" s="5">
        <v>121</v>
      </c>
      <c r="BL83" s="5">
        <v>80</v>
      </c>
      <c r="BM83" s="5">
        <v>12</v>
      </c>
      <c r="BN83" s="5"/>
    </row>
    <row r="84" spans="1:66" ht="15" thickBot="1" x14ac:dyDescent="0.4">
      <c r="A84" s="2">
        <v>39066</v>
      </c>
      <c r="B84" s="6">
        <f t="shared" si="61"/>
        <v>12</v>
      </c>
      <c r="C84" s="6">
        <f t="shared" si="62"/>
        <v>2006</v>
      </c>
      <c r="D84">
        <v>218721</v>
      </c>
      <c r="E84">
        <f t="shared" si="63"/>
        <v>87930.518526987769</v>
      </c>
      <c r="F84" s="19">
        <f>IF(OR(INDEX($X$13:$AJ$36,MATCH($C84,$W$13:$W$36,0),MATCH($B84,$X$12:$AJ$12,0))="T", INDEX($X$13:$AJ$36,MATCH($C84,$W$13:$W$36,0),MATCH($B84,$X$12:$AJ$12,0))="M"),_xlfn.XLOOKUP($B84,$X$12:$AJ$12,$X$37:$AJ$37), INDEX($X$13:$AJ$36,MATCH($C84,$W$13:$W$36,0),MATCH($B84,$X$12:$AJ$12,0)))</f>
        <v>66</v>
      </c>
      <c r="G84" s="19">
        <f>IF(OR(INDEX($X$41:$AJ$64,MATCH(C84,$W$41:$W$64,0),MATCH(B84,$X$40:$AJ$40,0))="T", INDEX($X$41:$AJ$64,MATCH(C84,$W$41:$W$64,0),MATCH(B84,$X$40:$AJ$40,0))="M"), _xlfn.XLOOKUP($B84,$X$40:$AJ$40,$X$65:$AJ$65), INDEX($X$41:$AJ$64,MATCH(C84,$W$41:$W$64,0),MATCH(B84,$X$40:$AJ$40,0)))</f>
        <v>26</v>
      </c>
      <c r="H84" s="19">
        <f>IF(OR(INDEX($X$70:$AJ$93,MATCH(C84,$W$70:$W$93,0),MATCH(B84,$X$69:$AJ$69,0))="T", INDEX($X$70:$AJ$93,MATCH(C84,$W$70:$W$93,0),MATCH(B84,$X$69:$AJ$69,0))="M"), _xlfn.XLOOKUP($B84,$X$69:$AJ$69,$X$94:$AJ$94), INDEX($X$70:$AJ$93,MATCH(C84,$W$70:$W$93,0),MATCH(B84,$X$69:$AJ$69,0)))</f>
        <v>0.1</v>
      </c>
      <c r="I84" s="19">
        <f>IF(OR(INDEX($X$99:$AJ$122,MATCH(C84,$W$99:$W$122,0),MATCH(B84,$X$98:$AJ$98,0))="T", INDEX($X$99:$AJ$122,MATCH(C84,$W$99:$W$122,0),MATCH(B84,$X$98:$AJ$98,0))="M"),_xlfn.XLOOKUP($B84,$X$98:$AJ$98,$X$123:$AJ$123), INDEX($X$99:$AJ$122,MATCH(C84,$W$99:$W$122,0),MATCH(B84,$X$98:$AJ$98,0)))</f>
        <v>0</v>
      </c>
      <c r="J84" s="19">
        <f>IF(OR(INDEX($X$128:$AJ$151,MATCH(C84,$W$128:$W$151,0),MATCH(B84,$X$127:$AJ$127,0))="T", INDEX($X$128:$AJ$151,MATCH(C84,$W$128:$W$151,0),MATCH(B84,$X$127:$AJ$127,0))="M"), _xlfn.XLOOKUP($B84,$X$127:$AJ$127,$X$152:$AJ$152), INDEX($X$128:$AJ$151,MATCH(C84,$W$128:$W$151,0),MATCH(B84,$X$127:$AJ$127,0)))</f>
        <v>2.2999999999999998</v>
      </c>
      <c r="K84" s="18">
        <f>IF(OR(INDEX($AM$13:$AY$36,MATCH($C84,$AL$13:$AL$36,0),MATCH($B84,$AM$12:$AY$12,0))="T", INDEX($AM$13:$AY$36,MATCH($C84,$AL$13:$AL$36,0),MATCH($B84,$AM$12:$AY$12,0))="M"),_xlfn.XLOOKUP($B84,$AM$12:$AY$12,$AM$37:$AY$37), INDEX($AM$13:$AY$36,MATCH($C84,$AL$13:$AL$36,0),MATCH($B84,$AM$12:$AY$12,0)))</f>
        <v>66</v>
      </c>
      <c r="L84" s="18">
        <f>IF(OR(INDEX($AM$41:$AY$64,MATCH($C84,$AL$41:$AL$64,0),MATCH($B84,$AM$40:$AY$40,0))="T", INDEX($AM$41:$AY$64,MATCH($C84,$AL$41:$AL$64,0),MATCH($B84,$AM$40:$AY$40,0))="M"),_xlfn.XLOOKUP($B84,$AM$40:$AY$40,$AM$65:$AY$65), INDEX($AM$41:$AY$64,MATCH($C84,$AL$41:$AL$64,0),MATCH($B84,$AM$40:$AY$40,0)))</f>
        <v>38</v>
      </c>
      <c r="M84" s="18">
        <f t="shared" si="64"/>
        <v>5</v>
      </c>
      <c r="N84" s="18">
        <f t="shared" si="65"/>
        <v>0</v>
      </c>
      <c r="O84" s="18">
        <f>IF(OR(INDEX($AM$99:$AY$122,MATCH($C84,$AL$99:$AL$122,0),MATCH($B84,$AM$98:$AY$98,0))="T", INDEX($AM$99:$AY$122,MATCH($C84,$AL$99:$AL$122,0),MATCH($B84,$AM$98:$AY$98,0))="M"), _xlfn.XLOOKUP($B84,$AM$98:$AY$98,$AM$123:$AY$123), INDEX($AM$99:$AY$122,MATCH($C84,$AL$99:$AL$122,0),MATCH($B84,$AM$98:$AY$98,0)))</f>
        <v>0</v>
      </c>
      <c r="P84" s="23">
        <f>IF(OR(INDEX($BB$13:$BN$36,MATCH($C84,$BA$13:$BA$36,0),MATCH($B84,$BB$12:$BN$12,0))="T", INDEX($BB$13:$BN$36,MATCH($C84,$BA$13:$BA$36,0),MATCH($B84,$BB$12:$BN$12,0))="M"),_xlfn.XLOOKUP($B84,$BB$12:$BN$12,$BB$37:$BN$37), INDEX($BB$13:$BN$36,MATCH($C84,$BA$13:$BA$36,0),MATCH($B84,$BB$12:$BN$12,0)))</f>
        <v>70</v>
      </c>
      <c r="Q84" s="23">
        <f>IF(OR(INDEX($BB$41:$BN$64,MATCH($C84,$BA$41:$BA$64,0),MATCH($B84,$BB$40:$BN$40,0))="T", INDEX($BB$41:$BN$64,MATCH($C84,$BA$41:$BA$64,0),MATCH($B84,$BB$40:$BN$40,0))="M"),_xlfn.XLOOKUP($B84,$BB$40:$BN$40,$BB$65:$BN$65), INDEX($BB$41:$BN$64,MATCH($C84,$BA$41:$BA$64,0),MATCH($B84,$BB$40:$BN$40,0)))</f>
        <v>31</v>
      </c>
      <c r="R84" s="23">
        <f>IF(OR(INDEX($BB$70:$BN$93,MATCH($C84,$BA$70:$BA$93,0),MATCH($B84,$BB$69:$BN$69,0))="T", INDEX($BB$70:$BN$93,MATCH($C84,$BA$70:$BA$93,0),MATCH($B84,$BB$69:$BN$69,0))="M"), _xlfn.XLOOKUP($B84,$BB$69:$BN$69,$BB$94:$BN$94), INDEX($AM$41:$AY$64,MATCH($C84,$BA$70:$BA$93,0),MATCH($B84,$BB$69:$BN$69,0)))</f>
        <v>38</v>
      </c>
      <c r="S84" s="23">
        <f>IF(OR(INDEX($BB$99:$BN$122,MATCH($C84,$BA$99:$BA$122,0),MATCH($B84,$BB$98:$BN$98,0))="T", INDEX($BB$99:$BN$122,MATCH($C84,$BA$99:$BA$122,0),MATCH($B84,$BB$98:$BN$98,0))="M"), _xlfn.XLOOKUP($B84,$BB$98:$BN$98,$BB$123:$BN$123), INDEX($BB$99:$BN$122,MATCH($C84,$BA$99:$BA$122,0),MATCH($B84,$BB$98:$BN$98,0)))</f>
        <v>0</v>
      </c>
      <c r="T84" s="23">
        <f>IF(OR(INDEX($BB$128:$BN$151,MATCH($C84,$BA$128:$BA$151,0),MATCH($B84,$BB$127:$BN$127,0))="T", INDEX($BB$128:$BN$151,MATCH($C84,$BA$128:$BA$151,0),MATCH($B84,$BB$127:$BN$127,0))="M"), _xlfn.XLOOKUP($B84,$BB$127:$BN$127,$BB$152:$BN$152), INDEX($AM$128:$AY$151,MATCH($C84,$BA$128:$BA$151,0),MATCH($B84,$BB$127:$BN$127,0)))</f>
        <v>58.5</v>
      </c>
      <c r="W84" s="15">
        <v>2014</v>
      </c>
      <c r="X84" s="15">
        <v>0</v>
      </c>
      <c r="Y84" s="15">
        <v>0</v>
      </c>
      <c r="Z84" s="15">
        <v>0.2</v>
      </c>
      <c r="AA84" s="15">
        <v>2.4</v>
      </c>
      <c r="AB84" s="15">
        <v>9.1999999999999993</v>
      </c>
      <c r="AC84" s="15">
        <v>19.399999999999999</v>
      </c>
      <c r="AD84" s="15">
        <v>13.9</v>
      </c>
      <c r="AE84" s="15">
        <v>10.9</v>
      </c>
      <c r="AF84" s="15">
        <v>6.1</v>
      </c>
      <c r="AG84" s="15">
        <v>4</v>
      </c>
      <c r="AH84" s="15">
        <v>0.5</v>
      </c>
      <c r="AI84" s="15">
        <v>0</v>
      </c>
      <c r="AJ84" s="15"/>
      <c r="AL84" s="5">
        <v>2014</v>
      </c>
      <c r="AM84" s="5">
        <v>5.2</v>
      </c>
      <c r="AN84" s="5">
        <v>3.5</v>
      </c>
      <c r="AO84" s="5">
        <v>1.8</v>
      </c>
      <c r="AP84" s="5">
        <v>5.8</v>
      </c>
      <c r="AQ84" s="5">
        <v>7</v>
      </c>
      <c r="AR84" s="5">
        <v>13</v>
      </c>
      <c r="AS84" s="5">
        <v>8.3000000000000007</v>
      </c>
      <c r="AT84" s="5">
        <v>10.4</v>
      </c>
      <c r="AU84" s="5">
        <v>6.4</v>
      </c>
      <c r="AV84" s="5">
        <v>7.4</v>
      </c>
      <c r="AW84" s="5">
        <v>5.5</v>
      </c>
      <c r="AX84" s="5">
        <v>5</v>
      </c>
      <c r="AY84" s="5">
        <v>6.6</v>
      </c>
      <c r="BA84" s="15">
        <v>2014</v>
      </c>
      <c r="BB84" s="5">
        <v>0</v>
      </c>
      <c r="BC84" s="5">
        <v>1</v>
      </c>
      <c r="BD84" s="5">
        <v>8</v>
      </c>
      <c r="BE84" s="5">
        <v>116</v>
      </c>
      <c r="BF84" s="5">
        <v>255</v>
      </c>
      <c r="BG84" s="5">
        <v>527</v>
      </c>
      <c r="BH84" s="5">
        <v>340</v>
      </c>
      <c r="BI84" s="5">
        <v>294</v>
      </c>
      <c r="BJ84" s="5">
        <v>170</v>
      </c>
      <c r="BK84" s="5">
        <v>132</v>
      </c>
      <c r="BL84" s="5">
        <v>52</v>
      </c>
      <c r="BM84" s="5">
        <v>9</v>
      </c>
      <c r="BN84" s="5"/>
    </row>
    <row r="85" spans="1:66" ht="15" thickBot="1" x14ac:dyDescent="0.4">
      <c r="A85" s="2">
        <v>39097</v>
      </c>
      <c r="B85" s="6">
        <f t="shared" si="61"/>
        <v>1</v>
      </c>
      <c r="C85" s="6">
        <f t="shared" si="62"/>
        <v>2007</v>
      </c>
      <c r="D85">
        <v>235318</v>
      </c>
      <c r="E85">
        <f t="shared" si="63"/>
        <v>94602.867391488282</v>
      </c>
      <c r="F85" s="19">
        <f>IF(OR(INDEX($X$13:$AJ$36,MATCH($C85,$W$13:$W$36,0),MATCH($B85,$X$12:$AJ$12,0))="T", INDEX($X$13:$AJ$36,MATCH($C85,$W$13:$W$36,0),MATCH($B85,$X$12:$AJ$12,0))="M"),_xlfn.XLOOKUP($B85,$X$12:$AJ$12,$X$37:$AJ$37), INDEX($X$13:$AJ$36,MATCH($C85,$W$13:$W$36,0),MATCH($B85,$X$12:$AJ$12,0)))</f>
        <v>67</v>
      </c>
      <c r="G85" s="19">
        <f>IF(OR(INDEX($X$41:$AJ$64,MATCH(C85,$W$41:$W$64,0),MATCH(B85,$X$40:$AJ$40,0))="T", INDEX($X$41:$AJ$64,MATCH(C85,$W$41:$W$64,0),MATCH(B85,$X$40:$AJ$40,0))="M"), _xlfn.XLOOKUP($B85,$X$40:$AJ$40,$X$65:$AJ$65), INDEX($X$41:$AJ$64,MATCH(C85,$W$41:$W$64,0),MATCH(B85,$X$40:$AJ$40,0)))</f>
        <v>21</v>
      </c>
      <c r="H85" s="19">
        <f>IF(OR(INDEX($X$70:$AJ$93,MATCH(C85,$W$70:$W$93,0),MATCH(B85,$X$69:$AJ$69,0))="T", INDEX($X$70:$AJ$93,MATCH(C85,$W$70:$W$93,0),MATCH(B85,$X$69:$AJ$69,0))="M"), _xlfn.XLOOKUP($B85,$X$69:$AJ$69,$X$94:$AJ$94), INDEX($X$70:$AJ$93,MATCH(C85,$W$70:$W$93,0),MATCH(B85,$X$69:$AJ$69,0)))</f>
        <v>0</v>
      </c>
      <c r="I85" s="19">
        <f>IF(OR(INDEX($X$99:$AJ$122,MATCH(C85,$W$99:$W$122,0),MATCH(B85,$X$98:$AJ$98,0))="T", INDEX($X$99:$AJ$122,MATCH(C85,$W$99:$W$122,0),MATCH(B85,$X$98:$AJ$98,0))="M"),_xlfn.XLOOKUP($B85,$X$98:$AJ$98,$X$123:$AJ$123), INDEX($X$99:$AJ$122,MATCH(C85,$W$99:$W$122,0),MATCH(B85,$X$98:$AJ$98,0)))</f>
        <v>0</v>
      </c>
      <c r="J85" s="19">
        <f>IF(OR(INDEX($X$128:$AJ$151,MATCH(C85,$W$128:$W$151,0),MATCH(B85,$X$127:$AJ$127,0))="T", INDEX($X$128:$AJ$151,MATCH(C85,$W$128:$W$151,0),MATCH(B85,$X$127:$AJ$127,0))="M"), _xlfn.XLOOKUP($B85,$X$127:$AJ$127,$X$152:$AJ$152), INDEX($X$128:$AJ$151,MATCH(C85,$W$128:$W$151,0),MATCH(B85,$X$127:$AJ$127,0)))</f>
        <v>1.7</v>
      </c>
      <c r="K85" s="18">
        <f>IF(OR(INDEX($AM$13:$AY$36,MATCH($C85,$AL$13:$AL$36,0),MATCH($B85,$AM$12:$AY$12,0))="T", INDEX($AM$13:$AY$36,MATCH($C85,$AL$13:$AL$36,0),MATCH($B85,$AM$12:$AY$12,0))="M"),_xlfn.XLOOKUP($B85,$AM$12:$AY$12,$AM$37:$AY$37), INDEX($AM$13:$AY$36,MATCH($C85,$AL$13:$AL$36,0),MATCH($B85,$AM$12:$AY$12,0)))</f>
        <v>65</v>
      </c>
      <c r="L85" s="18">
        <f>IF(OR(INDEX($AM$41:$AY$64,MATCH($C85,$AL$41:$AL$64,0),MATCH($B85,$AM$40:$AY$40,0))="T", INDEX($AM$41:$AY$64,MATCH($C85,$AL$41:$AL$64,0),MATCH($B85,$AM$40:$AY$40,0))="M"),_xlfn.XLOOKUP($B85,$AM$40:$AY$40,$AM$65:$AY$65), INDEX($AM$41:$AY$64,MATCH($C85,$AL$41:$AL$64,0),MATCH($B85,$AM$40:$AY$40,0)))</f>
        <v>37</v>
      </c>
      <c r="M85" s="18">
        <f t="shared" si="64"/>
        <v>4</v>
      </c>
      <c r="N85" s="18">
        <f t="shared" si="65"/>
        <v>0</v>
      </c>
      <c r="O85" s="18">
        <f>IF(OR(INDEX($AM$99:$AY$122,MATCH($C85,$AL$99:$AL$122,0),MATCH($B85,$AM$98:$AY$98,0))="T", INDEX($AM$99:$AY$122,MATCH($C85,$AL$99:$AL$122,0),MATCH($B85,$AM$98:$AY$98,0))="M"), _xlfn.XLOOKUP($B85,$AM$98:$AY$98,$AM$123:$AY$123), INDEX($AM$99:$AY$122,MATCH($C85,$AL$99:$AL$122,0),MATCH($B85,$AM$98:$AY$98,0)))</f>
        <v>0</v>
      </c>
      <c r="P85" s="23">
        <f>IF(OR(INDEX($BB$13:$BN$36,MATCH($C85,$BA$13:$BA$36,0),MATCH($B85,$BB$12:$BN$12,0))="T", INDEX($BB$13:$BN$36,MATCH($C85,$BA$13:$BA$36,0),MATCH($B85,$BB$12:$BN$12,0))="M"),_xlfn.XLOOKUP($B85,$BB$12:$BN$12,$BB$37:$BN$37), INDEX($BB$13:$BN$36,MATCH($C85,$BA$13:$BA$36,0),MATCH($B85,$BB$12:$BN$12,0)))</f>
        <v>69</v>
      </c>
      <c r="Q85" s="23">
        <f>IF(OR(INDEX($BB$41:$BN$64,MATCH($C85,$BA$41:$BA$64,0),MATCH($B85,$BB$40:$BN$40,0))="T", INDEX($BB$41:$BN$64,MATCH($C85,$BA$41:$BA$64,0),MATCH($B85,$BB$40:$BN$40,0))="M"),_xlfn.XLOOKUP($B85,$BB$40:$BN$40,$BB$65:$BN$65), INDEX($BB$41:$BN$64,MATCH($C85,$BA$41:$BA$64,0),MATCH($B85,$BB$40:$BN$40,0)))</f>
        <v>27</v>
      </c>
      <c r="R85" s="23">
        <f>IF(OR(INDEX($BB$70:$BN$93,MATCH($C85,$BA$70:$BA$93,0),MATCH($B85,$BB$69:$BN$69,0))="T", INDEX($BB$70:$BN$93,MATCH($C85,$BA$70:$BA$93,0),MATCH($B85,$BB$69:$BN$69,0))="M"), _xlfn.XLOOKUP($B85,$BB$69:$BN$69,$BB$94:$BN$94), INDEX($AM$41:$AY$64,MATCH($C85,$BA$70:$BA$93,0),MATCH($B85,$BB$69:$BN$69,0)))</f>
        <v>37</v>
      </c>
      <c r="S85" s="23">
        <f>IF(OR(INDEX($BB$99:$BN$122,MATCH($C85,$BA$99:$BA$122,0),MATCH($B85,$BB$98:$BN$98,0))="T", INDEX($BB$99:$BN$122,MATCH($C85,$BA$99:$BA$122,0),MATCH($B85,$BB$98:$BN$98,0))="M"), _xlfn.XLOOKUP($B85,$BB$98:$BN$98,$BB$123:$BN$123), INDEX($BB$99:$BN$122,MATCH($C85,$BA$99:$BA$122,0),MATCH($B85,$BB$98:$BN$98,0)))</f>
        <v>0</v>
      </c>
      <c r="T85" s="23">
        <f>IF(OR(INDEX($BB$128:$BN$151,MATCH($C85,$BA$128:$BA$151,0),MATCH($B85,$BB$127:$BN$127,0))="T", INDEX($BB$128:$BN$151,MATCH($C85,$BA$128:$BA$151,0),MATCH($B85,$BB$127:$BN$127,0))="M"), _xlfn.XLOOKUP($B85,$BB$127:$BN$127,$BB$152:$BN$152), INDEX($AM$128:$AY$151,MATCH($C85,$BA$128:$BA$151,0),MATCH($B85,$BB$127:$BN$127,0)))</f>
        <v>56.6</v>
      </c>
      <c r="W85" s="15">
        <v>2015</v>
      </c>
      <c r="X85" s="15">
        <v>0</v>
      </c>
      <c r="Y85" s="15">
        <v>0</v>
      </c>
      <c r="Z85" s="15">
        <v>0</v>
      </c>
      <c r="AA85" s="15">
        <v>1</v>
      </c>
      <c r="AB85" s="15">
        <v>8.4</v>
      </c>
      <c r="AC85" s="15">
        <v>11.2</v>
      </c>
      <c r="AD85" s="15">
        <v>14.8</v>
      </c>
      <c r="AE85" s="15">
        <v>9.1</v>
      </c>
      <c r="AF85" s="15">
        <v>3.8</v>
      </c>
      <c r="AG85" s="15">
        <v>4.0999999999999996</v>
      </c>
      <c r="AH85" s="15">
        <v>1.2</v>
      </c>
      <c r="AI85" s="15">
        <v>0</v>
      </c>
      <c r="AJ85" s="15"/>
      <c r="AL85" s="5">
        <v>2015</v>
      </c>
      <c r="AM85" s="5">
        <v>2.4</v>
      </c>
      <c r="AN85" s="5">
        <v>1.8</v>
      </c>
      <c r="AO85" s="5">
        <v>1</v>
      </c>
      <c r="AP85" s="5">
        <v>1.8</v>
      </c>
      <c r="AQ85" s="5">
        <v>5.0999999999999996</v>
      </c>
      <c r="AR85" s="5">
        <v>8.5</v>
      </c>
      <c r="AS85" s="5">
        <v>9.4</v>
      </c>
      <c r="AT85" s="5">
        <v>5.3</v>
      </c>
      <c r="AU85" s="5">
        <v>5.0999999999999996</v>
      </c>
      <c r="AV85" s="5">
        <v>8</v>
      </c>
      <c r="AW85" s="5">
        <v>9</v>
      </c>
      <c r="AX85" s="5">
        <v>4.5</v>
      </c>
      <c r="AY85" s="5">
        <v>5.2</v>
      </c>
      <c r="BA85" s="15">
        <v>2015</v>
      </c>
      <c r="BB85" s="5">
        <v>0</v>
      </c>
      <c r="BC85" s="5">
        <v>0</v>
      </c>
      <c r="BD85" s="5">
        <v>2</v>
      </c>
      <c r="BE85" s="5">
        <v>47</v>
      </c>
      <c r="BF85" s="5">
        <v>235</v>
      </c>
      <c r="BG85" s="5">
        <v>321</v>
      </c>
      <c r="BH85" s="5">
        <v>412</v>
      </c>
      <c r="BI85" s="5">
        <v>203</v>
      </c>
      <c r="BJ85" s="5">
        <v>136</v>
      </c>
      <c r="BK85" s="5">
        <v>165</v>
      </c>
      <c r="BL85" s="5">
        <v>131</v>
      </c>
      <c r="BM85" s="5">
        <v>10</v>
      </c>
      <c r="BN85" s="5"/>
    </row>
    <row r="86" spans="1:66" ht="15" thickBot="1" x14ac:dyDescent="0.4">
      <c r="A86" s="2">
        <v>39128</v>
      </c>
      <c r="B86" s="6">
        <f t="shared" si="61"/>
        <v>2</v>
      </c>
      <c r="C86" s="6">
        <f t="shared" si="62"/>
        <v>2007</v>
      </c>
      <c r="D86">
        <v>203363</v>
      </c>
      <c r="E86">
        <f t="shared" si="63"/>
        <v>81756.27415384812</v>
      </c>
      <c r="F86" s="19">
        <f>IF(OR(INDEX($X$13:$AJ$36,MATCH($C86,$W$13:$W$36,0),MATCH($B86,$X$12:$AJ$12,0))="T", INDEX($X$13:$AJ$36,MATCH($C86,$W$13:$W$36,0),MATCH($B86,$X$12:$AJ$12,0))="M"),_xlfn.XLOOKUP($B86,$X$12:$AJ$12,$X$37:$AJ$37), INDEX($X$13:$AJ$36,MATCH($C86,$W$13:$W$36,0),MATCH($B86,$X$12:$AJ$12,0)))</f>
        <v>75</v>
      </c>
      <c r="G86" s="19">
        <f>IF(OR(INDEX($X$41:$AJ$64,MATCH(C86,$W$41:$W$64,0),MATCH(B86,$X$40:$AJ$40,0))="T", INDEX($X$41:$AJ$64,MATCH(C86,$W$41:$W$64,0),MATCH(B86,$X$40:$AJ$40,0))="M"), _xlfn.XLOOKUP($B86,$X$40:$AJ$40,$X$65:$AJ$65), INDEX($X$41:$AJ$64,MATCH(C86,$W$41:$W$64,0),MATCH(B86,$X$40:$AJ$40,0)))</f>
        <v>32</v>
      </c>
      <c r="H86" s="19">
        <f>IF(OR(INDEX($X$70:$AJ$93,MATCH(C86,$W$70:$W$93,0),MATCH(B86,$X$69:$AJ$69,0))="T", INDEX($X$70:$AJ$93,MATCH(C86,$W$70:$W$93,0),MATCH(B86,$X$69:$AJ$69,0))="M"), _xlfn.XLOOKUP($B86,$X$69:$AJ$69,$X$94:$AJ$94), INDEX($X$70:$AJ$93,MATCH(C86,$W$70:$W$93,0),MATCH(B86,$X$69:$AJ$69,0)))</f>
        <v>0</v>
      </c>
      <c r="I86" s="19">
        <f>IF(OR(INDEX($X$99:$AJ$122,MATCH(C86,$W$99:$W$122,0),MATCH(B86,$X$98:$AJ$98,0))="T", INDEX($X$99:$AJ$122,MATCH(C86,$W$99:$W$122,0),MATCH(B86,$X$98:$AJ$98,0))="M"),_xlfn.XLOOKUP($B86,$X$98:$AJ$98,$X$123:$AJ$123), INDEX($X$99:$AJ$122,MATCH(C86,$W$99:$W$122,0),MATCH(B86,$X$98:$AJ$98,0)))</f>
        <v>0</v>
      </c>
      <c r="J86" s="19">
        <f>IF(OR(INDEX($X$128:$AJ$151,MATCH(C86,$W$128:$W$151,0),MATCH(B86,$X$127:$AJ$127,0))="T", INDEX($X$128:$AJ$151,MATCH(C86,$W$128:$W$151,0),MATCH(B86,$X$127:$AJ$127,0))="M"), _xlfn.XLOOKUP($B86,$X$127:$AJ$127,$X$152:$AJ$152), INDEX($X$128:$AJ$151,MATCH(C86,$W$128:$W$151,0),MATCH(B86,$X$127:$AJ$127,0)))</f>
        <v>1.9</v>
      </c>
      <c r="K86" s="18">
        <f>IF(OR(INDEX($AM$13:$AY$36,MATCH($C86,$AL$13:$AL$36,0),MATCH($B86,$AM$12:$AY$12,0))="T", INDEX($AM$13:$AY$36,MATCH($C86,$AL$13:$AL$36,0),MATCH($B86,$AM$12:$AY$12,0))="M"),_xlfn.XLOOKUP($B86,$AM$12:$AY$12,$AM$37:$AY$37), INDEX($AM$13:$AY$36,MATCH($C86,$AL$13:$AL$36,0),MATCH($B86,$AM$12:$AY$12,0)))</f>
        <v>75</v>
      </c>
      <c r="L86" s="18">
        <f>IF(OR(INDEX($AM$41:$AY$64,MATCH($C86,$AL$41:$AL$64,0),MATCH($B86,$AM$40:$AY$40,0))="T", INDEX($AM$41:$AY$64,MATCH($C86,$AL$41:$AL$64,0),MATCH($B86,$AM$40:$AY$40,0))="M"),_xlfn.XLOOKUP($B86,$AM$40:$AY$40,$AM$65:$AY$65), INDEX($AM$41:$AY$64,MATCH($C86,$AL$41:$AL$64,0),MATCH($B86,$AM$40:$AY$40,0)))</f>
        <v>40</v>
      </c>
      <c r="M86" s="18">
        <f t="shared" si="64"/>
        <v>5.2</v>
      </c>
      <c r="N86" s="18">
        <f t="shared" si="65"/>
        <v>0</v>
      </c>
      <c r="O86" s="18">
        <f>IF(OR(INDEX($AM$99:$AY$122,MATCH($C86,$AL$99:$AL$122,0),MATCH($B86,$AM$98:$AY$98,0))="T", INDEX($AM$99:$AY$122,MATCH($C86,$AL$99:$AL$122,0),MATCH($B86,$AM$98:$AY$98,0))="M"), _xlfn.XLOOKUP($B86,$AM$98:$AY$98,$AM$123:$AY$123), INDEX($AM$99:$AY$122,MATCH($C86,$AL$99:$AL$122,0),MATCH($B86,$AM$98:$AY$98,0)))</f>
        <v>0</v>
      </c>
      <c r="P86" s="23">
        <f>IF(OR(INDEX($BB$13:$BN$36,MATCH($C86,$BA$13:$BA$36,0),MATCH($B86,$BB$12:$BN$12,0))="T", INDEX($BB$13:$BN$36,MATCH($C86,$BA$13:$BA$36,0),MATCH($B86,$BB$12:$BN$12,0))="M"),_xlfn.XLOOKUP($B86,$BB$12:$BN$12,$BB$37:$BN$37), INDEX($BB$13:$BN$36,MATCH($C86,$BA$13:$BA$36,0),MATCH($B86,$BB$12:$BN$12,0)))</f>
        <v>75</v>
      </c>
      <c r="Q86" s="23">
        <f>IF(OR(INDEX($BB$41:$BN$64,MATCH($C86,$BA$41:$BA$64,0),MATCH($B86,$BB$40:$BN$40,0))="T", INDEX($BB$41:$BN$64,MATCH($C86,$BA$41:$BA$64,0),MATCH($B86,$BB$40:$BN$40,0))="M"),_xlfn.XLOOKUP($B86,$BB$40:$BN$40,$BB$65:$BN$65), INDEX($BB$41:$BN$64,MATCH($C86,$BA$41:$BA$64,0),MATCH($B86,$BB$40:$BN$40,0)))</f>
        <v>36</v>
      </c>
      <c r="R86" s="23">
        <f>IF(OR(INDEX($BB$70:$BN$93,MATCH($C86,$BA$70:$BA$93,0),MATCH($B86,$BB$69:$BN$69,0))="T", INDEX($BB$70:$BN$93,MATCH($C86,$BA$70:$BA$93,0),MATCH($B86,$BB$69:$BN$69,0))="M"), _xlfn.XLOOKUP($B86,$BB$69:$BN$69,$BB$94:$BN$94), INDEX($AM$41:$AY$64,MATCH($C86,$BA$70:$BA$93,0),MATCH($B86,$BB$69:$BN$69,0)))</f>
        <v>40</v>
      </c>
      <c r="S86" s="23">
        <f>IF(OR(INDEX($BB$99:$BN$122,MATCH($C86,$BA$99:$BA$122,0),MATCH($B86,$BB$98:$BN$98,0))="T", INDEX($BB$99:$BN$122,MATCH($C86,$BA$99:$BA$122,0),MATCH($B86,$BB$98:$BN$98,0))="M"), _xlfn.XLOOKUP($B86,$BB$98:$BN$98,$BB$123:$BN$123), INDEX($BB$99:$BN$122,MATCH($C86,$BA$99:$BA$122,0),MATCH($B86,$BB$98:$BN$98,0)))</f>
        <v>0</v>
      </c>
      <c r="T86" s="23">
        <f>IF(OR(INDEX($BB$128:$BN$151,MATCH($C86,$BA$128:$BA$151,0),MATCH($B86,$BB$127:$BN$127,0))="T", INDEX($BB$128:$BN$151,MATCH($C86,$BA$128:$BA$151,0),MATCH($B86,$BB$127:$BN$127,0))="M"), _xlfn.XLOOKUP($B86,$BB$127:$BN$127,$BB$152:$BN$152), INDEX($AM$128:$AY$151,MATCH($C86,$BA$128:$BA$151,0),MATCH($B86,$BB$127:$BN$127,0)))</f>
        <v>58.7</v>
      </c>
      <c r="W86" s="15">
        <v>2016</v>
      </c>
      <c r="X86" s="15">
        <v>0</v>
      </c>
      <c r="Y86" s="15">
        <v>0</v>
      </c>
      <c r="Z86" s="15">
        <v>0.1</v>
      </c>
      <c r="AA86" s="15">
        <v>0</v>
      </c>
      <c r="AB86" s="15">
        <v>13.5</v>
      </c>
      <c r="AC86" s="15">
        <v>18.100000000000001</v>
      </c>
      <c r="AD86" s="15">
        <v>14.5</v>
      </c>
      <c r="AE86" s="15">
        <v>10.1</v>
      </c>
      <c r="AF86" s="15">
        <v>7.8</v>
      </c>
      <c r="AG86" s="15">
        <v>2.6</v>
      </c>
      <c r="AH86" s="15">
        <v>1</v>
      </c>
      <c r="AI86" s="15">
        <v>0.1</v>
      </c>
      <c r="AJ86" s="15"/>
      <c r="AL86" s="5">
        <v>2016</v>
      </c>
      <c r="AM86" s="5">
        <v>1.4</v>
      </c>
      <c r="AN86" s="5">
        <v>0.5</v>
      </c>
      <c r="AO86" s="5">
        <v>1.5</v>
      </c>
      <c r="AP86" s="5">
        <v>0.5</v>
      </c>
      <c r="AQ86" s="5">
        <v>9</v>
      </c>
      <c r="AR86" s="5">
        <v>13.1</v>
      </c>
      <c r="AS86" s="5">
        <v>11.1</v>
      </c>
      <c r="AT86" s="5">
        <v>6.3</v>
      </c>
      <c r="AU86" s="5">
        <v>8</v>
      </c>
      <c r="AV86" s="5">
        <v>5.9</v>
      </c>
      <c r="AW86" s="5">
        <v>6</v>
      </c>
      <c r="AX86" s="5">
        <v>4.7</v>
      </c>
      <c r="AY86" s="5">
        <v>5.7</v>
      </c>
      <c r="BA86" s="15">
        <v>2016</v>
      </c>
      <c r="BB86" s="5">
        <v>0</v>
      </c>
      <c r="BC86" s="5">
        <v>0</v>
      </c>
      <c r="BD86" s="5">
        <v>5</v>
      </c>
      <c r="BE86" s="5">
        <v>5</v>
      </c>
      <c r="BF86" s="5">
        <v>355</v>
      </c>
      <c r="BG86" s="5">
        <v>458</v>
      </c>
      <c r="BH86" s="5">
        <v>338</v>
      </c>
      <c r="BI86" s="5">
        <v>211</v>
      </c>
      <c r="BJ86" s="5">
        <v>205</v>
      </c>
      <c r="BK86" s="5">
        <v>112</v>
      </c>
      <c r="BL86" s="5">
        <v>57</v>
      </c>
      <c r="BM86" s="5">
        <v>6</v>
      </c>
      <c r="BN86" s="5"/>
    </row>
    <row r="87" spans="1:66" ht="15" thickBot="1" x14ac:dyDescent="0.4">
      <c r="A87" s="2">
        <v>39156</v>
      </c>
      <c r="B87" s="6">
        <f t="shared" si="61"/>
        <v>3</v>
      </c>
      <c r="C87" s="6">
        <f t="shared" si="62"/>
        <v>2007</v>
      </c>
      <c r="D87">
        <v>180141</v>
      </c>
      <c r="E87">
        <f t="shared" si="63"/>
        <v>72420.533638608569</v>
      </c>
      <c r="F87" s="19">
        <f>IF(OR(INDEX($X$13:$AJ$36,MATCH($C87,$W$13:$W$36,0),MATCH($B87,$X$12:$AJ$12,0))="T", INDEX($X$13:$AJ$36,MATCH($C87,$W$13:$W$36,0),MATCH($B87,$X$12:$AJ$12,0))="M"),_xlfn.XLOOKUP($B87,$X$12:$AJ$12,$X$37:$AJ$37), INDEX($X$13:$AJ$36,MATCH($C87,$W$13:$W$36,0),MATCH($B87,$X$12:$AJ$12,0)))</f>
        <v>83</v>
      </c>
      <c r="G87" s="19">
        <f>IF(OR(INDEX($X$41:$AJ$64,MATCH(C87,$W$41:$W$64,0),MATCH(B87,$X$40:$AJ$40,0))="T", INDEX($X$41:$AJ$64,MATCH(C87,$W$41:$W$64,0),MATCH(B87,$X$40:$AJ$40,0))="M"), _xlfn.XLOOKUP($B87,$X$40:$AJ$40,$X$65:$AJ$65), INDEX($X$41:$AJ$64,MATCH(C87,$W$41:$W$64,0),MATCH(B87,$X$40:$AJ$40,0)))</f>
        <v>31</v>
      </c>
      <c r="H87" s="19">
        <f>IF(OR(INDEX($X$70:$AJ$93,MATCH(C87,$W$70:$W$93,0),MATCH(B87,$X$69:$AJ$69,0))="T", INDEX($X$70:$AJ$93,MATCH(C87,$W$70:$W$93,0),MATCH(B87,$X$69:$AJ$69,0))="M"), _xlfn.XLOOKUP($B87,$X$69:$AJ$69,$X$94:$AJ$94), INDEX($X$70:$AJ$93,MATCH(C87,$W$70:$W$93,0),MATCH(B87,$X$69:$AJ$69,0)))</f>
        <v>0.3</v>
      </c>
      <c r="I87" s="19">
        <f>IF(OR(INDEX($X$99:$AJ$122,MATCH(C87,$W$99:$W$122,0),MATCH(B87,$X$98:$AJ$98,0))="T", INDEX($X$99:$AJ$122,MATCH(C87,$W$99:$W$122,0),MATCH(B87,$X$98:$AJ$98,0))="M"),_xlfn.XLOOKUP($B87,$X$98:$AJ$98,$X$123:$AJ$123), INDEX($X$99:$AJ$122,MATCH(C87,$W$99:$W$122,0),MATCH(B87,$X$98:$AJ$98,0)))</f>
        <v>0.1</v>
      </c>
      <c r="J87" s="19">
        <f>IF(OR(INDEX($X$128:$AJ$151,MATCH(C87,$W$128:$W$151,0),MATCH(B87,$X$127:$AJ$127,0))="T", INDEX($X$128:$AJ$151,MATCH(C87,$W$128:$W$151,0),MATCH(B87,$X$127:$AJ$127,0))="M"), _xlfn.XLOOKUP($B87,$X$127:$AJ$127,$X$152:$AJ$152), INDEX($X$128:$AJ$151,MATCH(C87,$W$128:$W$151,0),MATCH(B87,$X$127:$AJ$127,0)))</f>
        <v>2.8</v>
      </c>
      <c r="K87" s="18">
        <f>IF(OR(INDEX($AM$13:$AY$36,MATCH($C87,$AL$13:$AL$36,0),MATCH($B87,$AM$12:$AY$12,0))="T", INDEX($AM$13:$AY$36,MATCH($C87,$AL$13:$AL$36,0),MATCH($B87,$AM$12:$AY$12,0))="M"),_xlfn.XLOOKUP($B87,$AM$12:$AY$12,$AM$37:$AY$37), INDEX($AM$13:$AY$36,MATCH($C87,$AL$13:$AL$36,0),MATCH($B87,$AM$12:$AY$12,0)))</f>
        <v>82</v>
      </c>
      <c r="L87" s="18">
        <f>IF(OR(INDEX($AM$41:$AY$64,MATCH($C87,$AL$41:$AL$64,0),MATCH($B87,$AM$40:$AY$40,0))="T", INDEX($AM$41:$AY$64,MATCH($C87,$AL$41:$AL$64,0),MATCH($B87,$AM$40:$AY$40,0))="M"),_xlfn.XLOOKUP($B87,$AM$40:$AY$40,$AM$65:$AY$65), INDEX($AM$41:$AY$64,MATCH($C87,$AL$41:$AL$64,0),MATCH($B87,$AM$40:$AY$40,0)))</f>
        <v>43</v>
      </c>
      <c r="M87" s="18">
        <f t="shared" si="64"/>
        <v>5.5</v>
      </c>
      <c r="N87" s="18">
        <f t="shared" si="65"/>
        <v>0.2</v>
      </c>
      <c r="O87" s="18">
        <f>IF(OR(INDEX($AM$99:$AY$122,MATCH($C87,$AL$99:$AL$122,0),MATCH($B87,$AM$98:$AY$98,0))="T", INDEX($AM$99:$AY$122,MATCH($C87,$AL$99:$AL$122,0),MATCH($B87,$AM$98:$AY$98,0))="M"), _xlfn.XLOOKUP($B87,$AM$98:$AY$98,$AM$123:$AY$123), INDEX($AM$99:$AY$122,MATCH($C87,$AL$99:$AL$122,0),MATCH($B87,$AM$98:$AY$98,0)))</f>
        <v>0.2</v>
      </c>
      <c r="P87" s="23">
        <f>IF(OR(INDEX($BB$13:$BN$36,MATCH($C87,$BA$13:$BA$36,0),MATCH($B87,$BB$12:$BN$12,0))="T", INDEX($BB$13:$BN$36,MATCH($C87,$BA$13:$BA$36,0),MATCH($B87,$BB$12:$BN$12,0))="M"),_xlfn.XLOOKUP($B87,$BB$12:$BN$12,$BB$37:$BN$37), INDEX($BB$13:$BN$36,MATCH($C87,$BA$13:$BA$36,0),MATCH($B87,$BB$12:$BN$12,0)))</f>
        <v>82</v>
      </c>
      <c r="Q87" s="23">
        <f>IF(OR(INDEX($BB$41:$BN$64,MATCH($C87,$BA$41:$BA$64,0),MATCH($B87,$BB$40:$BN$40,0))="T", INDEX($BB$41:$BN$64,MATCH($C87,$BA$41:$BA$64,0),MATCH($B87,$BB$40:$BN$40,0))="M"),_xlfn.XLOOKUP($B87,$BB$40:$BN$40,$BB$65:$BN$65), INDEX($BB$41:$BN$64,MATCH($C87,$BA$41:$BA$64,0),MATCH($B87,$BB$40:$BN$40,0)))</f>
        <v>35</v>
      </c>
      <c r="R87" s="23">
        <f>IF(OR(INDEX($BB$70:$BN$93,MATCH($C87,$BA$70:$BA$93,0),MATCH($B87,$BB$69:$BN$69,0))="T", INDEX($BB$70:$BN$93,MATCH($C87,$BA$70:$BA$93,0),MATCH($B87,$BB$69:$BN$69,0))="M"), _xlfn.XLOOKUP($B87,$BB$69:$BN$69,$BB$94:$BN$94), INDEX($AM$41:$AY$64,MATCH($C87,$BA$70:$BA$93,0),MATCH($B87,$BB$69:$BN$69,0)))</f>
        <v>43</v>
      </c>
      <c r="S87" s="23">
        <f>IF(OR(INDEX($BB$99:$BN$122,MATCH($C87,$BA$99:$BA$122,0),MATCH($B87,$BB$98:$BN$98,0))="T", INDEX($BB$99:$BN$122,MATCH($C87,$BA$99:$BA$122,0),MATCH($B87,$BB$98:$BN$98,0))="M"), _xlfn.XLOOKUP($B87,$BB$98:$BN$98,$BB$123:$BN$123), INDEX($BB$99:$BN$122,MATCH($C87,$BA$99:$BA$122,0),MATCH($B87,$BB$98:$BN$98,0)))</f>
        <v>3</v>
      </c>
      <c r="T87" s="23">
        <f>IF(OR(INDEX($BB$128:$BN$151,MATCH($C87,$BA$128:$BA$151,0),MATCH($B87,$BB$127:$BN$127,0))="T", INDEX($BB$128:$BN$151,MATCH($C87,$BA$128:$BA$151,0),MATCH($B87,$BB$127:$BN$127,0))="M"), _xlfn.XLOOKUP($B87,$BB$127:$BN$127,$BB$152:$BN$152), INDEX($AM$128:$AY$151,MATCH($C87,$BA$128:$BA$151,0),MATCH($B87,$BB$127:$BN$127,0)))</f>
        <v>65.5</v>
      </c>
      <c r="W87" s="15">
        <v>2017</v>
      </c>
      <c r="X87" s="15">
        <v>0</v>
      </c>
      <c r="Y87" s="15">
        <v>0</v>
      </c>
      <c r="Z87" s="15">
        <v>0.2</v>
      </c>
      <c r="AA87" s="15">
        <v>2.5</v>
      </c>
      <c r="AB87" s="15">
        <v>9.9</v>
      </c>
      <c r="AC87" s="15">
        <v>19.5</v>
      </c>
      <c r="AD87" s="15">
        <v>17.8</v>
      </c>
      <c r="AE87" s="15">
        <v>12.6</v>
      </c>
      <c r="AF87" s="15">
        <v>8.1999999999999993</v>
      </c>
      <c r="AG87" s="15">
        <v>6</v>
      </c>
      <c r="AH87" s="15">
        <v>1.5</v>
      </c>
      <c r="AI87" s="15">
        <v>0.3</v>
      </c>
      <c r="AJ87" s="15"/>
      <c r="AL87" s="5">
        <v>2017</v>
      </c>
      <c r="AM87" s="5">
        <v>5.4</v>
      </c>
      <c r="AN87" s="5">
        <v>4.5</v>
      </c>
      <c r="AO87" s="5">
        <v>4</v>
      </c>
      <c r="AP87" s="5">
        <v>3.3</v>
      </c>
      <c r="AQ87" s="5">
        <v>6.2</v>
      </c>
      <c r="AR87" s="5">
        <v>13.1</v>
      </c>
      <c r="AS87" s="5">
        <v>13.9</v>
      </c>
      <c r="AT87" s="5">
        <v>10.4</v>
      </c>
      <c r="AU87" s="5">
        <v>7.7</v>
      </c>
      <c r="AV87" s="5">
        <v>7.1</v>
      </c>
      <c r="AW87" s="5">
        <v>7</v>
      </c>
      <c r="AX87" s="5">
        <v>4.5999999999999996</v>
      </c>
      <c r="AY87" s="5">
        <v>7.3</v>
      </c>
      <c r="BA87" s="15">
        <v>2017</v>
      </c>
      <c r="BB87" s="5">
        <v>0</v>
      </c>
      <c r="BC87" s="5">
        <v>0</v>
      </c>
      <c r="BD87" s="5">
        <v>2</v>
      </c>
      <c r="BE87" s="5">
        <v>34</v>
      </c>
      <c r="BF87" s="5">
        <v>187</v>
      </c>
      <c r="BG87" s="5">
        <v>444</v>
      </c>
      <c r="BH87" s="5">
        <v>468</v>
      </c>
      <c r="BI87" s="5">
        <v>296</v>
      </c>
      <c r="BJ87" s="5">
        <v>215</v>
      </c>
      <c r="BK87" s="5">
        <v>142</v>
      </c>
      <c r="BL87" s="5">
        <v>64</v>
      </c>
      <c r="BM87" s="5">
        <v>13</v>
      </c>
      <c r="BN87" s="5"/>
    </row>
    <row r="88" spans="1:66" ht="15" thickBot="1" x14ac:dyDescent="0.4">
      <c r="A88" s="2">
        <v>39187</v>
      </c>
      <c r="B88" s="6">
        <f t="shared" si="61"/>
        <v>4</v>
      </c>
      <c r="C88" s="6">
        <f t="shared" si="62"/>
        <v>2007</v>
      </c>
      <c r="D88">
        <v>165385</v>
      </c>
      <c r="E88">
        <f t="shared" si="63"/>
        <v>66488.306136977582</v>
      </c>
      <c r="F88" s="19">
        <f>IF(OR(INDEX($X$13:$AJ$36,MATCH($C88,$W$13:$W$36,0),MATCH($B88,$X$12:$AJ$12,0))="T", INDEX($X$13:$AJ$36,MATCH($C88,$W$13:$W$36,0),MATCH($B88,$X$12:$AJ$12,0))="M"),_xlfn.XLOOKUP($B88,$X$12:$AJ$12,$X$37:$AJ$37), INDEX($X$13:$AJ$36,MATCH($C88,$W$13:$W$36,0),MATCH($B88,$X$12:$AJ$12,0)))</f>
        <v>90</v>
      </c>
      <c r="G88" s="19">
        <f>IF(OR(INDEX($X$41:$AJ$64,MATCH(C88,$W$41:$W$64,0),MATCH(B88,$X$40:$AJ$40,0))="T", INDEX($X$41:$AJ$64,MATCH(C88,$W$41:$W$64,0),MATCH(B88,$X$40:$AJ$40,0))="M"), _xlfn.XLOOKUP($B88,$X$40:$AJ$40,$X$65:$AJ$65), INDEX($X$41:$AJ$64,MATCH(C88,$W$41:$W$64,0),MATCH(B88,$X$40:$AJ$40,0)))</f>
        <v>36</v>
      </c>
      <c r="H88" s="19">
        <f>IF(OR(INDEX($X$70:$AJ$93,MATCH(C88,$W$70:$W$93,0),MATCH(B88,$X$69:$AJ$69,0))="T", INDEX($X$70:$AJ$93,MATCH(C88,$W$70:$W$93,0),MATCH(B88,$X$69:$AJ$69,0))="M"), _xlfn.XLOOKUP($B88,$X$69:$AJ$69,$X$94:$AJ$94), INDEX($X$70:$AJ$93,MATCH(C88,$W$70:$W$93,0),MATCH(B88,$X$69:$AJ$69,0)))</f>
        <v>4.2</v>
      </c>
      <c r="I88" s="19">
        <f>IF(OR(INDEX($X$99:$AJ$122,MATCH(C88,$W$99:$W$122,0),MATCH(B88,$X$98:$AJ$98,0))="T", INDEX($X$99:$AJ$122,MATCH(C88,$W$99:$W$122,0),MATCH(B88,$X$98:$AJ$98,0))="M"),_xlfn.XLOOKUP($B88,$X$98:$AJ$98,$X$123:$AJ$123), INDEX($X$99:$AJ$122,MATCH(C88,$W$99:$W$122,0),MATCH(B88,$X$98:$AJ$98,0)))</f>
        <v>0.7</v>
      </c>
      <c r="J88" s="19">
        <f>IF(OR(INDEX($X$128:$AJ$151,MATCH(C88,$W$128:$W$151,0),MATCH(B88,$X$127:$AJ$127,0))="T", INDEX($X$128:$AJ$151,MATCH(C88,$W$128:$W$151,0),MATCH(B88,$X$127:$AJ$127,0))="M"), _xlfn.XLOOKUP($B88,$X$127:$AJ$127,$X$152:$AJ$152), INDEX($X$128:$AJ$151,MATCH(C88,$W$128:$W$151,0),MATCH(B88,$X$127:$AJ$127,0)))</f>
        <v>4.4000000000000004</v>
      </c>
      <c r="K88" s="18">
        <f>IF(OR(INDEX($AM$13:$AY$36,MATCH($C88,$AL$13:$AL$36,0),MATCH($B88,$AM$12:$AY$12,0))="T", INDEX($AM$13:$AY$36,MATCH($C88,$AL$13:$AL$36,0),MATCH($B88,$AM$12:$AY$12,0))="M"),_xlfn.XLOOKUP($B88,$AM$12:$AY$12,$AM$37:$AY$37), INDEX($AM$13:$AY$36,MATCH($C88,$AL$13:$AL$36,0),MATCH($B88,$AM$12:$AY$12,0)))</f>
        <v>78</v>
      </c>
      <c r="L88" s="18">
        <f>IF(OR(INDEX($AM$41:$AY$64,MATCH($C88,$AL$41:$AL$64,0),MATCH($B88,$AM$40:$AY$40,0))="T", INDEX($AM$41:$AY$64,MATCH($C88,$AL$41:$AL$64,0),MATCH($B88,$AM$40:$AY$40,0))="M"),_xlfn.XLOOKUP($B88,$AM$40:$AY$40,$AM$65:$AY$65), INDEX($AM$41:$AY$64,MATCH($C88,$AL$41:$AL$64,0),MATCH($B88,$AM$40:$AY$40,0)))</f>
        <v>45</v>
      </c>
      <c r="M88" s="18">
        <f t="shared" si="64"/>
        <v>4.5</v>
      </c>
      <c r="N88" s="18">
        <f t="shared" si="65"/>
        <v>0</v>
      </c>
      <c r="O88" s="18">
        <f>IF(OR(INDEX($AM$99:$AY$122,MATCH($C88,$AL$99:$AL$122,0),MATCH($B88,$AM$98:$AY$98,0))="T", INDEX($AM$99:$AY$122,MATCH($C88,$AL$99:$AL$122,0),MATCH($B88,$AM$98:$AY$98,0))="M"), _xlfn.XLOOKUP($B88,$AM$98:$AY$98,$AM$123:$AY$123), INDEX($AM$99:$AY$122,MATCH($C88,$AL$99:$AL$122,0),MATCH($B88,$AM$98:$AY$98,0)))</f>
        <v>0</v>
      </c>
      <c r="P88" s="23">
        <f>IF(OR(INDEX($BB$13:$BN$36,MATCH($C88,$BA$13:$BA$36,0),MATCH($B88,$BB$12:$BN$12,0))="T", INDEX($BB$13:$BN$36,MATCH($C88,$BA$13:$BA$36,0),MATCH($B88,$BB$12:$BN$12,0))="M"),_xlfn.XLOOKUP($B88,$BB$12:$BN$12,$BB$37:$BN$37), INDEX($BB$13:$BN$36,MATCH($C88,$BA$13:$BA$36,0),MATCH($B88,$BB$12:$BN$12,0)))</f>
        <v>88</v>
      </c>
      <c r="Q88" s="23">
        <f>IF(OR(INDEX($BB$41:$BN$64,MATCH($C88,$BA$41:$BA$64,0),MATCH($B88,$BB$40:$BN$40,0))="T", INDEX($BB$41:$BN$64,MATCH($C88,$BA$41:$BA$64,0),MATCH($B88,$BB$40:$BN$40,0))="M"),_xlfn.XLOOKUP($B88,$BB$40:$BN$40,$BB$65:$BN$65), INDEX($BB$41:$BN$64,MATCH($C88,$BA$41:$BA$64,0),MATCH($B88,$BB$40:$BN$40,0)))</f>
        <v>40</v>
      </c>
      <c r="R88" s="23">
        <f>IF(OR(INDEX($BB$70:$BN$93,MATCH($C88,$BA$70:$BA$93,0),MATCH($B88,$BB$69:$BN$69,0))="T", INDEX($BB$70:$BN$93,MATCH($C88,$BA$70:$BA$93,0),MATCH($B88,$BB$69:$BN$69,0))="M"), _xlfn.XLOOKUP($B88,$BB$69:$BN$69,$BB$94:$BN$94), INDEX($AM$41:$AY$64,MATCH($C88,$BA$70:$BA$93,0),MATCH($B88,$BB$69:$BN$69,0)))</f>
        <v>45</v>
      </c>
      <c r="S88" s="23">
        <f>IF(OR(INDEX($BB$99:$BN$122,MATCH($C88,$BA$99:$BA$122,0),MATCH($B88,$BB$98:$BN$98,0))="T", INDEX($BB$99:$BN$122,MATCH($C88,$BA$99:$BA$122,0),MATCH($B88,$BB$98:$BN$98,0))="M"), _xlfn.XLOOKUP($B88,$BB$98:$BN$98,$BB$123:$BN$123), INDEX($BB$99:$BN$122,MATCH($C88,$BA$99:$BA$122,0),MATCH($B88,$BB$98:$BN$98,0)))</f>
        <v>9</v>
      </c>
      <c r="T88" s="23">
        <f>IF(OR(INDEX($BB$128:$BN$151,MATCH($C88,$BA$128:$BA$151,0),MATCH($B88,$BB$127:$BN$127,0))="T", INDEX($BB$128:$BN$151,MATCH($C88,$BA$128:$BA$151,0),MATCH($B88,$BB$127:$BN$127,0))="M"), _xlfn.XLOOKUP($B88,$BB$127:$BN$127,$BB$152:$BN$152), INDEX($AM$128:$AY$151,MATCH($C88,$BA$128:$BA$151,0),MATCH($B88,$BB$127:$BN$127,0)))</f>
        <v>62.2</v>
      </c>
      <c r="W88" s="15">
        <v>2018</v>
      </c>
      <c r="X88" s="15">
        <v>0</v>
      </c>
      <c r="Y88" s="15">
        <v>0</v>
      </c>
      <c r="Z88" s="15">
        <v>0.1</v>
      </c>
      <c r="AA88" s="15">
        <v>2.1</v>
      </c>
      <c r="AB88" s="15">
        <v>10</v>
      </c>
      <c r="AC88" s="15">
        <v>17.7</v>
      </c>
      <c r="AD88" s="15">
        <v>14.7</v>
      </c>
      <c r="AE88" s="15">
        <v>14.6</v>
      </c>
      <c r="AF88" s="15">
        <v>11.7</v>
      </c>
      <c r="AG88" s="15">
        <v>6.4</v>
      </c>
      <c r="AH88" s="15">
        <v>1.1000000000000001</v>
      </c>
      <c r="AI88" s="15">
        <v>0</v>
      </c>
      <c r="AJ88" s="15"/>
      <c r="AL88" s="5">
        <v>2018</v>
      </c>
      <c r="AM88" s="5">
        <v>4.3</v>
      </c>
      <c r="AN88" s="5">
        <v>2.9</v>
      </c>
      <c r="AO88" s="5">
        <v>1.1000000000000001</v>
      </c>
      <c r="AP88" s="5">
        <v>3.3</v>
      </c>
      <c r="AQ88" s="5">
        <v>6.3</v>
      </c>
      <c r="AR88" s="5">
        <v>10.4</v>
      </c>
      <c r="AS88" s="5">
        <v>10.4</v>
      </c>
      <c r="AT88" s="5">
        <v>9.3000000000000007</v>
      </c>
      <c r="AU88" s="5">
        <v>10.199999999999999</v>
      </c>
      <c r="AV88" s="5">
        <v>8.5</v>
      </c>
      <c r="AW88" s="5">
        <v>7.6</v>
      </c>
      <c r="AX88" s="5">
        <v>5.0999999999999996</v>
      </c>
      <c r="AY88" s="5">
        <v>6.6</v>
      </c>
      <c r="BA88" s="15">
        <v>2018</v>
      </c>
      <c r="BB88" s="5">
        <v>0</v>
      </c>
      <c r="BC88" s="5">
        <v>0</v>
      </c>
      <c r="BD88" s="5">
        <v>5</v>
      </c>
      <c r="BE88" s="5">
        <v>43</v>
      </c>
      <c r="BF88" s="5">
        <v>169</v>
      </c>
      <c r="BG88" s="5">
        <v>401</v>
      </c>
      <c r="BH88" s="5">
        <v>322</v>
      </c>
      <c r="BI88" s="5">
        <v>286</v>
      </c>
      <c r="BJ88" s="5">
        <v>284</v>
      </c>
      <c r="BK88" s="5">
        <v>144</v>
      </c>
      <c r="BL88" s="5">
        <v>74</v>
      </c>
      <c r="BM88" s="5">
        <v>9</v>
      </c>
      <c r="BN88" s="5"/>
    </row>
    <row r="89" spans="1:66" ht="15" thickBot="1" x14ac:dyDescent="0.4">
      <c r="A89" s="2">
        <v>39217</v>
      </c>
      <c r="B89" s="6">
        <f t="shared" si="61"/>
        <v>5</v>
      </c>
      <c r="C89" s="6">
        <f t="shared" si="62"/>
        <v>2007</v>
      </c>
      <c r="D89">
        <v>161220</v>
      </c>
      <c r="E89">
        <f t="shared" si="63"/>
        <v>64813.887084097863</v>
      </c>
      <c r="F89" s="19">
        <f>IF(OR(INDEX($X$13:$AJ$36,MATCH($C89,$W$13:$W$36,0),MATCH($B89,$X$12:$AJ$12,0))="T", INDEX($X$13:$AJ$36,MATCH($C89,$W$13:$W$36,0),MATCH($B89,$X$12:$AJ$12,0))="M"),_xlfn.XLOOKUP($B89,$X$12:$AJ$12,$X$37:$AJ$37), INDEX($X$13:$AJ$36,MATCH($C89,$W$13:$W$36,0),MATCH($B89,$X$12:$AJ$12,0)))</f>
        <v>92</v>
      </c>
      <c r="G89" s="19">
        <f>IF(OR(INDEX($X$41:$AJ$64,MATCH(C89,$W$41:$W$64,0),MATCH(B89,$X$40:$AJ$40,0))="T", INDEX($X$41:$AJ$64,MATCH(C89,$W$41:$W$64,0),MATCH(B89,$X$40:$AJ$40,0))="M"), _xlfn.XLOOKUP($B89,$X$40:$AJ$40,$X$65:$AJ$65), INDEX($X$41:$AJ$64,MATCH(C89,$W$41:$W$64,0),MATCH(B89,$X$40:$AJ$40,0)))</f>
        <v>40</v>
      </c>
      <c r="H89" s="19">
        <f>IF(OR(INDEX($X$70:$AJ$93,MATCH(C89,$W$70:$W$93,0),MATCH(B89,$X$69:$AJ$69,0))="T", INDEX($X$70:$AJ$93,MATCH(C89,$W$70:$W$93,0),MATCH(B89,$X$69:$AJ$69,0))="M"), _xlfn.XLOOKUP($B89,$X$69:$AJ$69,$X$94:$AJ$94), INDEX($X$70:$AJ$93,MATCH(C89,$W$70:$W$93,0),MATCH(B89,$X$69:$AJ$69,0)))</f>
        <v>11.3</v>
      </c>
      <c r="I89" s="19">
        <f>IF(OR(INDEX($X$99:$AJ$122,MATCH(C89,$W$99:$W$122,0),MATCH(B89,$X$98:$AJ$98,0))="T", INDEX($X$99:$AJ$122,MATCH(C89,$W$99:$W$122,0),MATCH(B89,$X$98:$AJ$98,0))="M"),_xlfn.XLOOKUP($B89,$X$98:$AJ$98,$X$123:$AJ$123), INDEX($X$99:$AJ$122,MATCH(C89,$W$99:$W$122,0),MATCH(B89,$X$98:$AJ$98,0)))</f>
        <v>2.9</v>
      </c>
      <c r="J89" s="19">
        <f>IF(OR(INDEX($X$128:$AJ$151,MATCH(C89,$W$128:$W$151,0),MATCH(B89,$X$127:$AJ$127,0))="T", INDEX($X$128:$AJ$151,MATCH(C89,$W$128:$W$151,0),MATCH(B89,$X$127:$AJ$127,0))="M"), _xlfn.XLOOKUP($B89,$X$127:$AJ$127,$X$152:$AJ$152), INDEX($X$128:$AJ$151,MATCH(C89,$W$128:$W$151,0),MATCH(B89,$X$127:$AJ$127,0)))</f>
        <v>9.3000000000000007</v>
      </c>
      <c r="K89" s="18">
        <f>IF(OR(INDEX($AM$13:$AY$36,MATCH($C89,$AL$13:$AL$36,0),MATCH($B89,$AM$12:$AY$12,0))="T", INDEX($AM$13:$AY$36,MATCH($C89,$AL$13:$AL$36,0),MATCH($B89,$AM$12:$AY$12,0))="M"),_xlfn.XLOOKUP($B89,$AM$12:$AY$12,$AM$37:$AY$37), INDEX($AM$13:$AY$36,MATCH($C89,$AL$13:$AL$36,0),MATCH($B89,$AM$12:$AY$12,0)))</f>
        <v>88</v>
      </c>
      <c r="L89" s="18">
        <f>IF(OR(INDEX($AM$41:$AY$64,MATCH($C89,$AL$41:$AL$64,0),MATCH($B89,$AM$40:$AY$40,0))="T", INDEX($AM$41:$AY$64,MATCH($C89,$AL$41:$AL$64,0),MATCH($B89,$AM$40:$AY$40,0))="M"),_xlfn.XLOOKUP($B89,$AM$40:$AY$40,$AM$65:$AY$65), INDEX($AM$41:$AY$64,MATCH($C89,$AL$41:$AL$64,0),MATCH($B89,$AM$40:$AY$40,0)))</f>
        <v>48</v>
      </c>
      <c r="M89" s="18">
        <f t="shared" si="64"/>
        <v>8.5</v>
      </c>
      <c r="N89" s="18">
        <f t="shared" si="65"/>
        <v>0.7</v>
      </c>
      <c r="O89" s="18">
        <f>IF(OR(INDEX($AM$99:$AY$122,MATCH($C89,$AL$99:$AL$122,0),MATCH($B89,$AM$98:$AY$98,0))="T", INDEX($AM$99:$AY$122,MATCH($C89,$AL$99:$AL$122,0),MATCH($B89,$AM$98:$AY$98,0))="M"), _xlfn.XLOOKUP($B89,$AM$98:$AY$98,$AM$123:$AY$123), INDEX($AM$99:$AY$122,MATCH($C89,$AL$99:$AL$122,0),MATCH($B89,$AM$98:$AY$98,0)))</f>
        <v>0.7</v>
      </c>
      <c r="P89" s="23">
        <f>IF(OR(INDEX($BB$13:$BN$36,MATCH($C89,$BA$13:$BA$36,0),MATCH($B89,$BB$12:$BN$12,0))="T", INDEX($BB$13:$BN$36,MATCH($C89,$BA$13:$BA$36,0),MATCH($B89,$BB$12:$BN$12,0))="M"),_xlfn.XLOOKUP($B89,$BB$12:$BN$12,$BB$37:$BN$37), INDEX($BB$13:$BN$36,MATCH($C89,$BA$13:$BA$36,0),MATCH($B89,$BB$12:$BN$12,0)))</f>
        <v>93</v>
      </c>
      <c r="Q89" s="23">
        <f>IF(OR(INDEX($BB$41:$BN$64,MATCH($C89,$BA$41:$BA$64,0),MATCH($B89,$BB$40:$BN$40,0))="T", INDEX($BB$41:$BN$64,MATCH($C89,$BA$41:$BA$64,0),MATCH($B89,$BB$40:$BN$40,0))="M"),_xlfn.XLOOKUP($B89,$BB$40:$BN$40,$BB$65:$BN$65), INDEX($BB$41:$BN$64,MATCH($C89,$BA$41:$BA$64,0),MATCH($B89,$BB$40:$BN$40,0)))</f>
        <v>46</v>
      </c>
      <c r="R89" s="23">
        <f>IF(OR(INDEX($BB$70:$BN$93,MATCH($C89,$BA$70:$BA$93,0),MATCH($B89,$BB$69:$BN$69,0))="T", INDEX($BB$70:$BN$93,MATCH($C89,$BA$70:$BA$93,0),MATCH($B89,$BB$69:$BN$69,0))="M"), _xlfn.XLOOKUP($B89,$BB$69:$BN$69,$BB$94:$BN$94), INDEX($AM$41:$AY$64,MATCH($C89,$BA$70:$BA$93,0),MATCH($B89,$BB$69:$BN$69,0)))</f>
        <v>48</v>
      </c>
      <c r="S89" s="23">
        <f>IF(OR(INDEX($BB$99:$BN$122,MATCH($C89,$BA$99:$BA$122,0),MATCH($B89,$BB$98:$BN$98,0))="T", INDEX($BB$99:$BN$122,MATCH($C89,$BA$99:$BA$122,0),MATCH($B89,$BB$98:$BN$98,0))="M"), _xlfn.XLOOKUP($B89,$BB$98:$BN$98,$BB$123:$BN$123), INDEX($BB$99:$BN$122,MATCH($C89,$BA$99:$BA$122,0),MATCH($B89,$BB$98:$BN$98,0)))</f>
        <v>40</v>
      </c>
      <c r="T89" s="23">
        <f>IF(OR(INDEX($BB$128:$BN$151,MATCH($C89,$BA$128:$BA$151,0),MATCH($B89,$BB$127:$BN$127,0))="T", INDEX($BB$128:$BN$151,MATCH($C89,$BA$128:$BA$151,0),MATCH($B89,$BB$127:$BN$127,0))="M"), _xlfn.XLOOKUP($B89,$BB$127:$BN$127,$BB$152:$BN$152), INDEX($AM$128:$AY$151,MATCH($C89,$BA$128:$BA$151,0),MATCH($B89,$BB$127:$BN$127,0)))</f>
        <v>63.9</v>
      </c>
      <c r="W89" s="15">
        <v>2019</v>
      </c>
      <c r="X89" s="15">
        <v>0</v>
      </c>
      <c r="Y89" s="15">
        <v>0</v>
      </c>
      <c r="Z89" s="15">
        <v>0</v>
      </c>
      <c r="AA89" s="15">
        <v>0.9</v>
      </c>
      <c r="AB89" s="15">
        <v>10.7</v>
      </c>
      <c r="AC89" s="15">
        <v>16</v>
      </c>
      <c r="AD89" s="15">
        <v>14.6</v>
      </c>
      <c r="AE89" s="15">
        <v>17</v>
      </c>
      <c r="AF89" s="15">
        <v>11</v>
      </c>
      <c r="AG89" s="15">
        <v>3.6</v>
      </c>
      <c r="AH89" s="15">
        <v>2.9</v>
      </c>
      <c r="AI89" s="15">
        <v>0</v>
      </c>
      <c r="AJ89" s="15"/>
      <c r="AL89" s="5">
        <v>2019</v>
      </c>
      <c r="AM89" s="5">
        <v>4.3</v>
      </c>
      <c r="AN89" s="5">
        <v>4.3</v>
      </c>
      <c r="AO89" s="5">
        <v>4.5</v>
      </c>
      <c r="AP89" s="5">
        <v>3.2</v>
      </c>
      <c r="AQ89" s="5">
        <v>5.9</v>
      </c>
      <c r="AR89" s="5">
        <v>10.7</v>
      </c>
      <c r="AS89" s="5">
        <v>9.8000000000000007</v>
      </c>
      <c r="AT89" s="5">
        <v>14.4</v>
      </c>
      <c r="AU89" s="5">
        <v>9.5</v>
      </c>
      <c r="AV89" s="5">
        <v>6.9</v>
      </c>
      <c r="AW89" s="5">
        <v>8.4</v>
      </c>
      <c r="AX89" s="5">
        <v>4.5</v>
      </c>
      <c r="AY89" s="5">
        <v>7.2</v>
      </c>
      <c r="BA89" s="15">
        <v>2019</v>
      </c>
      <c r="BB89" s="5">
        <v>0</v>
      </c>
      <c r="BC89" s="5" t="s">
        <v>21</v>
      </c>
      <c r="BD89" s="5">
        <v>8</v>
      </c>
      <c r="BE89" s="5">
        <v>42</v>
      </c>
      <c r="BF89" s="5">
        <v>229</v>
      </c>
      <c r="BG89" s="5">
        <v>386</v>
      </c>
      <c r="BH89" s="5">
        <v>359</v>
      </c>
      <c r="BI89" s="5">
        <v>438</v>
      </c>
      <c r="BJ89" s="5">
        <v>314</v>
      </c>
      <c r="BK89" s="5">
        <v>117</v>
      </c>
      <c r="BL89" s="5">
        <v>113</v>
      </c>
      <c r="BM89" s="5">
        <v>3</v>
      </c>
      <c r="BN89" s="5"/>
    </row>
    <row r="90" spans="1:66" ht="15" thickBot="1" x14ac:dyDescent="0.4">
      <c r="A90" s="2">
        <v>39248</v>
      </c>
      <c r="B90" s="6">
        <f t="shared" si="61"/>
        <v>6</v>
      </c>
      <c r="C90" s="6">
        <f t="shared" si="62"/>
        <v>2007</v>
      </c>
      <c r="D90">
        <v>170560</v>
      </c>
      <c r="E90">
        <f t="shared" si="63"/>
        <v>68568.766784913358</v>
      </c>
      <c r="F90" s="19">
        <f>IF(OR(INDEX($X$13:$AJ$36,MATCH($C90,$W$13:$W$36,0),MATCH($B90,$X$12:$AJ$12,0))="T", INDEX($X$13:$AJ$36,MATCH($C90,$W$13:$W$36,0),MATCH($B90,$X$12:$AJ$12,0))="M"),_xlfn.XLOOKUP($B90,$X$12:$AJ$12,$X$37:$AJ$37), INDEX($X$13:$AJ$36,MATCH($C90,$W$13:$W$36,0),MATCH($B90,$X$12:$AJ$12,0)))</f>
        <v>102</v>
      </c>
      <c r="G90" s="19">
        <f>IF(OR(INDEX($X$41:$AJ$64,MATCH(C90,$W$41:$W$64,0),MATCH(B90,$X$40:$AJ$40,0))="T", INDEX($X$41:$AJ$64,MATCH(C90,$W$41:$W$64,0),MATCH(B90,$X$40:$AJ$40,0))="M"), _xlfn.XLOOKUP($B90,$X$40:$AJ$40,$X$65:$AJ$65), INDEX($X$41:$AJ$64,MATCH(C90,$W$41:$W$64,0),MATCH(B90,$X$40:$AJ$40,0)))</f>
        <v>47</v>
      </c>
      <c r="H90" s="19">
        <f>IF(OR(INDEX($X$70:$AJ$93,MATCH(C90,$W$70:$W$93,0),MATCH(B90,$X$69:$AJ$69,0))="T", INDEX($X$70:$AJ$93,MATCH(C90,$W$70:$W$93,0),MATCH(B90,$X$69:$AJ$69,0))="M"), _xlfn.XLOOKUP($B90,$X$69:$AJ$69,$X$94:$AJ$94), INDEX($X$70:$AJ$93,MATCH(C90,$W$70:$W$93,0),MATCH(B90,$X$69:$AJ$69,0)))</f>
        <v>18.5</v>
      </c>
      <c r="I90" s="19">
        <f>IF(OR(INDEX($X$99:$AJ$122,MATCH(C90,$W$99:$W$122,0),MATCH(B90,$X$98:$AJ$98,0))="T", INDEX($X$99:$AJ$122,MATCH(C90,$W$99:$W$122,0),MATCH(B90,$X$98:$AJ$98,0))="M"),_xlfn.XLOOKUP($B90,$X$98:$AJ$98,$X$123:$AJ$123), INDEX($X$99:$AJ$122,MATCH(C90,$W$99:$W$122,0),MATCH(B90,$X$98:$AJ$98,0)))</f>
        <v>7.1</v>
      </c>
      <c r="J90" s="19">
        <f>IF(OR(INDEX($X$128:$AJ$151,MATCH(C90,$W$128:$W$151,0),MATCH(B90,$X$127:$AJ$127,0))="T", INDEX($X$128:$AJ$151,MATCH(C90,$W$128:$W$151,0),MATCH(B90,$X$127:$AJ$127,0))="M"), _xlfn.XLOOKUP($B90,$X$127:$AJ$127,$X$152:$AJ$152), INDEX($X$128:$AJ$151,MATCH(C90,$W$128:$W$151,0),MATCH(B90,$X$127:$AJ$127,0)))</f>
        <v>14.5</v>
      </c>
      <c r="K90" s="18">
        <f>IF(OR(INDEX($AM$13:$AY$36,MATCH($C90,$AL$13:$AL$36,0),MATCH($B90,$AM$12:$AY$12,0))="T", INDEX($AM$13:$AY$36,MATCH($C90,$AL$13:$AL$36,0),MATCH($B90,$AM$12:$AY$12,0))="M"),_xlfn.XLOOKUP($B90,$AM$12:$AY$12,$AM$37:$AY$37), INDEX($AM$13:$AY$36,MATCH($C90,$AL$13:$AL$36,0),MATCH($B90,$AM$12:$AY$12,0)))</f>
        <v>85</v>
      </c>
      <c r="L90" s="18">
        <f>IF(OR(INDEX($AM$41:$AY$64,MATCH($C90,$AL$41:$AL$64,0),MATCH($B90,$AM$40:$AY$40,0))="T", INDEX($AM$41:$AY$64,MATCH($C90,$AL$41:$AL$64,0),MATCH($B90,$AM$40:$AY$40,0))="M"),_xlfn.XLOOKUP($B90,$AM$40:$AY$40,$AM$65:$AY$65), INDEX($AM$41:$AY$64,MATCH($C90,$AL$41:$AL$64,0),MATCH($B90,$AM$40:$AY$40,0)))</f>
        <v>50</v>
      </c>
      <c r="M90" s="18">
        <f t="shared" si="64"/>
        <v>12.4</v>
      </c>
      <c r="N90" s="18">
        <f t="shared" si="65"/>
        <v>0.4</v>
      </c>
      <c r="O90" s="18">
        <f>IF(OR(INDEX($AM$99:$AY$122,MATCH($C90,$AL$99:$AL$122,0),MATCH($B90,$AM$98:$AY$98,0))="T", INDEX($AM$99:$AY$122,MATCH($C90,$AL$99:$AL$122,0),MATCH($B90,$AM$98:$AY$98,0))="M"), _xlfn.XLOOKUP($B90,$AM$98:$AY$98,$AM$123:$AY$123), INDEX($AM$99:$AY$122,MATCH($C90,$AL$99:$AL$122,0),MATCH($B90,$AM$98:$AY$98,0)))</f>
        <v>0.4</v>
      </c>
      <c r="P90" s="23">
        <f>IF(OR(INDEX($BB$13:$BN$36,MATCH($C90,$BA$13:$BA$36,0),MATCH($B90,$BB$12:$BN$12,0))="T", INDEX($BB$13:$BN$36,MATCH($C90,$BA$13:$BA$36,0),MATCH($B90,$BB$12:$BN$12,0))="M"),_xlfn.XLOOKUP($B90,$BB$12:$BN$12,$BB$37:$BN$37), INDEX($BB$13:$BN$36,MATCH($C90,$BA$13:$BA$36,0),MATCH($B90,$BB$12:$BN$12,0)))</f>
        <v>95</v>
      </c>
      <c r="Q90" s="23">
        <f>IF(OR(INDEX($BB$41:$BN$64,MATCH($C90,$BA$41:$BA$64,0),MATCH($B90,$BB$40:$BN$40,0))="T", INDEX($BB$41:$BN$64,MATCH($C90,$BA$41:$BA$64,0),MATCH($B90,$BB$40:$BN$40,0))="M"),_xlfn.XLOOKUP($B90,$BB$40:$BN$40,$BB$65:$BN$65), INDEX($BB$41:$BN$64,MATCH($C90,$BA$41:$BA$64,0),MATCH($B90,$BB$40:$BN$40,0)))</f>
        <v>49</v>
      </c>
      <c r="R90" s="23">
        <f>IF(OR(INDEX($BB$70:$BN$93,MATCH($C90,$BA$70:$BA$93,0),MATCH($B90,$BB$69:$BN$69,0))="T", INDEX($BB$70:$BN$93,MATCH($C90,$BA$70:$BA$93,0),MATCH($B90,$BB$69:$BN$69,0))="M"), _xlfn.XLOOKUP($B90,$BB$69:$BN$69,$BB$94:$BN$94), INDEX($AM$41:$AY$64,MATCH($C90,$BA$70:$BA$93,0),MATCH($B90,$BB$69:$BN$69,0)))</f>
        <v>50</v>
      </c>
      <c r="S90" s="23">
        <f>IF(OR(INDEX($BB$99:$BN$122,MATCH($C90,$BA$99:$BA$122,0),MATCH($B90,$BB$98:$BN$98,0))="T", INDEX($BB$99:$BN$122,MATCH($C90,$BA$99:$BA$122,0),MATCH($B90,$BB$98:$BN$98,0))="M"), _xlfn.XLOOKUP($B90,$BB$98:$BN$98,$BB$123:$BN$123), INDEX($BB$99:$BN$122,MATCH($C90,$BA$99:$BA$122,0),MATCH($B90,$BB$98:$BN$98,0)))</f>
        <v>75</v>
      </c>
      <c r="T90" s="23">
        <f>IF(OR(INDEX($BB$128:$BN$151,MATCH($C90,$BA$128:$BA$151,0),MATCH($B90,$BB$127:$BN$127,0))="T", INDEX($BB$128:$BN$151,MATCH($C90,$BA$128:$BA$151,0),MATCH($B90,$BB$127:$BN$127,0))="M"), _xlfn.XLOOKUP($B90,$BB$127:$BN$127,$BB$152:$BN$152), INDEX($AM$128:$AY$151,MATCH($C90,$BA$128:$BA$151,0),MATCH($B90,$BB$127:$BN$127,0)))</f>
        <v>66.400000000000006</v>
      </c>
      <c r="W90" s="15">
        <v>2020</v>
      </c>
      <c r="X90" s="15">
        <v>0</v>
      </c>
      <c r="Y90" s="15">
        <v>0</v>
      </c>
      <c r="Z90" s="15">
        <v>0.6</v>
      </c>
      <c r="AA90" s="15">
        <v>2.8</v>
      </c>
      <c r="AB90" s="15">
        <v>9.1</v>
      </c>
      <c r="AC90" s="15">
        <v>14.6</v>
      </c>
      <c r="AD90" s="15">
        <v>16.100000000000001</v>
      </c>
      <c r="AE90" s="15">
        <v>10.9</v>
      </c>
      <c r="AF90" s="15">
        <v>10.7</v>
      </c>
      <c r="AG90" s="15">
        <v>4.8</v>
      </c>
      <c r="AH90" s="15">
        <v>0.5</v>
      </c>
      <c r="AI90" s="15">
        <v>0</v>
      </c>
      <c r="AJ90" s="15"/>
      <c r="AL90" s="5">
        <v>2020</v>
      </c>
      <c r="AM90" s="5">
        <v>4.2</v>
      </c>
      <c r="AN90" s="5">
        <v>1.5</v>
      </c>
      <c r="AO90" s="5">
        <v>2</v>
      </c>
      <c r="AP90" s="5">
        <v>3.4</v>
      </c>
      <c r="AQ90" s="5">
        <v>8</v>
      </c>
      <c r="AR90" s="5">
        <v>11.2</v>
      </c>
      <c r="AS90" s="5">
        <v>12</v>
      </c>
      <c r="AT90" s="5">
        <v>8.4</v>
      </c>
      <c r="AU90" s="5">
        <v>10.3</v>
      </c>
      <c r="AV90" s="5">
        <v>8.1999999999999993</v>
      </c>
      <c r="AW90" s="5">
        <v>4.7</v>
      </c>
      <c r="AX90" s="5">
        <v>3.9</v>
      </c>
      <c r="AY90" s="5">
        <v>6.5</v>
      </c>
      <c r="BA90" s="15">
        <v>2020</v>
      </c>
      <c r="BB90" s="5">
        <v>1</v>
      </c>
      <c r="BC90" s="5">
        <v>0</v>
      </c>
      <c r="BD90" s="5">
        <v>16</v>
      </c>
      <c r="BE90" s="5">
        <v>85</v>
      </c>
      <c r="BF90" s="5">
        <v>240</v>
      </c>
      <c r="BG90" s="5">
        <v>359</v>
      </c>
      <c r="BH90" s="5">
        <v>414</v>
      </c>
      <c r="BI90" s="5">
        <v>282</v>
      </c>
      <c r="BJ90" s="5">
        <v>311</v>
      </c>
      <c r="BK90" s="5">
        <v>162</v>
      </c>
      <c r="BL90" s="5">
        <v>31</v>
      </c>
      <c r="BM90" s="5">
        <v>4</v>
      </c>
      <c r="BN90" s="5"/>
    </row>
    <row r="91" spans="1:66" ht="15" thickBot="1" x14ac:dyDescent="0.4">
      <c r="A91" s="2">
        <v>39278</v>
      </c>
      <c r="B91" s="6">
        <f t="shared" si="61"/>
        <v>7</v>
      </c>
      <c r="C91" s="6">
        <f t="shared" si="62"/>
        <v>2007</v>
      </c>
      <c r="D91">
        <v>193098</v>
      </c>
      <c r="E91">
        <f t="shared" si="63"/>
        <v>77629.524675382272</v>
      </c>
      <c r="F91" s="19">
        <f>IF(OR(INDEX($X$13:$AJ$36,MATCH($C91,$W$13:$W$36,0),MATCH($B91,$X$12:$AJ$12,0))="T", INDEX($X$13:$AJ$36,MATCH($C91,$W$13:$W$36,0),MATCH($B91,$X$12:$AJ$12,0))="M"),_xlfn.XLOOKUP($B91,$X$12:$AJ$12,$X$37:$AJ$37), INDEX($X$13:$AJ$36,MATCH($C91,$W$13:$W$36,0),MATCH($B91,$X$12:$AJ$12,0)))</f>
        <v>107</v>
      </c>
      <c r="G91" s="19">
        <f>IF(OR(INDEX($X$41:$AJ$64,MATCH(C91,$W$41:$W$64,0),MATCH(B91,$X$40:$AJ$40,0))="T", INDEX($X$41:$AJ$64,MATCH(C91,$W$41:$W$64,0),MATCH(B91,$X$40:$AJ$40,0))="M"), _xlfn.XLOOKUP($B91,$X$40:$AJ$40,$X$65:$AJ$65), INDEX($X$41:$AJ$64,MATCH(C91,$W$41:$W$64,0),MATCH(B91,$X$40:$AJ$40,0)))</f>
        <v>55</v>
      </c>
      <c r="H91" s="19">
        <f>IF(OR(INDEX($X$70:$AJ$93,MATCH(C91,$W$70:$W$93,0),MATCH(B91,$X$69:$AJ$69,0))="T", INDEX($X$70:$AJ$93,MATCH(C91,$W$70:$W$93,0),MATCH(B91,$X$69:$AJ$69,0))="M"), _xlfn.XLOOKUP($B91,$X$69:$AJ$69,$X$94:$AJ$94), INDEX($X$70:$AJ$93,MATCH(C91,$W$70:$W$93,0),MATCH(B91,$X$69:$AJ$69,0)))</f>
        <v>21.1</v>
      </c>
      <c r="I91" s="19">
        <f>IF(OR(INDEX($X$99:$AJ$122,MATCH(C91,$W$99:$W$122,0),MATCH(B91,$X$98:$AJ$98,0))="T", INDEX($X$99:$AJ$122,MATCH(C91,$W$99:$W$122,0),MATCH(B91,$X$98:$AJ$98,0))="M"),_xlfn.XLOOKUP($B91,$X$98:$AJ$98,$X$123:$AJ$123), INDEX($X$99:$AJ$122,MATCH(C91,$W$99:$W$122,0),MATCH(B91,$X$98:$AJ$98,0)))</f>
        <v>10.5</v>
      </c>
      <c r="J91" s="19">
        <f>IF(OR(INDEX($X$128:$AJ$151,MATCH(C91,$W$128:$W$151,0),MATCH(B91,$X$127:$AJ$127,0))="T", INDEX($X$128:$AJ$151,MATCH(C91,$W$128:$W$151,0),MATCH(B91,$X$127:$AJ$127,0))="M"), _xlfn.XLOOKUP($B91,$X$127:$AJ$127,$X$152:$AJ$152), INDEX($X$128:$AJ$151,MATCH(C91,$W$128:$W$151,0),MATCH(B91,$X$127:$AJ$127,0)))</f>
        <v>16.7</v>
      </c>
      <c r="K91" s="18">
        <f>IF(OR(INDEX($AM$13:$AY$36,MATCH($C91,$AL$13:$AL$36,0),MATCH($B91,$AM$12:$AY$12,0))="T", INDEX($AM$13:$AY$36,MATCH($C91,$AL$13:$AL$36,0),MATCH($B91,$AM$12:$AY$12,0))="M"),_xlfn.XLOOKUP($B91,$AM$12:$AY$12,$AM$37:$AY$37), INDEX($AM$13:$AY$36,MATCH($C91,$AL$13:$AL$36,0),MATCH($B91,$AM$12:$AY$12,0)))</f>
        <v>76</v>
      </c>
      <c r="L91" s="18">
        <f>IF(OR(INDEX($AM$41:$AY$64,MATCH($C91,$AL$41:$AL$64,0),MATCH($B91,$AM$40:$AY$40,0))="T", INDEX($AM$41:$AY$64,MATCH($C91,$AL$41:$AL$64,0),MATCH($B91,$AM$40:$AY$40,0))="M"),_xlfn.XLOOKUP($B91,$AM$40:$AY$40,$AM$65:$AY$65), INDEX($AM$41:$AY$64,MATCH($C91,$AL$41:$AL$64,0),MATCH($B91,$AM$40:$AY$40,0)))</f>
        <v>52</v>
      </c>
      <c r="M91" s="18">
        <f t="shared" si="64"/>
        <v>14.7</v>
      </c>
      <c r="N91" s="18">
        <f t="shared" si="65"/>
        <v>0</v>
      </c>
      <c r="O91" s="18">
        <f>IF(OR(INDEX($AM$99:$AY$122,MATCH($C91,$AL$99:$AL$122,0),MATCH($B91,$AM$98:$AY$98,0))="T", INDEX($AM$99:$AY$122,MATCH($C91,$AL$99:$AL$122,0),MATCH($B91,$AM$98:$AY$98,0))="M"), _xlfn.XLOOKUP($B91,$AM$98:$AY$98,$AM$123:$AY$123), INDEX($AM$99:$AY$122,MATCH($C91,$AL$99:$AL$122,0),MATCH($B91,$AM$98:$AY$98,0)))</f>
        <v>0</v>
      </c>
      <c r="P91" s="23">
        <f>IF(OR(INDEX($BB$13:$BN$36,MATCH($C91,$BA$13:$BA$36,0),MATCH($B91,$BB$12:$BN$12,0))="T", INDEX($BB$13:$BN$36,MATCH($C91,$BA$13:$BA$36,0),MATCH($B91,$BB$12:$BN$12,0))="M"),_xlfn.XLOOKUP($B91,$BB$12:$BN$12,$BB$37:$BN$37), INDEX($BB$13:$BN$36,MATCH($C91,$BA$13:$BA$36,0),MATCH($B91,$BB$12:$BN$12,0)))</f>
        <v>92</v>
      </c>
      <c r="Q91" s="23">
        <f>IF(OR(INDEX($BB$41:$BN$64,MATCH($C91,$BA$41:$BA$64,0),MATCH($B91,$BB$40:$BN$40,0))="T", INDEX($BB$41:$BN$64,MATCH($C91,$BA$41:$BA$64,0),MATCH($B91,$BB$40:$BN$40,0))="M"),_xlfn.XLOOKUP($B91,$BB$40:$BN$40,$BB$65:$BN$65), INDEX($BB$41:$BN$64,MATCH($C91,$BA$41:$BA$64,0),MATCH($B91,$BB$40:$BN$40,0)))</f>
        <v>53</v>
      </c>
      <c r="R91" s="23">
        <f>IF(OR(INDEX($BB$70:$BN$93,MATCH($C91,$BA$70:$BA$93,0),MATCH($B91,$BB$69:$BN$69,0))="T", INDEX($BB$70:$BN$93,MATCH($C91,$BA$70:$BA$93,0),MATCH($B91,$BB$69:$BN$69,0))="M"), _xlfn.XLOOKUP($B91,$BB$69:$BN$69,$BB$94:$BN$94), INDEX($AM$41:$AY$64,MATCH($C91,$BA$70:$BA$93,0),MATCH($B91,$BB$69:$BN$69,0)))</f>
        <v>52</v>
      </c>
      <c r="S91" s="23">
        <f>IF(OR(INDEX($BB$99:$BN$122,MATCH($C91,$BA$99:$BA$122,0),MATCH($B91,$BB$98:$BN$98,0))="T", INDEX($BB$99:$BN$122,MATCH($C91,$BA$99:$BA$122,0),MATCH($B91,$BB$98:$BN$98,0))="M"), _xlfn.XLOOKUP($B91,$BB$98:$BN$98,$BB$123:$BN$123), INDEX($BB$99:$BN$122,MATCH($C91,$BA$99:$BA$122,0),MATCH($B91,$BB$98:$BN$98,0)))</f>
        <v>158</v>
      </c>
      <c r="T91" s="23">
        <f>IF(OR(INDEX($BB$128:$BN$151,MATCH($C91,$BA$128:$BA$151,0),MATCH($B91,$BB$127:$BN$127,0))="T", INDEX($BB$128:$BN$151,MATCH($C91,$BA$128:$BA$151,0),MATCH($B91,$BB$127:$BN$127,0))="M"), _xlfn.XLOOKUP($B91,$BB$127:$BN$127,$BB$152:$BN$152), INDEX($AM$128:$AY$151,MATCH($C91,$BA$128:$BA$151,0),MATCH($B91,$BB$127:$BN$127,0)))</f>
        <v>67.7</v>
      </c>
      <c r="W91" s="15">
        <v>2021</v>
      </c>
      <c r="X91" s="15">
        <v>0</v>
      </c>
      <c r="Y91" s="15">
        <v>0</v>
      </c>
      <c r="Z91" s="15">
        <v>0</v>
      </c>
      <c r="AA91" s="15">
        <v>1.2</v>
      </c>
      <c r="AB91" s="15">
        <v>12</v>
      </c>
      <c r="AC91" s="15">
        <v>16.5</v>
      </c>
      <c r="AD91" s="15">
        <v>16</v>
      </c>
      <c r="AE91" s="15">
        <v>12.5</v>
      </c>
      <c r="AF91" s="15">
        <v>11.2</v>
      </c>
      <c r="AG91" s="15">
        <v>3.2</v>
      </c>
      <c r="AH91" s="15">
        <v>0.6</v>
      </c>
      <c r="AI91" s="15">
        <v>0.2</v>
      </c>
      <c r="AJ91" s="15"/>
      <c r="AL91" s="5">
        <v>2021</v>
      </c>
      <c r="AM91" s="5">
        <v>4.3</v>
      </c>
      <c r="AN91" s="5">
        <v>3.2</v>
      </c>
      <c r="AO91" s="5">
        <v>1.8</v>
      </c>
      <c r="AP91" s="5">
        <v>2.5</v>
      </c>
      <c r="AQ91" s="5">
        <v>8.6999999999999993</v>
      </c>
      <c r="AR91" s="5">
        <v>11.4</v>
      </c>
      <c r="AS91" s="5">
        <v>11.6</v>
      </c>
      <c r="AT91" s="5">
        <v>10.5</v>
      </c>
      <c r="AU91" s="5">
        <v>11.4</v>
      </c>
      <c r="AV91" s="5">
        <v>11</v>
      </c>
      <c r="AW91" s="5">
        <v>8.9</v>
      </c>
      <c r="AX91" s="5">
        <v>5.3</v>
      </c>
      <c r="AY91" s="5">
        <v>7.6</v>
      </c>
      <c r="BA91" s="15">
        <v>2021</v>
      </c>
      <c r="BB91" s="5">
        <v>0</v>
      </c>
      <c r="BC91" s="5">
        <v>0</v>
      </c>
      <c r="BD91" s="5">
        <v>3</v>
      </c>
      <c r="BE91" s="5">
        <v>21</v>
      </c>
      <c r="BF91" s="5">
        <v>309</v>
      </c>
      <c r="BG91" s="5">
        <v>423</v>
      </c>
      <c r="BH91" s="5">
        <v>385</v>
      </c>
      <c r="BI91" s="5">
        <v>304</v>
      </c>
      <c r="BJ91" s="5">
        <v>337</v>
      </c>
      <c r="BK91" s="5">
        <v>200</v>
      </c>
      <c r="BL91" s="5">
        <v>82</v>
      </c>
      <c r="BM91" s="5">
        <v>23</v>
      </c>
      <c r="BN91" s="5"/>
    </row>
    <row r="92" spans="1:66" ht="15" thickBot="1" x14ac:dyDescent="0.4">
      <c r="A92" s="2">
        <v>39309</v>
      </c>
      <c r="B92" s="6">
        <f t="shared" si="61"/>
        <v>8</v>
      </c>
      <c r="C92" s="6">
        <f t="shared" si="62"/>
        <v>2007</v>
      </c>
      <c r="D92">
        <v>207823</v>
      </c>
      <c r="E92">
        <f t="shared" si="63"/>
        <v>83549.289514194708</v>
      </c>
      <c r="F92" s="19">
        <f>IF(OR(INDEX($X$13:$AJ$36,MATCH($C92,$W$13:$W$36,0),MATCH($B92,$X$12:$AJ$12,0))="T", INDEX($X$13:$AJ$36,MATCH($C92,$W$13:$W$36,0),MATCH($B92,$X$12:$AJ$12,0))="M"),_xlfn.XLOOKUP($B92,$X$12:$AJ$12,$X$37:$AJ$37), INDEX($X$13:$AJ$36,MATCH($C92,$W$13:$W$36,0),MATCH($B92,$X$12:$AJ$12,0)))</f>
        <v>105</v>
      </c>
      <c r="G92" s="19">
        <f>IF(OR(INDEX($X$41:$AJ$64,MATCH(C92,$W$41:$W$64,0),MATCH(B92,$X$40:$AJ$40,0))="T", INDEX($X$41:$AJ$64,MATCH(C92,$W$41:$W$64,0),MATCH(B92,$X$40:$AJ$40,0))="M"), _xlfn.XLOOKUP($B92,$X$40:$AJ$40,$X$65:$AJ$65), INDEX($X$41:$AJ$64,MATCH(C92,$W$41:$W$64,0),MATCH(B92,$X$40:$AJ$40,0)))</f>
        <v>54</v>
      </c>
      <c r="H92" s="19">
        <f>IF(OR(INDEX($X$70:$AJ$93,MATCH(C92,$W$70:$W$93,0),MATCH(B92,$X$69:$AJ$69,0))="T", INDEX($X$70:$AJ$93,MATCH(C92,$W$70:$W$93,0),MATCH(B92,$X$69:$AJ$69,0))="M"), _xlfn.XLOOKUP($B92,$X$69:$AJ$69,$X$94:$AJ$94), INDEX($X$70:$AJ$93,MATCH(C92,$W$70:$W$93,0),MATCH(B92,$X$69:$AJ$69,0)))</f>
        <v>14.1</v>
      </c>
      <c r="I92" s="19">
        <f>IF(OR(INDEX($X$99:$AJ$122,MATCH(C92,$W$99:$W$122,0),MATCH(B92,$X$98:$AJ$98,0))="T", INDEX($X$99:$AJ$122,MATCH(C92,$W$99:$W$122,0),MATCH(B92,$X$98:$AJ$98,0))="M"),_xlfn.XLOOKUP($B92,$X$98:$AJ$98,$X$123:$AJ$123), INDEX($X$99:$AJ$122,MATCH(C92,$W$99:$W$122,0),MATCH(B92,$X$98:$AJ$98,0)))</f>
        <v>10.6</v>
      </c>
      <c r="J92" s="19">
        <f>IF(OR(INDEX($X$128:$AJ$151,MATCH(C92,$W$128:$W$151,0),MATCH(B92,$X$127:$AJ$127,0))="T", INDEX($X$128:$AJ$151,MATCH(C92,$W$128:$W$151,0),MATCH(B92,$X$127:$AJ$127,0))="M"), _xlfn.XLOOKUP($B92,$X$127:$AJ$127,$X$152:$AJ$152), INDEX($X$128:$AJ$151,MATCH(C92,$W$128:$W$151,0),MATCH(B92,$X$127:$AJ$127,0)))</f>
        <v>12.4</v>
      </c>
      <c r="K92" s="18">
        <f>IF(OR(INDEX($AM$13:$AY$36,MATCH($C92,$AL$13:$AL$36,0),MATCH($B92,$AM$12:$AY$12,0))="T", INDEX($AM$13:$AY$36,MATCH($C92,$AL$13:$AL$36,0),MATCH($B92,$AM$12:$AY$12,0))="M"),_xlfn.XLOOKUP($B92,$AM$12:$AY$12,$AM$37:$AY$37), INDEX($AM$13:$AY$36,MATCH($C92,$AL$13:$AL$36,0),MATCH($B92,$AM$12:$AY$12,0)))</f>
        <v>80</v>
      </c>
      <c r="L92" s="18">
        <f>IF(OR(INDEX($AM$41:$AY$64,MATCH($C92,$AL$41:$AL$64,0),MATCH($B92,$AM$40:$AY$40,0))="T", INDEX($AM$41:$AY$64,MATCH($C92,$AL$41:$AL$64,0),MATCH($B92,$AM$40:$AY$40,0))="M"),_xlfn.XLOOKUP($B92,$AM$40:$AY$40,$AM$65:$AY$65), INDEX($AM$41:$AY$64,MATCH($C92,$AL$41:$AL$64,0),MATCH($B92,$AM$40:$AY$40,0)))</f>
        <v>53</v>
      </c>
      <c r="M92" s="18">
        <f t="shared" si="64"/>
        <v>11.7</v>
      </c>
      <c r="N92" s="18">
        <f t="shared" si="65"/>
        <v>0.4</v>
      </c>
      <c r="O92" s="18">
        <f>IF(OR(INDEX($AM$99:$AY$122,MATCH($C92,$AL$99:$AL$122,0),MATCH($B92,$AM$98:$AY$98,0))="T", INDEX($AM$99:$AY$122,MATCH($C92,$AL$99:$AL$122,0),MATCH($B92,$AM$98:$AY$98,0))="M"), _xlfn.XLOOKUP($B92,$AM$98:$AY$98,$AM$123:$AY$123), INDEX($AM$99:$AY$122,MATCH($C92,$AL$99:$AL$122,0),MATCH($B92,$AM$98:$AY$98,0)))</f>
        <v>0.4</v>
      </c>
      <c r="P92" s="23">
        <f>IF(OR(INDEX($BB$13:$BN$36,MATCH($C92,$BA$13:$BA$36,0),MATCH($B92,$BB$12:$BN$12,0))="T", INDEX($BB$13:$BN$36,MATCH($C92,$BA$13:$BA$36,0),MATCH($B92,$BB$12:$BN$12,0))="M"),_xlfn.XLOOKUP($B92,$BB$12:$BN$12,$BB$37:$BN$37), INDEX($BB$13:$BN$36,MATCH($C92,$BA$13:$BA$36,0),MATCH($B92,$BB$12:$BN$12,0)))</f>
        <v>94</v>
      </c>
      <c r="Q92" s="23">
        <f>IF(OR(INDEX($BB$41:$BN$64,MATCH($C92,$BA$41:$BA$64,0),MATCH($B92,$BB$40:$BN$40,0))="T", INDEX($BB$41:$BN$64,MATCH($C92,$BA$41:$BA$64,0),MATCH($B92,$BB$40:$BN$40,0))="M"),_xlfn.XLOOKUP($B92,$BB$40:$BN$40,$BB$65:$BN$65), INDEX($BB$41:$BN$64,MATCH($C92,$BA$41:$BA$64,0),MATCH($B92,$BB$40:$BN$40,0)))</f>
        <v>53</v>
      </c>
      <c r="R92" s="23">
        <f>IF(OR(INDEX($BB$70:$BN$93,MATCH($C92,$BA$70:$BA$93,0),MATCH($B92,$BB$69:$BN$69,0))="T", INDEX($BB$70:$BN$93,MATCH($C92,$BA$70:$BA$93,0),MATCH($B92,$BB$69:$BN$69,0))="M"), _xlfn.XLOOKUP($B92,$BB$69:$BN$69,$BB$94:$BN$94), INDEX($AM$41:$AY$64,MATCH($C92,$BA$70:$BA$93,0),MATCH($B92,$BB$69:$BN$69,0)))</f>
        <v>53</v>
      </c>
      <c r="S92" s="23">
        <f>IF(OR(INDEX($BB$99:$BN$122,MATCH($C92,$BA$99:$BA$122,0),MATCH($B92,$BB$98:$BN$98,0))="T", INDEX($BB$99:$BN$122,MATCH($C92,$BA$99:$BA$122,0),MATCH($B92,$BB$98:$BN$98,0))="M"), _xlfn.XLOOKUP($B92,$BB$98:$BN$98,$BB$123:$BN$123), INDEX($BB$99:$BN$122,MATCH($C92,$BA$99:$BA$122,0),MATCH($B92,$BB$98:$BN$98,0)))</f>
        <v>158</v>
      </c>
      <c r="T92" s="23">
        <f>IF(OR(INDEX($BB$128:$BN$151,MATCH($C92,$BA$128:$BA$151,0),MATCH($B92,$BB$127:$BN$127,0))="T", INDEX($BB$128:$BN$151,MATCH($C92,$BA$128:$BA$151,0),MATCH($B92,$BB$127:$BN$127,0))="M"), _xlfn.XLOOKUP($B92,$BB$127:$BN$127,$BB$152:$BN$152), INDEX($AM$128:$AY$151,MATCH($C92,$BA$128:$BA$151,0),MATCH($B92,$BB$127:$BN$127,0)))</f>
        <v>68.2</v>
      </c>
      <c r="W92" s="15">
        <v>2022</v>
      </c>
      <c r="X92" s="15">
        <v>0</v>
      </c>
      <c r="Y92" s="15">
        <v>0</v>
      </c>
      <c r="Z92" s="15">
        <v>0</v>
      </c>
      <c r="AA92" s="15">
        <v>3.6</v>
      </c>
      <c r="AB92" s="15">
        <v>10.7</v>
      </c>
      <c r="AC92" s="15">
        <v>19.100000000000001</v>
      </c>
      <c r="AD92" s="15">
        <v>16.7</v>
      </c>
      <c r="AE92" s="15">
        <v>13.6</v>
      </c>
      <c r="AF92" s="15">
        <v>7.5</v>
      </c>
      <c r="AG92" s="15">
        <v>4.9000000000000004</v>
      </c>
      <c r="AH92" s="15">
        <v>1.6</v>
      </c>
      <c r="AI92" s="15">
        <v>0</v>
      </c>
      <c r="AJ92" s="15"/>
      <c r="AL92" s="5">
        <v>2022</v>
      </c>
      <c r="AM92" s="5">
        <v>5.7</v>
      </c>
      <c r="AN92" s="5">
        <v>3.1</v>
      </c>
      <c r="AO92" s="5">
        <v>3.4</v>
      </c>
      <c r="AP92" s="5">
        <v>4.4000000000000004</v>
      </c>
      <c r="AQ92" s="5">
        <v>5.9</v>
      </c>
      <c r="AR92" s="5">
        <v>13.9</v>
      </c>
      <c r="AS92" s="5">
        <v>10.7</v>
      </c>
      <c r="AT92" s="5">
        <v>8.9</v>
      </c>
      <c r="AU92" s="5">
        <v>10.3</v>
      </c>
      <c r="AV92" s="5">
        <v>9.1999999999999993</v>
      </c>
      <c r="AW92" s="5">
        <v>7.6</v>
      </c>
      <c r="AX92" s="5">
        <v>4.8</v>
      </c>
      <c r="AY92" s="5">
        <v>7.3</v>
      </c>
      <c r="BA92" s="15">
        <v>2022</v>
      </c>
      <c r="BB92" s="5">
        <v>1</v>
      </c>
      <c r="BC92" s="5">
        <v>0</v>
      </c>
      <c r="BD92" s="5">
        <v>0</v>
      </c>
      <c r="BE92" s="5">
        <v>82</v>
      </c>
      <c r="BF92" s="5">
        <v>187</v>
      </c>
      <c r="BG92" s="5">
        <v>454</v>
      </c>
      <c r="BH92" s="5">
        <v>381</v>
      </c>
      <c r="BI92" s="5">
        <v>307</v>
      </c>
      <c r="BJ92" s="5">
        <v>242</v>
      </c>
      <c r="BK92" s="5">
        <v>167</v>
      </c>
      <c r="BL92" s="5">
        <v>78</v>
      </c>
      <c r="BM92" s="5">
        <v>4</v>
      </c>
      <c r="BN92" s="5"/>
    </row>
    <row r="93" spans="1:66" ht="15" thickBot="1" x14ac:dyDescent="0.4">
      <c r="A93" s="2">
        <v>39340</v>
      </c>
      <c r="B93" s="6">
        <f t="shared" si="61"/>
        <v>9</v>
      </c>
      <c r="C93" s="6">
        <f t="shared" si="62"/>
        <v>2007</v>
      </c>
      <c r="D93">
        <v>183842</v>
      </c>
      <c r="E93">
        <f t="shared" si="63"/>
        <v>73908.414770591233</v>
      </c>
      <c r="F93" s="19">
        <f>IF(OR(INDEX($X$13:$AJ$36,MATCH($C93,$W$13:$W$36,0),MATCH($B93,$X$12:$AJ$12,0))="T", INDEX($X$13:$AJ$36,MATCH($C93,$W$13:$W$36,0),MATCH($B93,$X$12:$AJ$12,0))="M"),_xlfn.XLOOKUP($B93,$X$12:$AJ$12,$X$37:$AJ$37), INDEX($X$13:$AJ$36,MATCH($C93,$W$13:$W$36,0),MATCH($B93,$X$12:$AJ$12,0)))</f>
        <v>100</v>
      </c>
      <c r="G93" s="19">
        <f>IF(OR(INDEX($X$41:$AJ$64,MATCH(C93,$W$41:$W$64,0),MATCH(B93,$X$40:$AJ$40,0))="T", INDEX($X$41:$AJ$64,MATCH(C93,$W$41:$W$64,0),MATCH(B93,$X$40:$AJ$40,0))="M"), _xlfn.XLOOKUP($B93,$X$40:$AJ$40,$X$65:$AJ$65), INDEX($X$41:$AJ$64,MATCH(C93,$W$41:$W$64,0),MATCH(B93,$X$40:$AJ$40,0)))</f>
        <v>42</v>
      </c>
      <c r="H93" s="19">
        <f>IF(OR(INDEX($X$70:$AJ$93,MATCH(C93,$W$70:$W$93,0),MATCH(B93,$X$69:$AJ$69,0))="T", INDEX($X$70:$AJ$93,MATCH(C93,$W$70:$W$93,0),MATCH(B93,$X$69:$AJ$69,0))="M"), _xlfn.XLOOKUP($B93,$X$69:$AJ$69,$X$94:$AJ$94), INDEX($X$70:$AJ$93,MATCH(C93,$W$70:$W$93,0),MATCH(B93,$X$69:$AJ$69,0)))</f>
        <v>7.1</v>
      </c>
      <c r="I93" s="19">
        <f>IF(OR(INDEX($X$99:$AJ$122,MATCH(C93,$W$99:$W$122,0),MATCH(B93,$X$98:$AJ$98,0))="T", INDEX($X$99:$AJ$122,MATCH(C93,$W$99:$W$122,0),MATCH(B93,$X$98:$AJ$98,0))="M"),_xlfn.XLOOKUP($B93,$X$98:$AJ$98,$X$123:$AJ$123), INDEX($X$99:$AJ$122,MATCH(C93,$W$99:$W$122,0),MATCH(B93,$X$98:$AJ$98,0)))</f>
        <v>4.8</v>
      </c>
      <c r="J93" s="19">
        <f>IF(OR(INDEX($X$128:$AJ$151,MATCH(C93,$W$128:$W$151,0),MATCH(B93,$X$127:$AJ$127,0))="T", INDEX($X$128:$AJ$151,MATCH(C93,$W$128:$W$151,0),MATCH(B93,$X$127:$AJ$127,0))="M"), _xlfn.XLOOKUP($B93,$X$127:$AJ$127,$X$152:$AJ$152), INDEX($X$128:$AJ$151,MATCH(C93,$W$128:$W$151,0),MATCH(B93,$X$127:$AJ$127,0)))</f>
        <v>8.9</v>
      </c>
      <c r="K93" s="18">
        <f>IF(OR(INDEX($AM$13:$AY$36,MATCH($C93,$AL$13:$AL$36,0),MATCH($B93,$AM$12:$AY$12,0))="T", INDEX($AM$13:$AY$36,MATCH($C93,$AL$13:$AL$36,0),MATCH($B93,$AM$12:$AY$12,0))="M"),_xlfn.XLOOKUP($B93,$AM$12:$AY$12,$AM$37:$AY$37), INDEX($AM$13:$AY$36,MATCH($C93,$AL$13:$AL$36,0),MATCH($B93,$AM$12:$AY$12,0)))</f>
        <v>87</v>
      </c>
      <c r="L93" s="18">
        <f>IF(OR(INDEX($AM$41:$AY$64,MATCH($C93,$AL$41:$AL$64,0),MATCH($B93,$AM$40:$AY$40,0))="T", INDEX($AM$41:$AY$64,MATCH($C93,$AL$41:$AL$64,0),MATCH($B93,$AM$40:$AY$40,0))="M"),_xlfn.XLOOKUP($B93,$AM$40:$AY$40,$AM$65:$AY$65), INDEX($AM$41:$AY$64,MATCH($C93,$AL$41:$AL$64,0),MATCH($B93,$AM$40:$AY$40,0)))</f>
        <v>52</v>
      </c>
      <c r="M93" s="18">
        <f t="shared" si="64"/>
        <v>8</v>
      </c>
      <c r="N93" s="18">
        <f t="shared" si="65"/>
        <v>1</v>
      </c>
      <c r="O93" s="18">
        <f>IF(OR(INDEX($AM$99:$AY$122,MATCH($C93,$AL$99:$AL$122,0),MATCH($B93,$AM$98:$AY$98,0))="T", INDEX($AM$99:$AY$122,MATCH($C93,$AL$99:$AL$122,0),MATCH($B93,$AM$98:$AY$98,0))="M"), _xlfn.XLOOKUP($B93,$AM$98:$AY$98,$AM$123:$AY$123), INDEX($AM$99:$AY$122,MATCH($C93,$AL$99:$AL$122,0),MATCH($B93,$AM$98:$AY$98,0)))</f>
        <v>1</v>
      </c>
      <c r="P93" s="23">
        <f>IF(OR(INDEX($BB$13:$BN$36,MATCH($C93,$BA$13:$BA$36,0),MATCH($B93,$BB$12:$BN$12,0))="T", INDEX($BB$13:$BN$36,MATCH($C93,$BA$13:$BA$36,0),MATCH($B93,$BB$12:$BN$12,0))="M"),_xlfn.XLOOKUP($B93,$BB$12:$BN$12,$BB$37:$BN$37), INDEX($BB$13:$BN$36,MATCH($C93,$BA$13:$BA$36,0),MATCH($B93,$BB$12:$BN$12,0)))</f>
        <v>95</v>
      </c>
      <c r="Q93" s="23">
        <f>IF(OR(INDEX($BB$41:$BN$64,MATCH($C93,$BA$41:$BA$64,0),MATCH($B93,$BB$40:$BN$40,0))="T", INDEX($BB$41:$BN$64,MATCH($C93,$BA$41:$BA$64,0),MATCH($B93,$BB$40:$BN$40,0))="M"),_xlfn.XLOOKUP($B93,$BB$40:$BN$40,$BB$65:$BN$65), INDEX($BB$41:$BN$64,MATCH($C93,$BA$41:$BA$64,0),MATCH($B93,$BB$40:$BN$40,0)))</f>
        <v>46</v>
      </c>
      <c r="R93" s="23">
        <f>IF(OR(INDEX($BB$70:$BN$93,MATCH($C93,$BA$70:$BA$93,0),MATCH($B93,$BB$69:$BN$69,0))="T", INDEX($BB$70:$BN$93,MATCH($C93,$BA$70:$BA$93,0),MATCH($B93,$BB$69:$BN$69,0))="M"), _xlfn.XLOOKUP($B93,$BB$69:$BN$69,$BB$94:$BN$94), INDEX($AM$41:$AY$64,MATCH($C93,$BA$70:$BA$93,0),MATCH($B93,$BB$69:$BN$69,0)))</f>
        <v>52</v>
      </c>
      <c r="S93" s="23">
        <f>IF(OR(INDEX($BB$99:$BN$122,MATCH($C93,$BA$99:$BA$122,0),MATCH($B93,$BB$98:$BN$98,0))="T", INDEX($BB$99:$BN$122,MATCH($C93,$BA$99:$BA$122,0),MATCH($B93,$BB$98:$BN$98,0))="M"), _xlfn.XLOOKUP($B93,$BB$98:$BN$98,$BB$123:$BN$123), INDEX($BB$99:$BN$122,MATCH($C93,$BA$99:$BA$122,0),MATCH($B93,$BB$98:$BN$98,0)))</f>
        <v>109</v>
      </c>
      <c r="T93" s="23">
        <f>IF(OR(INDEX($BB$128:$BN$151,MATCH($C93,$BA$128:$BA$151,0),MATCH($B93,$BB$127:$BN$127,0))="T", INDEX($BB$128:$BN$151,MATCH($C93,$BA$128:$BA$151,0),MATCH($B93,$BB$127:$BN$127,0))="M"), _xlfn.XLOOKUP($B93,$BB$127:$BN$127,$BB$152:$BN$152), INDEX($AM$128:$AY$151,MATCH($C93,$BA$128:$BA$151,0),MATCH($B93,$BB$127:$BN$127,0)))</f>
        <v>69.8</v>
      </c>
      <c r="W93" s="15">
        <v>2023</v>
      </c>
      <c r="X93" s="15">
        <v>0</v>
      </c>
      <c r="Y93" s="15">
        <v>0</v>
      </c>
      <c r="Z93" s="15">
        <v>0</v>
      </c>
      <c r="AA93" s="15">
        <v>1.7</v>
      </c>
      <c r="AB93" s="15">
        <v>14.5</v>
      </c>
      <c r="AC93" s="15">
        <v>19</v>
      </c>
      <c r="AD93" s="15">
        <v>15.5</v>
      </c>
      <c r="AE93" s="15">
        <v>17.3</v>
      </c>
      <c r="AF93" s="15">
        <v>14.1</v>
      </c>
      <c r="AG93" s="15">
        <v>6.4</v>
      </c>
      <c r="AH93" s="15">
        <v>2.7</v>
      </c>
      <c r="AI93" s="15">
        <v>0</v>
      </c>
      <c r="AJ93" s="15"/>
      <c r="AL93" s="5">
        <v>2023</v>
      </c>
      <c r="AM93" s="5">
        <v>5.3</v>
      </c>
      <c r="AN93" s="5">
        <v>1.6</v>
      </c>
      <c r="AO93" s="5">
        <v>1.6</v>
      </c>
      <c r="AP93" s="5">
        <v>5.4</v>
      </c>
      <c r="AQ93" s="5">
        <v>10</v>
      </c>
      <c r="AR93" s="5">
        <v>13.9</v>
      </c>
      <c r="AS93" s="5">
        <v>11.9</v>
      </c>
      <c r="AT93" s="5">
        <v>14.3</v>
      </c>
      <c r="AU93" s="5">
        <v>13.5</v>
      </c>
      <c r="AV93" s="5">
        <v>10.5</v>
      </c>
      <c r="AW93" s="5">
        <v>8.5</v>
      </c>
      <c r="AX93" s="5">
        <v>6.4</v>
      </c>
      <c r="AY93" s="5">
        <v>8.6</v>
      </c>
      <c r="BA93" s="15">
        <v>2023</v>
      </c>
      <c r="BB93" s="5">
        <v>1</v>
      </c>
      <c r="BC93" s="5">
        <v>0</v>
      </c>
      <c r="BD93" s="5">
        <v>0</v>
      </c>
      <c r="BE93" s="5">
        <v>53</v>
      </c>
      <c r="BF93" s="5">
        <v>335</v>
      </c>
      <c r="BG93" s="5" t="s">
        <v>21</v>
      </c>
      <c r="BH93" s="5">
        <v>401</v>
      </c>
      <c r="BI93" s="5">
        <v>429</v>
      </c>
      <c r="BJ93" s="5">
        <v>399</v>
      </c>
      <c r="BK93" s="5">
        <v>215</v>
      </c>
      <c r="BL93" s="5">
        <v>111</v>
      </c>
      <c r="BM93" s="5">
        <v>24</v>
      </c>
      <c r="BN93" s="5"/>
    </row>
    <row r="94" spans="1:66" x14ac:dyDescent="0.35">
      <c r="A94" s="2">
        <v>39370</v>
      </c>
      <c r="B94" s="6">
        <f t="shared" si="61"/>
        <v>10</v>
      </c>
      <c r="C94" s="6">
        <f t="shared" si="62"/>
        <v>2007</v>
      </c>
      <c r="D94">
        <v>186625</v>
      </c>
      <c r="E94">
        <f t="shared" si="63"/>
        <v>75027.240274592259</v>
      </c>
      <c r="F94" s="19">
        <f>IF(OR(INDEX($X$13:$AJ$36,MATCH($C94,$W$13:$W$36,0),MATCH($B94,$X$12:$AJ$12,0))="T", INDEX($X$13:$AJ$36,MATCH($C94,$W$13:$W$36,0),MATCH($B94,$X$12:$AJ$12,0))="M"),_xlfn.XLOOKUP($B94,$X$12:$AJ$12,$X$37:$AJ$37), INDEX($X$13:$AJ$36,MATCH($C94,$W$13:$W$36,0),MATCH($B94,$X$12:$AJ$12,0)))</f>
        <v>85</v>
      </c>
      <c r="G94" s="19">
        <f>IF(OR(INDEX($X$41:$AJ$64,MATCH(C94,$W$41:$W$64,0),MATCH(B94,$X$40:$AJ$40,0))="T", INDEX($X$41:$AJ$64,MATCH(C94,$W$41:$W$64,0),MATCH(B94,$X$40:$AJ$40,0))="M"), _xlfn.XLOOKUP($B94,$X$40:$AJ$40,$X$65:$AJ$65), INDEX($X$41:$AJ$64,MATCH(C94,$W$41:$W$64,0),MATCH(B94,$X$40:$AJ$40,0)))</f>
        <v>41</v>
      </c>
      <c r="H94" s="19">
        <f>IF(OR(INDEX($X$70:$AJ$93,MATCH(C94,$W$70:$W$93,0),MATCH(B94,$X$69:$AJ$69,0))="T", INDEX($X$70:$AJ$93,MATCH(C94,$W$70:$W$93,0),MATCH(B94,$X$69:$AJ$69,0))="M"), _xlfn.XLOOKUP($B94,$X$69:$AJ$69,$X$94:$AJ$94), INDEX($X$70:$AJ$93,MATCH(C94,$W$70:$W$93,0),MATCH(B94,$X$69:$AJ$69,0)))</f>
        <v>5.4</v>
      </c>
      <c r="I94" s="19">
        <f>IF(OR(INDEX($X$99:$AJ$122,MATCH(C94,$W$99:$W$122,0),MATCH(B94,$X$98:$AJ$98,0))="T", INDEX($X$99:$AJ$122,MATCH(C94,$W$99:$W$122,0),MATCH(B94,$X$98:$AJ$98,0))="M"),_xlfn.XLOOKUP($B94,$X$98:$AJ$98,$X$123:$AJ$123), INDEX($X$99:$AJ$122,MATCH(C94,$W$99:$W$122,0),MATCH(B94,$X$98:$AJ$98,0)))</f>
        <v>0.3</v>
      </c>
      <c r="J94" s="19">
        <f>IF(OR(INDEX($X$128:$AJ$151,MATCH(C94,$W$128:$W$151,0),MATCH(B94,$X$127:$AJ$127,0))="T", INDEX($X$128:$AJ$151,MATCH(C94,$W$128:$W$151,0),MATCH(B94,$X$127:$AJ$127,0))="M"), _xlfn.XLOOKUP($B94,$X$127:$AJ$127,$X$152:$AJ$152), INDEX($X$128:$AJ$151,MATCH(C94,$W$128:$W$151,0),MATCH(B94,$X$127:$AJ$127,0)))</f>
        <v>8.6999999999999993</v>
      </c>
      <c r="K94" s="18">
        <f>IF(OR(INDEX($AM$13:$AY$36,MATCH($C94,$AL$13:$AL$36,0),MATCH($B94,$AM$12:$AY$12,0))="T", INDEX($AM$13:$AY$36,MATCH($C94,$AL$13:$AL$36,0),MATCH($B94,$AM$12:$AY$12,0))="M"),_xlfn.XLOOKUP($B94,$AM$12:$AY$12,$AM$37:$AY$37), INDEX($AM$13:$AY$36,MATCH($C94,$AL$13:$AL$36,0),MATCH($B94,$AM$12:$AY$12,0)))</f>
        <v>82</v>
      </c>
      <c r="L94" s="18">
        <f>IF(OR(INDEX($AM$41:$AY$64,MATCH($C94,$AL$41:$AL$64,0),MATCH($B94,$AM$40:$AY$40,0))="T", INDEX($AM$41:$AY$64,MATCH($C94,$AL$41:$AL$64,0),MATCH($B94,$AM$40:$AY$40,0))="M"),_xlfn.XLOOKUP($B94,$AM$40:$AY$40,$AM$65:$AY$65), INDEX($AM$41:$AY$64,MATCH($C94,$AL$41:$AL$64,0),MATCH($B94,$AM$40:$AY$40,0)))</f>
        <v>51</v>
      </c>
      <c r="M94" s="18">
        <f t="shared" si="64"/>
        <v>9.3000000000000007</v>
      </c>
      <c r="N94" s="18">
        <f t="shared" si="65"/>
        <v>0.5</v>
      </c>
      <c r="O94" s="18">
        <f>IF(OR(INDEX($AM$99:$AY$122,MATCH($C94,$AL$99:$AL$122,0),MATCH($B94,$AM$98:$AY$98,0))="T", INDEX($AM$99:$AY$122,MATCH($C94,$AL$99:$AL$122,0),MATCH($B94,$AM$98:$AY$98,0))="M"), _xlfn.XLOOKUP($B94,$AM$98:$AY$98,$AM$123:$AY$123), INDEX($AM$99:$AY$122,MATCH($C94,$AL$99:$AL$122,0),MATCH($B94,$AM$98:$AY$98,0)))</f>
        <v>0.5</v>
      </c>
      <c r="P94" s="23">
        <f>IF(OR(INDEX($BB$13:$BN$36,MATCH($C94,$BA$13:$BA$36,0),MATCH($B94,$BB$12:$BN$12,0))="T", INDEX($BB$13:$BN$36,MATCH($C94,$BA$13:$BA$36,0),MATCH($B94,$BB$12:$BN$12,0))="M"),_xlfn.XLOOKUP($B94,$BB$12:$BN$12,$BB$37:$BN$37), INDEX($BB$13:$BN$36,MATCH($C94,$BA$13:$BA$36,0),MATCH($B94,$BB$12:$BN$12,0)))</f>
        <v>86</v>
      </c>
      <c r="Q94" s="23">
        <f>IF(OR(INDEX($BB$41:$BN$64,MATCH($C94,$BA$41:$BA$64,0),MATCH($B94,$BB$40:$BN$40,0))="T", INDEX($BB$41:$BN$64,MATCH($C94,$BA$41:$BA$64,0),MATCH($B94,$BB$40:$BN$40,0))="M"),_xlfn.XLOOKUP($B94,$BB$40:$BN$40,$BB$65:$BN$65), INDEX($BB$41:$BN$64,MATCH($C94,$BA$41:$BA$64,0),MATCH($B94,$BB$40:$BN$40,0)))</f>
        <v>44</v>
      </c>
      <c r="R94" s="23">
        <f>IF(OR(INDEX($BB$70:$BN$93,MATCH($C94,$BA$70:$BA$93,0),MATCH($B94,$BB$69:$BN$69,0))="T", INDEX($BB$70:$BN$93,MATCH($C94,$BA$70:$BA$93,0),MATCH($B94,$BB$69:$BN$69,0))="M"), _xlfn.XLOOKUP($B94,$BB$69:$BN$69,$BB$94:$BN$94), INDEX($AM$41:$AY$64,MATCH($C94,$BA$70:$BA$93,0),MATCH($B94,$BB$69:$BN$69,0)))</f>
        <v>51</v>
      </c>
      <c r="S94" s="23">
        <f>IF(OR(INDEX($BB$99:$BN$122,MATCH($C94,$BA$99:$BA$122,0),MATCH($B94,$BB$98:$BN$98,0))="T", INDEX($BB$99:$BN$122,MATCH($C94,$BA$99:$BA$122,0),MATCH($B94,$BB$98:$BN$98,0))="M"), _xlfn.XLOOKUP($B94,$BB$98:$BN$98,$BB$123:$BN$123), INDEX($BB$99:$BN$122,MATCH($C94,$BA$99:$BA$122,0),MATCH($B94,$BB$98:$BN$98,0)))</f>
        <v>12</v>
      </c>
      <c r="T94" s="23">
        <f>IF(OR(INDEX($BB$128:$BN$151,MATCH($C94,$BA$128:$BA$151,0),MATCH($B94,$BB$127:$BN$127,0))="T", INDEX($BB$128:$BN$151,MATCH($C94,$BA$128:$BA$151,0),MATCH($B94,$BB$127:$BN$127,0))="M"), _xlfn.XLOOKUP($B94,$BB$127:$BN$127,$BB$152:$BN$152), INDEX($AM$128:$AY$151,MATCH($C94,$BA$128:$BA$151,0),MATCH($B94,$BB$127:$BN$127,0)))</f>
        <v>66.900000000000006</v>
      </c>
      <c r="W94" s="13" t="s">
        <v>216</v>
      </c>
      <c r="X94" s="13">
        <f>AVERAGE(X70:X93)</f>
        <v>0</v>
      </c>
      <c r="Y94" s="13">
        <f t="shared" ref="Y94" si="66">AVERAGE(Y70:Y93)</f>
        <v>4.1666666666666666E-3</v>
      </c>
      <c r="Z94" s="13">
        <f t="shared" ref="Z94" si="67">AVERAGE(Z70:Z93)</f>
        <v>0.14166666666666669</v>
      </c>
      <c r="AA94" s="13">
        <f t="shared" ref="AA94" si="68">AVERAGE(AA70:AA93)</f>
        <v>2.3750000000000004</v>
      </c>
      <c r="AB94" s="13">
        <f t="shared" ref="AB94" si="69">AVERAGE(AB70:AB93)</f>
        <v>11.149999999999999</v>
      </c>
      <c r="AC94" s="13">
        <f t="shared" ref="AC94" si="70">AVERAGE(AC70:AC93)</f>
        <v>17.350000000000005</v>
      </c>
      <c r="AD94" s="13">
        <f t="shared" ref="AD94" si="71">AVERAGE(AD70:AD93)</f>
        <v>16.950000000000003</v>
      </c>
      <c r="AE94" s="13">
        <f t="shared" ref="AE94" si="72">AVERAGE(AE70:AE93)</f>
        <v>13.700000000000001</v>
      </c>
      <c r="AF94" s="13">
        <f t="shared" ref="AF94" si="73">AVERAGE(AF70:AF93)</f>
        <v>9.5708333333333311</v>
      </c>
      <c r="AG94" s="13">
        <f t="shared" ref="AG94" si="74">AVERAGE(AG70:AG93)</f>
        <v>5.8791666666666664</v>
      </c>
      <c r="AH94" s="13">
        <f t="shared" ref="AH94" si="75">AVERAGE(AH70:AH93)</f>
        <v>1.5666666666666667</v>
      </c>
      <c r="AI94" s="13">
        <f t="shared" ref="AI94" si="76">AVERAGE(AI70:AI93)</f>
        <v>0.15</v>
      </c>
      <c r="AL94" s="13" t="s">
        <v>216</v>
      </c>
      <c r="AM94" s="13">
        <f>AVERAGE(AM70:AM93)</f>
        <v>4.729166666666667</v>
      </c>
      <c r="AN94" s="13">
        <f t="shared" ref="AN94" si="77">AVERAGE(AN70:AN93)</f>
        <v>3.5249999999999999</v>
      </c>
      <c r="AO94" s="13">
        <f t="shared" ref="AO94" si="78">AVERAGE(AO70:AO93)</f>
        <v>3.0916666666666668</v>
      </c>
      <c r="AP94" s="13">
        <f t="shared" ref="AP94" si="79">AVERAGE(AP70:AP93)</f>
        <v>3.8791666666666669</v>
      </c>
      <c r="AQ94" s="13">
        <f t="shared" ref="AQ94" si="80">AVERAGE(AQ70:AQ93)</f>
        <v>7.5249999999999986</v>
      </c>
      <c r="AR94" s="13">
        <f t="shared" ref="AR94" si="81">AVERAGE(AR70:AR93)</f>
        <v>11.97083333333333</v>
      </c>
      <c r="AS94" s="13">
        <f t="shared" ref="AS94" si="82">AVERAGE(AS70:AS93)</f>
        <v>12.050000000000002</v>
      </c>
      <c r="AT94" s="13">
        <f t="shared" ref="AT94" si="83">AVERAGE(AT70:AT93)</f>
        <v>10.482608695652177</v>
      </c>
      <c r="AU94" s="13">
        <f t="shared" ref="AU94" si="84">AVERAGE(AU70:AU93)</f>
        <v>9.5041666666666682</v>
      </c>
      <c r="AV94" s="13">
        <f t="shared" ref="AV94" si="85">AVERAGE(AV70:AV93)</f>
        <v>8.9041666666666668</v>
      </c>
      <c r="AW94" s="13">
        <f t="shared" ref="AW94" si="86">AVERAGE(AW70:AW93)</f>
        <v>7.3874999999999993</v>
      </c>
      <c r="AX94" s="13">
        <f t="shared" ref="AX94" si="87">AVERAGE(AX70:AX93)</f>
        <v>5.3083333333333327</v>
      </c>
      <c r="BA94" s="13" t="s">
        <v>216</v>
      </c>
      <c r="BB94" s="13">
        <f>AVERAGE(BB70:BB93)</f>
        <v>2.5</v>
      </c>
      <c r="BC94" s="13">
        <f t="shared" ref="BC94" si="88">AVERAGE(BC70:BC93)</f>
        <v>1.4782608695652173</v>
      </c>
      <c r="BD94" s="13">
        <f t="shared" ref="BD94" si="89">AVERAGE(BD70:BD93)</f>
        <v>8.0833333333333339</v>
      </c>
      <c r="BE94" s="13">
        <f t="shared" ref="BE94" si="90">AVERAGE(BE70:BE93)</f>
        <v>65.739130434782609</v>
      </c>
      <c r="BF94" s="13">
        <f t="shared" ref="BF94" si="91">AVERAGE(BF70:BF93)</f>
        <v>261.33333333333331</v>
      </c>
      <c r="BG94" s="13">
        <f t="shared" ref="BG94" si="92">AVERAGE(BG70:BG93)</f>
        <v>427.3478260869565</v>
      </c>
      <c r="BH94" s="13">
        <f t="shared" ref="BH94" si="93">AVERAGE(BH70:BH93)</f>
        <v>422.95833333333331</v>
      </c>
      <c r="BI94" s="13">
        <f t="shared" ref="BI94" si="94">AVERAGE(BI70:BI93)</f>
        <v>329</v>
      </c>
      <c r="BJ94" s="13">
        <f t="shared" ref="BJ94" si="95">AVERAGE(BJ70:BJ93)</f>
        <v>272.5</v>
      </c>
      <c r="BK94" s="13">
        <f t="shared" ref="BK94" si="96">AVERAGE(BK70:BK93)</f>
        <v>190.66666666666666</v>
      </c>
      <c r="BL94" s="13">
        <f t="shared" ref="BL94" si="97">AVERAGE(BL70:BL93)</f>
        <v>89.375</v>
      </c>
      <c r="BM94" s="13">
        <f t="shared" ref="BM94" si="98">AVERAGE(BM70:BM93)</f>
        <v>17.173913043478262</v>
      </c>
    </row>
    <row r="95" spans="1:66" x14ac:dyDescent="0.35">
      <c r="A95" s="2">
        <v>39401</v>
      </c>
      <c r="B95" s="6">
        <f t="shared" si="61"/>
        <v>11</v>
      </c>
      <c r="C95" s="6">
        <f t="shared" si="62"/>
        <v>2007</v>
      </c>
      <c r="D95">
        <v>192161</v>
      </c>
      <c r="E95">
        <f t="shared" si="63"/>
        <v>77252.830641156979</v>
      </c>
      <c r="F95" s="19">
        <f>IF(OR(INDEX($X$13:$AJ$36,MATCH($C95,$W$13:$W$36,0),MATCH($B95,$X$12:$AJ$12,0))="T", INDEX($X$13:$AJ$36,MATCH($C95,$W$13:$W$36,0),MATCH($B95,$X$12:$AJ$12,0))="M"),_xlfn.XLOOKUP($B95,$X$12:$AJ$12,$X$37:$AJ$37), INDEX($X$13:$AJ$36,MATCH($C95,$W$13:$W$36,0),MATCH($B95,$X$12:$AJ$12,0)))</f>
        <v>81</v>
      </c>
      <c r="G95" s="19">
        <f>IF(OR(INDEX($X$41:$AJ$64,MATCH(C95,$W$41:$W$64,0),MATCH(B95,$X$40:$AJ$40,0))="T", INDEX($X$41:$AJ$64,MATCH(C95,$W$41:$W$64,0),MATCH(B95,$X$40:$AJ$40,0))="M"), _xlfn.XLOOKUP($B95,$X$40:$AJ$40,$X$65:$AJ$65), INDEX($X$41:$AJ$64,MATCH(C95,$W$41:$W$64,0),MATCH(B95,$X$40:$AJ$40,0)))</f>
        <v>32</v>
      </c>
      <c r="H95" s="19">
        <f>IF(OR(INDEX($X$70:$AJ$93,MATCH(C95,$W$70:$W$93,0),MATCH(B95,$X$69:$AJ$69,0))="T", INDEX($X$70:$AJ$93,MATCH(C95,$W$70:$W$93,0),MATCH(B95,$X$69:$AJ$69,0))="M"), _xlfn.XLOOKUP($B95,$X$69:$AJ$69,$X$94:$AJ$94), INDEX($X$70:$AJ$93,MATCH(C95,$W$70:$W$93,0),MATCH(B95,$X$69:$AJ$69,0)))</f>
        <v>1.4</v>
      </c>
      <c r="I95" s="19">
        <f>IF(OR(INDEX($X$99:$AJ$122,MATCH(C95,$W$99:$W$122,0),MATCH(B95,$X$98:$AJ$98,0))="T", INDEX($X$99:$AJ$122,MATCH(C95,$W$99:$W$122,0),MATCH(B95,$X$98:$AJ$98,0))="M"),_xlfn.XLOOKUP($B95,$X$98:$AJ$98,$X$123:$AJ$123), INDEX($X$99:$AJ$122,MATCH(C95,$W$99:$W$122,0),MATCH(B95,$X$98:$AJ$98,0)))</f>
        <v>0</v>
      </c>
      <c r="J95" s="19">
        <f>IF(OR(INDEX($X$128:$AJ$151,MATCH(C95,$W$128:$W$151,0),MATCH(B95,$X$127:$AJ$127,0))="T", INDEX($X$128:$AJ$151,MATCH(C95,$W$128:$W$151,0),MATCH(B95,$X$127:$AJ$127,0))="M"), _xlfn.XLOOKUP($B95,$X$127:$AJ$127,$X$152:$AJ$152), INDEX($X$128:$AJ$151,MATCH(C95,$W$128:$W$151,0),MATCH(B95,$X$127:$AJ$127,0)))</f>
        <v>6.6</v>
      </c>
      <c r="K95" s="18">
        <f>IF(OR(INDEX($AM$13:$AY$36,MATCH($C95,$AL$13:$AL$36,0),MATCH($B95,$AM$12:$AY$12,0))="T", INDEX($AM$13:$AY$36,MATCH($C95,$AL$13:$AL$36,0),MATCH($B95,$AM$12:$AY$12,0))="M"),_xlfn.XLOOKUP($B95,$AM$12:$AY$12,$AM$37:$AY$37), INDEX($AM$13:$AY$36,MATCH($C95,$AL$13:$AL$36,0),MATCH($B95,$AM$12:$AY$12,0)))</f>
        <v>77</v>
      </c>
      <c r="L95" s="18">
        <f>IF(OR(INDEX($AM$41:$AY$64,MATCH($C95,$AL$41:$AL$64,0),MATCH($B95,$AM$40:$AY$40,0))="T", INDEX($AM$41:$AY$64,MATCH($C95,$AL$41:$AL$64,0),MATCH($B95,$AM$40:$AY$40,0))="M"),_xlfn.XLOOKUP($B95,$AM$40:$AY$40,$AM$65:$AY$65), INDEX($AM$41:$AY$64,MATCH($C95,$AL$41:$AL$64,0),MATCH($B95,$AM$40:$AY$40,0)))</f>
        <v>45</v>
      </c>
      <c r="M95" s="18">
        <f t="shared" si="64"/>
        <v>8.1999999999999993</v>
      </c>
      <c r="N95" s="18">
        <f t="shared" si="65"/>
        <v>0</v>
      </c>
      <c r="O95" s="18">
        <f>IF(OR(INDEX($AM$99:$AY$122,MATCH($C95,$AL$99:$AL$122,0),MATCH($B95,$AM$98:$AY$98,0))="T", INDEX($AM$99:$AY$122,MATCH($C95,$AL$99:$AL$122,0),MATCH($B95,$AM$98:$AY$98,0))="M"), _xlfn.XLOOKUP($B95,$AM$98:$AY$98,$AM$123:$AY$123), INDEX($AM$99:$AY$122,MATCH($C95,$AL$99:$AL$122,0),MATCH($B95,$AM$98:$AY$98,0)))</f>
        <v>0</v>
      </c>
      <c r="P95" s="23">
        <f>IF(OR(INDEX($BB$13:$BN$36,MATCH($C95,$BA$13:$BA$36,0),MATCH($B95,$BB$12:$BN$12,0))="T", INDEX($BB$13:$BN$36,MATCH($C95,$BA$13:$BA$36,0),MATCH($B95,$BB$12:$BN$12,0))="M"),_xlfn.XLOOKUP($B95,$BB$12:$BN$12,$BB$37:$BN$37), INDEX($BB$13:$BN$36,MATCH($C95,$BA$13:$BA$36,0),MATCH($B95,$BB$12:$BN$12,0)))</f>
        <v>80</v>
      </c>
      <c r="Q95" s="23">
        <f>IF(OR(INDEX($BB$41:$BN$64,MATCH($C95,$BA$41:$BA$64,0),MATCH($B95,$BB$40:$BN$40,0))="T", INDEX($BB$41:$BN$64,MATCH($C95,$BA$41:$BA$64,0),MATCH($B95,$BB$40:$BN$40,0))="M"),_xlfn.XLOOKUP($B95,$BB$40:$BN$40,$BB$65:$BN$65), INDEX($BB$41:$BN$64,MATCH($C95,$BA$41:$BA$64,0),MATCH($B95,$BB$40:$BN$40,0)))</f>
        <v>37</v>
      </c>
      <c r="R95" s="23">
        <f>IF(OR(INDEX($BB$70:$BN$93,MATCH($C95,$BA$70:$BA$93,0),MATCH($B95,$BB$69:$BN$69,0))="T", INDEX($BB$70:$BN$93,MATCH($C95,$BA$70:$BA$93,0),MATCH($B95,$BB$69:$BN$69,0))="M"), _xlfn.XLOOKUP($B95,$BB$69:$BN$69,$BB$94:$BN$94), INDEX($AM$41:$AY$64,MATCH($C95,$BA$70:$BA$93,0),MATCH($B95,$BB$69:$BN$69,0)))</f>
        <v>45</v>
      </c>
      <c r="S95" s="23">
        <f>IF(OR(INDEX($BB$99:$BN$122,MATCH($C95,$BA$99:$BA$122,0),MATCH($B95,$BB$98:$BN$98,0))="T", INDEX($BB$99:$BN$122,MATCH($C95,$BA$99:$BA$122,0),MATCH($B95,$BB$98:$BN$98,0))="M"), _xlfn.XLOOKUP($B95,$BB$98:$BN$98,$BB$123:$BN$123), INDEX($BB$99:$BN$122,MATCH($C95,$BA$99:$BA$122,0),MATCH($B95,$BB$98:$BN$98,0)))</f>
        <v>0</v>
      </c>
      <c r="T95" s="23">
        <f>IF(OR(INDEX($BB$128:$BN$151,MATCH($C95,$BA$128:$BA$151,0),MATCH($B95,$BB$127:$BN$127,0))="T", INDEX($BB$128:$BN$151,MATCH($C95,$BA$128:$BA$151,0),MATCH($B95,$BB$127:$BN$127,0))="M"), _xlfn.XLOOKUP($B95,$BB$127:$BN$127,$BB$152:$BN$152), INDEX($AM$128:$AY$151,MATCH($C95,$BA$128:$BA$151,0),MATCH($B95,$BB$127:$BN$127,0)))</f>
        <v>63.9</v>
      </c>
    </row>
    <row r="96" spans="1:66" x14ac:dyDescent="0.35">
      <c r="A96" s="2">
        <v>39431</v>
      </c>
      <c r="B96" s="6">
        <f t="shared" si="61"/>
        <v>12</v>
      </c>
      <c r="C96" s="6">
        <f t="shared" si="62"/>
        <v>2007</v>
      </c>
      <c r="D96">
        <v>236654</v>
      </c>
      <c r="E96">
        <f t="shared" si="63"/>
        <v>95139.967956829772</v>
      </c>
      <c r="F96" s="19">
        <f>IF(OR(INDEX($X$13:$AJ$36,MATCH($C96,$W$13:$W$36,0),MATCH($B96,$X$12:$AJ$12,0))="T", INDEX($X$13:$AJ$36,MATCH($C96,$W$13:$W$36,0),MATCH($B96,$X$12:$AJ$12,0))="M"),_xlfn.XLOOKUP($B96,$X$12:$AJ$12,$X$37:$AJ$37), INDEX($X$13:$AJ$36,MATCH($C96,$W$13:$W$36,0),MATCH($B96,$X$12:$AJ$12,0)))</f>
        <v>66</v>
      </c>
      <c r="G96" s="19">
        <f>IF(OR(INDEX($X$41:$AJ$64,MATCH(C96,$W$41:$W$64,0),MATCH(B96,$X$40:$AJ$40,0))="T", INDEX($X$41:$AJ$64,MATCH(C96,$W$41:$W$64,0),MATCH(B96,$X$40:$AJ$40,0))="M"), _xlfn.XLOOKUP($B96,$X$40:$AJ$40,$X$65:$AJ$65), INDEX($X$41:$AJ$64,MATCH(C96,$W$41:$W$64,0),MATCH(B96,$X$40:$AJ$40,0)))</f>
        <v>28</v>
      </c>
      <c r="H96" s="19">
        <f>IF(OR(INDEX($X$70:$AJ$93,MATCH(C96,$W$70:$W$93,0),MATCH(B96,$X$69:$AJ$69,0))="T", INDEX($X$70:$AJ$93,MATCH(C96,$W$70:$W$93,0),MATCH(B96,$X$69:$AJ$69,0))="M"), _xlfn.XLOOKUP($B96,$X$69:$AJ$69,$X$94:$AJ$94), INDEX($X$70:$AJ$93,MATCH(C96,$W$70:$W$93,0),MATCH(B96,$X$69:$AJ$69,0)))</f>
        <v>0.1</v>
      </c>
      <c r="I96" s="19">
        <f>IF(OR(INDEX($X$99:$AJ$122,MATCH(C96,$W$99:$W$122,0),MATCH(B96,$X$98:$AJ$98,0))="T", INDEX($X$99:$AJ$122,MATCH(C96,$W$99:$W$122,0),MATCH(B96,$X$98:$AJ$98,0))="M"),_xlfn.XLOOKUP($B96,$X$98:$AJ$98,$X$123:$AJ$123), INDEX($X$99:$AJ$122,MATCH(C96,$W$99:$W$122,0),MATCH(B96,$X$98:$AJ$98,0)))</f>
        <v>0</v>
      </c>
      <c r="J96" s="19">
        <f>IF(OR(INDEX($X$128:$AJ$151,MATCH(C96,$W$128:$W$151,0),MATCH(B96,$X$127:$AJ$127,0))="T", INDEX($X$128:$AJ$151,MATCH(C96,$W$128:$W$151,0),MATCH(B96,$X$127:$AJ$127,0))="M"), _xlfn.XLOOKUP($B96,$X$127:$AJ$127,$X$152:$AJ$152), INDEX($X$128:$AJ$151,MATCH(C96,$W$128:$W$151,0),MATCH(B96,$X$127:$AJ$127,0)))</f>
        <v>3.9</v>
      </c>
      <c r="K96" s="18">
        <f>IF(OR(INDEX($AM$13:$AY$36,MATCH($C96,$AL$13:$AL$36,0),MATCH($B96,$AM$12:$AY$12,0))="T", INDEX($AM$13:$AY$36,MATCH($C96,$AL$13:$AL$36,0),MATCH($B96,$AM$12:$AY$12,0))="M"),_xlfn.XLOOKUP($B96,$AM$12:$AY$12,$AM$37:$AY$37), INDEX($AM$13:$AY$36,MATCH($C96,$AL$13:$AL$36,0),MATCH($B96,$AM$12:$AY$12,0)))</f>
        <v>64</v>
      </c>
      <c r="L96" s="18">
        <f>IF(OR(INDEX($AM$41:$AY$64,MATCH($C96,$AL$41:$AL$64,0),MATCH($B96,$AM$40:$AY$40,0))="T", INDEX($AM$41:$AY$64,MATCH($C96,$AL$41:$AL$64,0),MATCH($B96,$AM$40:$AY$40,0))="M"),_xlfn.XLOOKUP($B96,$AM$40:$AY$40,$AM$65:$AY$65), INDEX($AM$41:$AY$64,MATCH($C96,$AL$41:$AL$64,0),MATCH($B96,$AM$40:$AY$40,0)))</f>
        <v>41</v>
      </c>
      <c r="M96" s="18">
        <f t="shared" si="64"/>
        <v>5.9</v>
      </c>
      <c r="N96" s="18">
        <f t="shared" si="65"/>
        <v>0</v>
      </c>
      <c r="O96" s="18">
        <f>IF(OR(INDEX($AM$99:$AY$122,MATCH($C96,$AL$99:$AL$122,0),MATCH($B96,$AM$98:$AY$98,0))="T", INDEX($AM$99:$AY$122,MATCH($C96,$AL$99:$AL$122,0),MATCH($B96,$AM$98:$AY$98,0))="M"), _xlfn.XLOOKUP($B96,$AM$98:$AY$98,$AM$123:$AY$123), INDEX($AM$99:$AY$122,MATCH($C96,$AL$99:$AL$122,0),MATCH($B96,$AM$98:$AY$98,0)))</f>
        <v>0</v>
      </c>
      <c r="P96" s="23">
        <f>IF(OR(INDEX($BB$13:$BN$36,MATCH($C96,$BA$13:$BA$36,0),MATCH($B96,$BB$12:$BN$12,0))="T", INDEX($BB$13:$BN$36,MATCH($C96,$BA$13:$BA$36,0),MATCH($B96,$BB$12:$BN$12,0))="M"),_xlfn.XLOOKUP($B96,$BB$12:$BN$12,$BB$37:$BN$37), INDEX($BB$13:$BN$36,MATCH($C96,$BA$13:$BA$36,0),MATCH($B96,$BB$12:$BN$12,0)))</f>
        <v>68</v>
      </c>
      <c r="Q96" s="23">
        <f>IF(OR(INDEX($BB$41:$BN$64,MATCH($C96,$BA$41:$BA$64,0),MATCH($B96,$BB$40:$BN$40,0))="T", INDEX($BB$41:$BN$64,MATCH($C96,$BA$41:$BA$64,0),MATCH($B96,$BB$40:$BN$40,0))="M"),_xlfn.XLOOKUP($B96,$BB$40:$BN$40,$BB$65:$BN$65), INDEX($BB$41:$BN$64,MATCH($C96,$BA$41:$BA$64,0),MATCH($B96,$BB$40:$BN$40,0)))</f>
        <v>32</v>
      </c>
      <c r="R96" s="23">
        <f>IF(OR(INDEX($BB$70:$BN$93,MATCH($C96,$BA$70:$BA$93,0),MATCH($B96,$BB$69:$BN$69,0))="T", INDEX($BB$70:$BN$93,MATCH($C96,$BA$70:$BA$93,0),MATCH($B96,$BB$69:$BN$69,0))="M"), _xlfn.XLOOKUP($B96,$BB$69:$BN$69,$BB$94:$BN$94), INDEX($AM$41:$AY$64,MATCH($C96,$BA$70:$BA$93,0),MATCH($B96,$BB$69:$BN$69,0)))</f>
        <v>41</v>
      </c>
      <c r="S96" s="23">
        <f>IF(OR(INDEX($BB$99:$BN$122,MATCH($C96,$BA$99:$BA$122,0),MATCH($B96,$BB$98:$BN$98,0))="T", INDEX($BB$99:$BN$122,MATCH($C96,$BA$99:$BA$122,0),MATCH($B96,$BB$98:$BN$98,0))="M"), _xlfn.XLOOKUP($B96,$BB$98:$BN$98,$BB$123:$BN$123), INDEX($BB$99:$BN$122,MATCH($C96,$BA$99:$BA$122,0),MATCH($B96,$BB$98:$BN$98,0)))</f>
        <v>0</v>
      </c>
      <c r="T96" s="23">
        <f>IF(OR(INDEX($BB$128:$BN$151,MATCH($C96,$BA$128:$BA$151,0),MATCH($B96,$BB$127:$BN$127,0))="T", INDEX($BB$128:$BN$151,MATCH($C96,$BA$128:$BA$151,0),MATCH($B96,$BB$127:$BN$127,0))="M"), _xlfn.XLOOKUP($B96,$BB$127:$BN$127,$BB$152:$BN$152), INDEX($AM$128:$AY$151,MATCH($C96,$BA$128:$BA$151,0),MATCH($B96,$BB$127:$BN$127,0)))</f>
        <v>55.9</v>
      </c>
    </row>
    <row r="97" spans="1:66" x14ac:dyDescent="0.35">
      <c r="A97" s="2">
        <v>39462</v>
      </c>
      <c r="B97" s="6">
        <f t="shared" si="61"/>
        <v>1</v>
      </c>
      <c r="C97" s="6">
        <f t="shared" si="62"/>
        <v>2008</v>
      </c>
      <c r="D97">
        <v>252256</v>
      </c>
      <c r="E97">
        <f t="shared" si="63"/>
        <v>101412.30554699287</v>
      </c>
      <c r="F97" s="19">
        <f>IF(OR(INDEX($X$13:$AJ$36,MATCH($C97,$W$13:$W$36,0),MATCH($B97,$X$12:$AJ$12,0))="T", INDEX($X$13:$AJ$36,MATCH($C97,$W$13:$W$36,0),MATCH($B97,$X$12:$AJ$12,0))="M"),_xlfn.XLOOKUP($B97,$X$12:$AJ$12,$X$37:$AJ$37), INDEX($X$13:$AJ$36,MATCH($C97,$W$13:$W$36,0),MATCH($B97,$X$12:$AJ$12,0)))</f>
        <v>62</v>
      </c>
      <c r="G97" s="19">
        <f>IF(OR(INDEX($X$41:$AJ$64,MATCH(C97,$W$41:$W$64,0),MATCH(B97,$X$40:$AJ$40,0))="T", INDEX($X$41:$AJ$64,MATCH(C97,$W$41:$W$64,0),MATCH(B97,$X$40:$AJ$40,0))="M"), _xlfn.XLOOKUP($B97,$X$40:$AJ$40,$X$65:$AJ$65), INDEX($X$41:$AJ$64,MATCH(C97,$W$41:$W$64,0),MATCH(B97,$X$40:$AJ$40,0)))</f>
        <v>30</v>
      </c>
      <c r="H97" s="19">
        <f>IF(OR(INDEX($X$70:$AJ$93,MATCH(C97,$W$70:$W$93,0),MATCH(B97,$X$69:$AJ$69,0))="T", INDEX($X$70:$AJ$93,MATCH(C97,$W$70:$W$93,0),MATCH(B97,$X$69:$AJ$69,0))="M"), _xlfn.XLOOKUP($B97,$X$69:$AJ$69,$X$94:$AJ$94), INDEX($X$70:$AJ$93,MATCH(C97,$W$70:$W$93,0),MATCH(B97,$X$69:$AJ$69,0)))</f>
        <v>0</v>
      </c>
      <c r="I97" s="19">
        <f>IF(OR(INDEX($X$99:$AJ$122,MATCH(C97,$W$99:$W$122,0),MATCH(B97,$X$98:$AJ$98,0))="T", INDEX($X$99:$AJ$122,MATCH(C97,$W$99:$W$122,0),MATCH(B97,$X$98:$AJ$98,0))="M"),_xlfn.XLOOKUP($B97,$X$98:$AJ$98,$X$123:$AJ$123), INDEX($X$99:$AJ$122,MATCH(C97,$W$99:$W$122,0),MATCH(B97,$X$98:$AJ$98,0)))</f>
        <v>0</v>
      </c>
      <c r="J97" s="19">
        <f>IF(OR(INDEX($X$128:$AJ$151,MATCH(C97,$W$128:$W$151,0),MATCH(B97,$X$127:$AJ$127,0))="T", INDEX($X$128:$AJ$151,MATCH(C97,$W$128:$W$151,0),MATCH(B97,$X$127:$AJ$127,0))="M"), _xlfn.XLOOKUP($B97,$X$127:$AJ$127,$X$152:$AJ$152), INDEX($X$128:$AJ$151,MATCH(C97,$W$128:$W$151,0),MATCH(B97,$X$127:$AJ$127,0)))</f>
        <v>1.3</v>
      </c>
      <c r="K97" s="18">
        <f>IF(OR(INDEX($AM$13:$AY$36,MATCH($C97,$AL$13:$AL$36,0),MATCH($B97,$AM$12:$AY$12,0))="T", INDEX($AM$13:$AY$36,MATCH($C97,$AL$13:$AL$36,0),MATCH($B97,$AM$12:$AY$12,0))="M"),_xlfn.XLOOKUP($B97,$AM$12:$AY$12,$AM$37:$AY$37), INDEX($AM$13:$AY$36,MATCH($C97,$AL$13:$AL$36,0),MATCH($B97,$AM$12:$AY$12,0)))</f>
        <v>63</v>
      </c>
      <c r="L97" s="18">
        <f>IF(OR(INDEX($AM$41:$AY$64,MATCH($C97,$AL$41:$AL$64,0),MATCH($B97,$AM$40:$AY$40,0))="T", INDEX($AM$41:$AY$64,MATCH($C97,$AL$41:$AL$64,0),MATCH($B97,$AM$40:$AY$40,0))="M"),_xlfn.XLOOKUP($B97,$AM$40:$AY$40,$AM$65:$AY$65), INDEX($AM$41:$AY$64,MATCH($C97,$AL$41:$AL$64,0),MATCH($B97,$AM$40:$AY$40,0)))</f>
        <v>42</v>
      </c>
      <c r="M97" s="18">
        <f t="shared" si="64"/>
        <v>3.4</v>
      </c>
      <c r="N97" s="18">
        <f t="shared" si="65"/>
        <v>0</v>
      </c>
      <c r="O97" s="18">
        <f>IF(OR(INDEX($AM$99:$AY$122,MATCH($C97,$AL$99:$AL$122,0),MATCH($B97,$AM$98:$AY$98,0))="T", INDEX($AM$99:$AY$122,MATCH($C97,$AL$99:$AL$122,0),MATCH($B97,$AM$98:$AY$98,0))="M"), _xlfn.XLOOKUP($B97,$AM$98:$AY$98,$AM$123:$AY$123), INDEX($AM$99:$AY$122,MATCH($C97,$AL$99:$AL$122,0),MATCH($B97,$AM$98:$AY$98,0)))</f>
        <v>0</v>
      </c>
      <c r="P97" s="23">
        <f>IF(OR(INDEX($BB$13:$BN$36,MATCH($C97,$BA$13:$BA$36,0),MATCH($B97,$BB$12:$BN$12,0))="T", INDEX($BB$13:$BN$36,MATCH($C97,$BA$13:$BA$36,0),MATCH($B97,$BB$12:$BN$12,0))="M"),_xlfn.XLOOKUP($B97,$BB$12:$BN$12,$BB$37:$BN$37), INDEX($BB$13:$BN$36,MATCH($C97,$BA$13:$BA$36,0),MATCH($B97,$BB$12:$BN$12,0)))</f>
        <v>64</v>
      </c>
      <c r="Q97" s="23">
        <f>IF(OR(INDEX($BB$41:$BN$64,MATCH($C97,$BA$41:$BA$64,0),MATCH($B97,$BB$40:$BN$40,0))="T", INDEX($BB$41:$BN$64,MATCH($C97,$BA$41:$BA$64,0),MATCH($B97,$BB$40:$BN$40,0))="M"),_xlfn.XLOOKUP($B97,$BB$40:$BN$40,$BB$65:$BN$65), INDEX($BB$41:$BN$64,MATCH($C97,$BA$41:$BA$64,0),MATCH($B97,$BB$40:$BN$40,0)))</f>
        <v>33</v>
      </c>
      <c r="R97" s="23">
        <f>IF(OR(INDEX($BB$70:$BN$93,MATCH($C97,$BA$70:$BA$93,0),MATCH($B97,$BB$69:$BN$69,0))="T", INDEX($BB$70:$BN$93,MATCH($C97,$BA$70:$BA$93,0),MATCH($B97,$BB$69:$BN$69,0))="M"), _xlfn.XLOOKUP($B97,$BB$69:$BN$69,$BB$94:$BN$94), INDEX($AM$41:$AY$64,MATCH($C97,$BA$70:$BA$93,0),MATCH($B97,$BB$69:$BN$69,0)))</f>
        <v>42</v>
      </c>
      <c r="S97" s="23">
        <f>IF(OR(INDEX($BB$99:$BN$122,MATCH($C97,$BA$99:$BA$122,0),MATCH($B97,$BB$98:$BN$98,0))="T", INDEX($BB$99:$BN$122,MATCH($C97,$BA$99:$BA$122,0),MATCH($B97,$BB$98:$BN$98,0))="M"), _xlfn.XLOOKUP($B97,$BB$98:$BN$98,$BB$123:$BN$123), INDEX($BB$99:$BN$122,MATCH($C97,$BA$99:$BA$122,0),MATCH($B97,$BB$98:$BN$98,0)))</f>
        <v>0</v>
      </c>
      <c r="T97" s="23">
        <f>IF(OR(INDEX($BB$128:$BN$151,MATCH($C97,$BA$128:$BA$151,0),MATCH($B97,$BB$127:$BN$127,0))="T", INDEX($BB$128:$BN$151,MATCH($C97,$BA$128:$BA$151,0),MATCH($B97,$BB$127:$BN$127,0))="M"), _xlfn.XLOOKUP($B97,$BB$127:$BN$127,$BB$152:$BN$152), INDEX($AM$128:$AY$151,MATCH($C97,$BA$128:$BA$151,0),MATCH($B97,$BB$127:$BN$127,0)))</f>
        <v>54.5</v>
      </c>
      <c r="W97" s="14" t="s">
        <v>36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L97" s="14" t="s">
        <v>213</v>
      </c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BA97" s="14" t="s">
        <v>213</v>
      </c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</row>
    <row r="98" spans="1:66" ht="15" thickBot="1" x14ac:dyDescent="0.4">
      <c r="A98" s="2">
        <v>39493</v>
      </c>
      <c r="B98" s="6">
        <f t="shared" si="61"/>
        <v>2</v>
      </c>
      <c r="C98" s="6">
        <f t="shared" si="62"/>
        <v>2008</v>
      </c>
      <c r="D98">
        <v>219719</v>
      </c>
      <c r="E98">
        <f t="shared" si="63"/>
        <v>88331.735865468916</v>
      </c>
      <c r="F98" s="19">
        <f>IF(OR(INDEX($X$13:$AJ$36,MATCH($C98,$W$13:$W$36,0),MATCH($B98,$X$12:$AJ$12,0))="T", INDEX($X$13:$AJ$36,MATCH($C98,$W$13:$W$36,0),MATCH($B98,$X$12:$AJ$12,0))="M"),_xlfn.XLOOKUP($B98,$X$12:$AJ$12,$X$37:$AJ$37), INDEX($X$13:$AJ$36,MATCH($C98,$W$13:$W$36,0),MATCH($B98,$X$12:$AJ$12,0)))</f>
        <v>71</v>
      </c>
      <c r="G98" s="19">
        <f>IF(OR(INDEX($X$41:$AJ$64,MATCH(C98,$W$41:$W$64,0),MATCH(B98,$X$40:$AJ$40,0))="T", INDEX($X$41:$AJ$64,MATCH(C98,$W$41:$W$64,0),MATCH(B98,$X$40:$AJ$40,0))="M"), _xlfn.XLOOKUP($B98,$X$40:$AJ$40,$X$65:$AJ$65), INDEX($X$41:$AJ$64,MATCH(C98,$W$41:$W$64,0),MATCH(B98,$X$40:$AJ$40,0)))</f>
        <v>31</v>
      </c>
      <c r="H98" s="19">
        <f>IF(OR(INDEX($X$70:$AJ$93,MATCH(C98,$W$70:$W$93,0),MATCH(B98,$X$69:$AJ$69,0))="T", INDEX($X$70:$AJ$93,MATCH(C98,$W$70:$W$93,0),MATCH(B98,$X$69:$AJ$69,0))="M"), _xlfn.XLOOKUP($B98,$X$69:$AJ$69,$X$94:$AJ$94), INDEX($X$70:$AJ$93,MATCH(C98,$W$70:$W$93,0),MATCH(B98,$X$69:$AJ$69,0)))</f>
        <v>0</v>
      </c>
      <c r="I98" s="19">
        <f>IF(OR(INDEX($X$99:$AJ$122,MATCH(C98,$W$99:$W$122,0),MATCH(B98,$X$98:$AJ$98,0))="T", INDEX($X$99:$AJ$122,MATCH(C98,$W$99:$W$122,0),MATCH(B98,$X$98:$AJ$98,0))="M"),_xlfn.XLOOKUP($B98,$X$98:$AJ$98,$X$123:$AJ$123), INDEX($X$99:$AJ$122,MATCH(C98,$W$99:$W$122,0),MATCH(B98,$X$98:$AJ$98,0)))</f>
        <v>0</v>
      </c>
      <c r="J98" s="19">
        <f>IF(OR(INDEX($X$128:$AJ$151,MATCH(C98,$W$128:$W$151,0),MATCH(B98,$X$127:$AJ$127,0))="T", INDEX($X$128:$AJ$151,MATCH(C98,$W$128:$W$151,0),MATCH(B98,$X$127:$AJ$127,0))="M"), _xlfn.XLOOKUP($B98,$X$127:$AJ$127,$X$152:$AJ$152), INDEX($X$128:$AJ$151,MATCH(C98,$W$128:$W$151,0),MATCH(B98,$X$127:$AJ$127,0)))</f>
        <v>1.5</v>
      </c>
      <c r="K98" s="18">
        <f>IF(OR(INDEX($AM$13:$AY$36,MATCH($C98,$AL$13:$AL$36,0),MATCH($B98,$AM$12:$AY$12,0))="T", INDEX($AM$13:$AY$36,MATCH($C98,$AL$13:$AL$36,0),MATCH($B98,$AM$12:$AY$12,0))="M"),_xlfn.XLOOKUP($B98,$AM$12:$AY$12,$AM$37:$AY$37), INDEX($AM$13:$AY$36,MATCH($C98,$AL$13:$AL$36,0),MATCH($B98,$AM$12:$AY$12,0)))</f>
        <v>70</v>
      </c>
      <c r="L98" s="18">
        <f>IF(OR(INDEX($AM$41:$AY$64,MATCH($C98,$AL$41:$AL$64,0),MATCH($B98,$AM$40:$AY$40,0))="T", INDEX($AM$41:$AY$64,MATCH($C98,$AL$41:$AL$64,0),MATCH($B98,$AM$40:$AY$40,0))="M"),_xlfn.XLOOKUP($B98,$AM$40:$AY$40,$AM$65:$AY$65), INDEX($AM$41:$AY$64,MATCH($C98,$AL$41:$AL$64,0),MATCH($B98,$AM$40:$AY$40,0)))</f>
        <v>43</v>
      </c>
      <c r="M98" s="18">
        <f t="shared" si="64"/>
        <v>3.2</v>
      </c>
      <c r="N98" s="18">
        <f t="shared" si="65"/>
        <v>0</v>
      </c>
      <c r="O98" s="18">
        <f>IF(OR(INDEX($AM$99:$AY$122,MATCH($C98,$AL$99:$AL$122,0),MATCH($B98,$AM$98:$AY$98,0))="T", INDEX($AM$99:$AY$122,MATCH($C98,$AL$99:$AL$122,0),MATCH($B98,$AM$98:$AY$98,0))="M"), _xlfn.XLOOKUP($B98,$AM$98:$AY$98,$AM$123:$AY$123), INDEX($AM$99:$AY$122,MATCH($C98,$AL$99:$AL$122,0),MATCH($B98,$AM$98:$AY$98,0)))</f>
        <v>0</v>
      </c>
      <c r="P98" s="23">
        <f>IF(OR(INDEX($BB$13:$BN$36,MATCH($C98,$BA$13:$BA$36,0),MATCH($B98,$BB$12:$BN$12,0))="T", INDEX($BB$13:$BN$36,MATCH($C98,$BA$13:$BA$36,0),MATCH($B98,$BB$12:$BN$12,0))="M"),_xlfn.XLOOKUP($B98,$BB$12:$BN$12,$BB$37:$BN$37), INDEX($BB$13:$BN$36,MATCH($C98,$BA$13:$BA$36,0),MATCH($B98,$BB$12:$BN$12,0)))</f>
        <v>72</v>
      </c>
      <c r="Q98" s="23">
        <f>IF(OR(INDEX($BB$41:$BN$64,MATCH($C98,$BA$41:$BA$64,0),MATCH($B98,$BB$40:$BN$40,0))="T", INDEX($BB$41:$BN$64,MATCH($C98,$BA$41:$BA$64,0),MATCH($B98,$BB$40:$BN$40,0))="M"),_xlfn.XLOOKUP($B98,$BB$40:$BN$40,$BB$65:$BN$65), INDEX($BB$41:$BN$64,MATCH($C98,$BA$41:$BA$64,0),MATCH($B98,$BB$40:$BN$40,0)))</f>
        <v>34</v>
      </c>
      <c r="R98" s="23">
        <f>IF(OR(INDEX($BB$70:$BN$93,MATCH($C98,$BA$70:$BA$93,0),MATCH($B98,$BB$69:$BN$69,0))="T", INDEX($BB$70:$BN$93,MATCH($C98,$BA$70:$BA$93,0),MATCH($B98,$BB$69:$BN$69,0))="M"), _xlfn.XLOOKUP($B98,$BB$69:$BN$69,$BB$94:$BN$94), INDEX($AM$41:$AY$64,MATCH($C98,$BA$70:$BA$93,0),MATCH($B98,$BB$69:$BN$69,0)))</f>
        <v>43</v>
      </c>
      <c r="S98" s="23">
        <f>IF(OR(INDEX($BB$99:$BN$122,MATCH($C98,$BA$99:$BA$122,0),MATCH($B98,$BB$98:$BN$98,0))="T", INDEX($BB$99:$BN$122,MATCH($C98,$BA$99:$BA$122,0),MATCH($B98,$BB$98:$BN$98,0))="M"), _xlfn.XLOOKUP($B98,$BB$98:$BN$98,$BB$123:$BN$123), INDEX($BB$99:$BN$122,MATCH($C98,$BA$99:$BA$122,0),MATCH($B98,$BB$98:$BN$98,0)))</f>
        <v>0</v>
      </c>
      <c r="T98" s="23">
        <f>IF(OR(INDEX($BB$128:$BN$151,MATCH($C98,$BA$128:$BA$151,0),MATCH($B98,$BB$127:$BN$127,0))="T", INDEX($BB$128:$BN$151,MATCH($C98,$BA$128:$BA$151,0),MATCH($B98,$BB$127:$BN$127,0))="M"), _xlfn.XLOOKUP($B98,$BB$127:$BN$127,$BB$152:$BN$152), INDEX($AM$128:$AY$151,MATCH($C98,$BA$128:$BA$151,0),MATCH($B98,$BB$127:$BN$127,0)))</f>
        <v>59.6</v>
      </c>
      <c r="X98" s="13">
        <v>1</v>
      </c>
      <c r="Y98" s="13">
        <v>2</v>
      </c>
      <c r="Z98" s="13">
        <v>3</v>
      </c>
      <c r="AA98" s="13">
        <v>4</v>
      </c>
      <c r="AB98" s="13">
        <v>5</v>
      </c>
      <c r="AC98" s="13">
        <v>6</v>
      </c>
      <c r="AD98" s="13">
        <v>7</v>
      </c>
      <c r="AE98" s="13">
        <v>8</v>
      </c>
      <c r="AF98" s="13">
        <v>9</v>
      </c>
      <c r="AG98" s="13">
        <v>10</v>
      </c>
      <c r="AH98" s="13">
        <v>11</v>
      </c>
      <c r="AI98" s="13">
        <v>12</v>
      </c>
      <c r="AM98" s="13">
        <v>1</v>
      </c>
      <c r="AN98" s="13">
        <v>2</v>
      </c>
      <c r="AO98" s="13">
        <v>3</v>
      </c>
      <c r="AP98" s="13">
        <v>4</v>
      </c>
      <c r="AQ98" s="13">
        <v>5</v>
      </c>
      <c r="AR98" s="13">
        <v>6</v>
      </c>
      <c r="AS98" s="13">
        <v>7</v>
      </c>
      <c r="AT98" s="13">
        <v>8</v>
      </c>
      <c r="AU98" s="13">
        <v>9</v>
      </c>
      <c r="AV98" s="13">
        <v>10</v>
      </c>
      <c r="AW98" s="13">
        <v>11</v>
      </c>
      <c r="AX98" s="13">
        <v>12</v>
      </c>
      <c r="BB98" s="13">
        <v>1</v>
      </c>
      <c r="BC98" s="13">
        <v>2</v>
      </c>
      <c r="BD98" s="13">
        <v>3</v>
      </c>
      <c r="BE98" s="13">
        <v>4</v>
      </c>
      <c r="BF98" s="13">
        <v>5</v>
      </c>
      <c r="BG98" s="13">
        <v>6</v>
      </c>
      <c r="BH98" s="13">
        <v>7</v>
      </c>
      <c r="BI98" s="13">
        <v>8</v>
      </c>
      <c r="BJ98" s="13">
        <v>9</v>
      </c>
      <c r="BK98" s="13">
        <v>10</v>
      </c>
      <c r="BL98" s="13">
        <v>11</v>
      </c>
      <c r="BM98" s="13">
        <v>12</v>
      </c>
    </row>
    <row r="99" spans="1:66" ht="15" thickBot="1" x14ac:dyDescent="0.4">
      <c r="A99" s="2">
        <v>39522</v>
      </c>
      <c r="B99" s="6">
        <f t="shared" si="61"/>
        <v>3</v>
      </c>
      <c r="C99" s="6">
        <f t="shared" si="62"/>
        <v>2008</v>
      </c>
      <c r="D99">
        <v>192366</v>
      </c>
      <c r="E99">
        <f t="shared" si="63"/>
        <v>77335.245024311924</v>
      </c>
      <c r="F99" s="19">
        <f>IF(OR(INDEX($X$13:$AJ$36,MATCH($C99,$W$13:$W$36,0),MATCH($B99,$X$12:$AJ$12,0))="T", INDEX($X$13:$AJ$36,MATCH($C99,$W$13:$W$36,0),MATCH($B99,$X$12:$AJ$12,0))="M"),_xlfn.XLOOKUP($B99,$X$12:$AJ$12,$X$37:$AJ$37), INDEX($X$13:$AJ$36,MATCH($C99,$W$13:$W$36,0),MATCH($B99,$X$12:$AJ$12,0)))</f>
        <v>75</v>
      </c>
      <c r="G99" s="19">
        <f>IF(OR(INDEX($X$41:$AJ$64,MATCH(C99,$W$41:$W$64,0),MATCH(B99,$X$40:$AJ$40,0))="T", INDEX($X$41:$AJ$64,MATCH(C99,$W$41:$W$64,0),MATCH(B99,$X$40:$AJ$40,0))="M"), _xlfn.XLOOKUP($B99,$X$40:$AJ$40,$X$65:$AJ$65), INDEX($X$41:$AJ$64,MATCH(C99,$W$41:$W$64,0),MATCH(B99,$X$40:$AJ$40,0)))</f>
        <v>36</v>
      </c>
      <c r="H99" s="19">
        <f>IF(OR(INDEX($X$70:$AJ$93,MATCH(C99,$W$70:$W$93,0),MATCH(B99,$X$69:$AJ$69,0))="T", INDEX($X$70:$AJ$93,MATCH(C99,$W$70:$W$93,0),MATCH(B99,$X$69:$AJ$69,0))="M"), _xlfn.XLOOKUP($B99,$X$69:$AJ$69,$X$94:$AJ$94), INDEX($X$70:$AJ$93,MATCH(C99,$W$70:$W$93,0),MATCH(B99,$X$69:$AJ$69,0)))</f>
        <v>0.9</v>
      </c>
      <c r="I99" s="19">
        <f>IF(OR(INDEX($X$99:$AJ$122,MATCH(C99,$W$99:$W$122,0),MATCH(B99,$X$98:$AJ$98,0))="T", INDEX($X$99:$AJ$122,MATCH(C99,$W$99:$W$122,0),MATCH(B99,$X$98:$AJ$98,0))="M"),_xlfn.XLOOKUP($B99,$X$98:$AJ$98,$X$123:$AJ$123), INDEX($X$99:$AJ$122,MATCH(C99,$W$99:$W$122,0),MATCH(B99,$X$98:$AJ$98,0)))</f>
        <v>0</v>
      </c>
      <c r="J99" s="19">
        <f>IF(OR(INDEX($X$128:$AJ$151,MATCH(C99,$W$128:$W$151,0),MATCH(B99,$X$127:$AJ$127,0))="T", INDEX($X$128:$AJ$151,MATCH(C99,$W$128:$W$151,0),MATCH(B99,$X$127:$AJ$127,0))="M"), _xlfn.XLOOKUP($B99,$X$127:$AJ$127,$X$152:$AJ$152), INDEX($X$128:$AJ$151,MATCH(C99,$W$128:$W$151,0),MATCH(B99,$X$127:$AJ$127,0)))</f>
        <v>1.6</v>
      </c>
      <c r="K99" s="18">
        <f>IF(OR(INDEX($AM$13:$AY$36,MATCH($C99,$AL$13:$AL$36,0),MATCH($B99,$AM$12:$AY$12,0))="T", INDEX($AM$13:$AY$36,MATCH($C99,$AL$13:$AL$36,0),MATCH($B99,$AM$12:$AY$12,0))="M"),_xlfn.XLOOKUP($B99,$AM$12:$AY$12,$AM$37:$AY$37), INDEX($AM$13:$AY$36,MATCH($C99,$AL$13:$AL$36,0),MATCH($B99,$AM$12:$AY$12,0)))</f>
        <v>69</v>
      </c>
      <c r="L99" s="18">
        <f>IF(OR(INDEX($AM$41:$AY$64,MATCH($C99,$AL$41:$AL$64,0),MATCH($B99,$AM$40:$AY$40,0))="T", INDEX($AM$41:$AY$64,MATCH($C99,$AL$41:$AL$64,0),MATCH($B99,$AM$40:$AY$40,0))="M"),_xlfn.XLOOKUP($B99,$AM$40:$AY$40,$AM$65:$AY$65), INDEX($AM$41:$AY$64,MATCH($C99,$AL$41:$AL$64,0),MATCH($B99,$AM$40:$AY$40,0)))</f>
        <v>43</v>
      </c>
      <c r="M99" s="18">
        <f t="shared" si="64"/>
        <v>2.2999999999999998</v>
      </c>
      <c r="N99" s="18">
        <f t="shared" si="65"/>
        <v>0</v>
      </c>
      <c r="O99" s="18">
        <f>IF(OR(INDEX($AM$99:$AY$122,MATCH($C99,$AL$99:$AL$122,0),MATCH($B99,$AM$98:$AY$98,0))="T", INDEX($AM$99:$AY$122,MATCH($C99,$AL$99:$AL$122,0),MATCH($B99,$AM$98:$AY$98,0))="M"), _xlfn.XLOOKUP($B99,$AM$98:$AY$98,$AM$123:$AY$123), INDEX($AM$99:$AY$122,MATCH($C99,$AL$99:$AL$122,0),MATCH($B99,$AM$98:$AY$98,0)))</f>
        <v>0</v>
      </c>
      <c r="P99" s="23">
        <f>IF(OR(INDEX($BB$13:$BN$36,MATCH($C99,$BA$13:$BA$36,0),MATCH($B99,$BB$12:$BN$12,0))="T", INDEX($BB$13:$BN$36,MATCH($C99,$BA$13:$BA$36,0),MATCH($B99,$BB$12:$BN$12,0))="M"),_xlfn.XLOOKUP($B99,$BB$12:$BN$12,$BB$37:$BN$37), INDEX($BB$13:$BN$36,MATCH($C99,$BA$13:$BA$36,0),MATCH($B99,$BB$12:$BN$12,0)))</f>
        <v>76</v>
      </c>
      <c r="Q99" s="23">
        <f>IF(OR(INDEX($BB$41:$BN$64,MATCH($C99,$BA$41:$BA$64,0),MATCH($B99,$BB$40:$BN$40,0))="T", INDEX($BB$41:$BN$64,MATCH($C99,$BA$41:$BA$64,0),MATCH($B99,$BB$40:$BN$40,0))="M"),_xlfn.XLOOKUP($B99,$BB$40:$BN$40,$BB$65:$BN$65), INDEX($BB$41:$BN$64,MATCH($C99,$BA$41:$BA$64,0),MATCH($B99,$BB$40:$BN$40,0)))</f>
        <v>39</v>
      </c>
      <c r="R99" s="23">
        <f>IF(OR(INDEX($BB$70:$BN$93,MATCH($C99,$BA$70:$BA$93,0),MATCH($B99,$BB$69:$BN$69,0))="T", INDEX($BB$70:$BN$93,MATCH($C99,$BA$70:$BA$93,0),MATCH($B99,$BB$69:$BN$69,0))="M"), _xlfn.XLOOKUP($B99,$BB$69:$BN$69,$BB$94:$BN$94), INDEX($AM$41:$AY$64,MATCH($C99,$BA$70:$BA$93,0),MATCH($B99,$BB$69:$BN$69,0)))</f>
        <v>43</v>
      </c>
      <c r="S99" s="23">
        <f>IF(OR(INDEX($BB$99:$BN$122,MATCH($C99,$BA$99:$BA$122,0),MATCH($B99,$BB$98:$BN$98,0))="T", INDEX($BB$99:$BN$122,MATCH($C99,$BA$99:$BA$122,0),MATCH($B99,$BB$98:$BN$98,0))="M"), _xlfn.XLOOKUP($B99,$BB$98:$BN$98,$BB$123:$BN$123), INDEX($BB$99:$BN$122,MATCH($C99,$BA$99:$BA$122,0),MATCH($B99,$BB$98:$BN$98,0)))</f>
        <v>0</v>
      </c>
      <c r="T99" s="23">
        <f>IF(OR(INDEX($BB$128:$BN$151,MATCH($C99,$BA$128:$BA$151,0),MATCH($B99,$BB$127:$BN$127,0))="T", INDEX($BB$128:$BN$151,MATCH($C99,$BA$128:$BA$151,0),MATCH($B99,$BB$127:$BN$127,0))="M"), _xlfn.XLOOKUP($B99,$BB$127:$BN$127,$BB$152:$BN$152), INDEX($AM$128:$AY$151,MATCH($C99,$BA$128:$BA$151,0),MATCH($B99,$BB$127:$BN$127,0)))</f>
        <v>61.3</v>
      </c>
      <c r="W99" s="15">
        <v>2000</v>
      </c>
      <c r="X99" s="15">
        <v>0</v>
      </c>
      <c r="Y99" s="15">
        <v>0</v>
      </c>
      <c r="Z99" s="15">
        <v>0.1</v>
      </c>
      <c r="AA99" s="15">
        <v>0.5</v>
      </c>
      <c r="AB99" s="15">
        <v>3.6</v>
      </c>
      <c r="AC99" s="15">
        <v>8.5</v>
      </c>
      <c r="AD99" s="15">
        <v>7.3</v>
      </c>
      <c r="AE99" s="15">
        <v>9.4</v>
      </c>
      <c r="AF99" s="15">
        <v>6.6</v>
      </c>
      <c r="AG99" s="15">
        <v>1</v>
      </c>
      <c r="AH99" s="15">
        <v>0</v>
      </c>
      <c r="AI99" s="15">
        <v>0</v>
      </c>
      <c r="AJ99" s="15"/>
      <c r="AL99" s="5">
        <v>2000</v>
      </c>
      <c r="AM99" s="5">
        <v>0</v>
      </c>
      <c r="AN99" s="5">
        <v>0</v>
      </c>
      <c r="AO99" s="5">
        <v>0.2</v>
      </c>
      <c r="AP99" s="5">
        <v>0.4</v>
      </c>
      <c r="AQ99" s="5">
        <v>0.5</v>
      </c>
      <c r="AR99" s="5">
        <v>0.9</v>
      </c>
      <c r="AS99" s="5">
        <v>0</v>
      </c>
      <c r="AT99" s="5">
        <v>0.1</v>
      </c>
      <c r="AU99" s="5">
        <v>2</v>
      </c>
      <c r="AV99" s="5">
        <v>0.2</v>
      </c>
      <c r="AW99" s="5">
        <v>0</v>
      </c>
      <c r="AX99" s="5">
        <v>0</v>
      </c>
      <c r="AY99" s="5">
        <v>0.4</v>
      </c>
      <c r="BA99" s="5">
        <v>2000</v>
      </c>
      <c r="BB99" s="5">
        <v>0</v>
      </c>
      <c r="BC99" s="5">
        <v>0</v>
      </c>
      <c r="BD99" s="5">
        <v>2</v>
      </c>
      <c r="BE99" s="5">
        <v>12</v>
      </c>
      <c r="BF99" s="5">
        <v>65</v>
      </c>
      <c r="BG99" s="5" t="s">
        <v>21</v>
      </c>
      <c r="BH99" s="5">
        <v>77</v>
      </c>
      <c r="BI99" s="5">
        <v>139</v>
      </c>
      <c r="BJ99" s="5">
        <v>151</v>
      </c>
      <c r="BK99" s="5">
        <v>10</v>
      </c>
      <c r="BL99" s="5">
        <v>0</v>
      </c>
      <c r="BM99" s="5">
        <v>0</v>
      </c>
      <c r="BN99" s="5"/>
    </row>
    <row r="100" spans="1:66" ht="15" thickBot="1" x14ac:dyDescent="0.4">
      <c r="A100" s="2">
        <v>39553</v>
      </c>
      <c r="B100" s="6">
        <f t="shared" si="61"/>
        <v>4</v>
      </c>
      <c r="C100" s="6">
        <f t="shared" si="62"/>
        <v>2008</v>
      </c>
      <c r="D100">
        <v>182504</v>
      </c>
      <c r="E100">
        <f t="shared" si="63"/>
        <v>73370.510162487262</v>
      </c>
      <c r="F100" s="19">
        <f>IF(OR(INDEX($X$13:$AJ$36,MATCH($C100,$W$13:$W$36,0),MATCH($B100,$X$12:$AJ$12,0))="T", INDEX($X$13:$AJ$36,MATCH($C100,$W$13:$W$36,0),MATCH($B100,$X$12:$AJ$12,0))="M"),_xlfn.XLOOKUP($B100,$X$12:$AJ$12,$X$37:$AJ$37), INDEX($X$13:$AJ$36,MATCH($C100,$W$13:$W$36,0),MATCH($B100,$X$12:$AJ$12,0)))</f>
        <v>91</v>
      </c>
      <c r="G100" s="19">
        <f>IF(OR(INDEX($X$41:$AJ$64,MATCH(C100,$W$41:$W$64,0),MATCH(B100,$X$40:$AJ$40,0))="T", INDEX($X$41:$AJ$64,MATCH(C100,$W$41:$W$64,0),MATCH(B100,$X$40:$AJ$40,0))="M"), _xlfn.XLOOKUP($B100,$X$40:$AJ$40,$X$65:$AJ$65), INDEX($X$41:$AJ$64,MATCH(C100,$W$41:$W$64,0),MATCH(B100,$X$40:$AJ$40,0)))</f>
        <v>34</v>
      </c>
      <c r="H100" s="19">
        <f>IF(OR(INDEX($X$70:$AJ$93,MATCH(C100,$W$70:$W$93,0),MATCH(B100,$X$69:$AJ$69,0))="T", INDEX($X$70:$AJ$93,MATCH(C100,$W$70:$W$93,0),MATCH(B100,$X$69:$AJ$69,0))="M"), _xlfn.XLOOKUP($B100,$X$69:$AJ$69,$X$94:$AJ$94), INDEX($X$70:$AJ$93,MATCH(C100,$W$70:$W$93,0),MATCH(B100,$X$69:$AJ$69,0)))</f>
        <v>3.9</v>
      </c>
      <c r="I100" s="19">
        <f>IF(OR(INDEX($X$99:$AJ$122,MATCH(C100,$W$99:$W$122,0),MATCH(B100,$X$98:$AJ$98,0))="T", INDEX($X$99:$AJ$122,MATCH(C100,$W$99:$W$122,0),MATCH(B100,$X$98:$AJ$98,0))="M"),_xlfn.XLOOKUP($B100,$X$98:$AJ$98,$X$123:$AJ$123), INDEX($X$99:$AJ$122,MATCH(C100,$W$99:$W$122,0),MATCH(B100,$X$98:$AJ$98,0)))</f>
        <v>0.7</v>
      </c>
      <c r="J100" s="19">
        <f>IF(OR(INDEX($X$128:$AJ$151,MATCH(C100,$W$128:$W$151,0),MATCH(B100,$X$127:$AJ$127,0))="T", INDEX($X$128:$AJ$151,MATCH(C100,$W$128:$W$151,0),MATCH(B100,$X$127:$AJ$127,0))="M"), _xlfn.XLOOKUP($B100,$X$127:$AJ$127,$X$152:$AJ$152), INDEX($X$128:$AJ$151,MATCH(C100,$W$128:$W$151,0),MATCH(B100,$X$127:$AJ$127,0)))</f>
        <v>5.0999999999999996</v>
      </c>
      <c r="K100" s="18">
        <f>IF(OR(INDEX($AM$13:$AY$36,MATCH($C100,$AL$13:$AL$36,0),MATCH($B100,$AM$12:$AY$12,0))="T", INDEX($AM$13:$AY$36,MATCH($C100,$AL$13:$AL$36,0),MATCH($B100,$AM$12:$AY$12,0))="M"),_xlfn.XLOOKUP($B100,$AM$12:$AY$12,$AM$37:$AY$37), INDEX($AM$13:$AY$36,MATCH($C100,$AL$13:$AL$36,0),MATCH($B100,$AM$12:$AY$12,0)))</f>
        <v>85</v>
      </c>
      <c r="L100" s="18">
        <f>IF(OR(INDEX($AM$41:$AY$64,MATCH($C100,$AL$41:$AL$64,0),MATCH($B100,$AM$40:$AY$40,0))="T", INDEX($AM$41:$AY$64,MATCH($C100,$AL$41:$AL$64,0),MATCH($B100,$AM$40:$AY$40,0))="M"),_xlfn.XLOOKUP($B100,$AM$40:$AY$40,$AM$65:$AY$65), INDEX($AM$41:$AY$64,MATCH($C100,$AL$41:$AL$64,0),MATCH($B100,$AM$40:$AY$40,0)))</f>
        <v>42</v>
      </c>
      <c r="M100" s="18">
        <f t="shared" si="64"/>
        <v>4.8</v>
      </c>
      <c r="N100" s="18">
        <f t="shared" si="65"/>
        <v>0.3</v>
      </c>
      <c r="O100" s="18">
        <f>IF(OR(INDEX($AM$99:$AY$122,MATCH($C100,$AL$99:$AL$122,0),MATCH($B100,$AM$98:$AY$98,0))="T", INDEX($AM$99:$AY$122,MATCH($C100,$AL$99:$AL$122,0),MATCH($B100,$AM$98:$AY$98,0))="M"), _xlfn.XLOOKUP($B100,$AM$98:$AY$98,$AM$123:$AY$123), INDEX($AM$99:$AY$122,MATCH($C100,$AL$99:$AL$122,0),MATCH($B100,$AM$98:$AY$98,0)))</f>
        <v>0.3</v>
      </c>
      <c r="P100" s="23">
        <f>IF(OR(INDEX($BB$13:$BN$36,MATCH($C100,$BA$13:$BA$36,0),MATCH($B100,$BB$12:$BN$12,0))="T", INDEX($BB$13:$BN$36,MATCH($C100,$BA$13:$BA$36,0),MATCH($B100,$BB$12:$BN$12,0))="M"),_xlfn.XLOOKUP($B100,$BB$12:$BN$12,$BB$37:$BN$37), INDEX($BB$13:$BN$36,MATCH($C100,$BA$13:$BA$36,0),MATCH($B100,$BB$12:$BN$12,0)))</f>
        <v>87</v>
      </c>
      <c r="Q100" s="23">
        <f>IF(OR(INDEX($BB$41:$BN$64,MATCH($C100,$BA$41:$BA$64,0),MATCH($B100,$BB$40:$BN$40,0))="T", INDEX($BB$41:$BN$64,MATCH($C100,$BA$41:$BA$64,0),MATCH($B100,$BB$40:$BN$40,0))="M"),_xlfn.XLOOKUP($B100,$BB$40:$BN$40,$BB$65:$BN$65), INDEX($BB$41:$BN$64,MATCH($C100,$BA$41:$BA$64,0),MATCH($B100,$BB$40:$BN$40,0)))</f>
        <v>39</v>
      </c>
      <c r="R100" s="23">
        <f>IF(OR(INDEX($BB$70:$BN$93,MATCH($C100,$BA$70:$BA$93,0),MATCH($B100,$BB$69:$BN$69,0))="T", INDEX($BB$70:$BN$93,MATCH($C100,$BA$70:$BA$93,0),MATCH($B100,$BB$69:$BN$69,0))="M"), _xlfn.XLOOKUP($B100,$BB$69:$BN$69,$BB$94:$BN$94), INDEX($AM$41:$AY$64,MATCH($C100,$BA$70:$BA$93,0),MATCH($B100,$BB$69:$BN$69,0)))</f>
        <v>42</v>
      </c>
      <c r="S100" s="23">
        <f>IF(OR(INDEX($BB$99:$BN$122,MATCH($C100,$BA$99:$BA$122,0),MATCH($B100,$BB$98:$BN$98,0))="T", INDEX($BB$99:$BN$122,MATCH($C100,$BA$99:$BA$122,0),MATCH($B100,$BB$98:$BN$98,0))="M"), _xlfn.XLOOKUP($B100,$BB$98:$BN$98,$BB$123:$BN$123), INDEX($BB$99:$BN$122,MATCH($C100,$BA$99:$BA$122,0),MATCH($B100,$BB$98:$BN$98,0)))</f>
        <v>18</v>
      </c>
      <c r="T100" s="23">
        <f>IF(OR(INDEX($BB$128:$BN$151,MATCH($C100,$BA$128:$BA$151,0),MATCH($B100,$BB$127:$BN$127,0))="T", INDEX($BB$128:$BN$151,MATCH($C100,$BA$128:$BA$151,0),MATCH($B100,$BB$127:$BN$127,0))="M"), _xlfn.XLOOKUP($B100,$BB$127:$BN$127,$BB$152:$BN$152), INDEX($AM$128:$AY$151,MATCH($C100,$BA$128:$BA$151,0),MATCH($B100,$BB$127:$BN$127,0)))</f>
        <v>62.2</v>
      </c>
      <c r="W100" s="15">
        <v>2001</v>
      </c>
      <c r="X100" s="15">
        <v>0</v>
      </c>
      <c r="Y100" s="15">
        <v>0</v>
      </c>
      <c r="Z100" s="15">
        <v>0.1</v>
      </c>
      <c r="AA100" s="15">
        <v>0.3</v>
      </c>
      <c r="AB100" s="15">
        <v>7.1</v>
      </c>
      <c r="AC100" s="15">
        <v>8.6</v>
      </c>
      <c r="AD100" s="15">
        <v>8.6</v>
      </c>
      <c r="AE100" s="15">
        <v>9.6999999999999993</v>
      </c>
      <c r="AF100" s="15">
        <v>6.3</v>
      </c>
      <c r="AG100" s="15">
        <v>2.4</v>
      </c>
      <c r="AH100" s="15">
        <v>0</v>
      </c>
      <c r="AI100" s="15">
        <v>0</v>
      </c>
      <c r="AJ100" s="15"/>
      <c r="AL100" s="5">
        <v>2001</v>
      </c>
      <c r="AM100" s="5">
        <v>0</v>
      </c>
      <c r="AN100" s="5">
        <v>0</v>
      </c>
      <c r="AO100" s="5">
        <v>0</v>
      </c>
      <c r="AP100" s="5">
        <v>0</v>
      </c>
      <c r="AQ100" s="5">
        <v>0.9</v>
      </c>
      <c r="AR100" s="5">
        <v>0.5</v>
      </c>
      <c r="AS100" s="5">
        <v>0.3</v>
      </c>
      <c r="AT100" s="5">
        <v>0</v>
      </c>
      <c r="AU100" s="5">
        <v>0.5</v>
      </c>
      <c r="AV100" s="5">
        <v>1.2</v>
      </c>
      <c r="AW100" s="5">
        <v>0.1</v>
      </c>
      <c r="AX100" s="5">
        <v>0</v>
      </c>
      <c r="AY100" s="5">
        <v>0.3</v>
      </c>
      <c r="BA100" s="5">
        <v>2001</v>
      </c>
      <c r="BB100" s="5">
        <v>0</v>
      </c>
      <c r="BC100" s="5">
        <v>0</v>
      </c>
      <c r="BD100" s="5">
        <v>3</v>
      </c>
      <c r="BE100" s="5">
        <v>4</v>
      </c>
      <c r="BF100" s="5">
        <v>118</v>
      </c>
      <c r="BG100" s="5">
        <v>117</v>
      </c>
      <c r="BH100" s="5">
        <v>103</v>
      </c>
      <c r="BI100" s="5">
        <v>106</v>
      </c>
      <c r="BJ100" s="5">
        <v>69</v>
      </c>
      <c r="BK100" s="5">
        <v>47</v>
      </c>
      <c r="BL100" s="5">
        <v>0</v>
      </c>
      <c r="BM100" s="5">
        <v>0</v>
      </c>
      <c r="BN100" s="5"/>
    </row>
    <row r="101" spans="1:66" ht="15" thickBot="1" x14ac:dyDescent="0.4">
      <c r="A101" s="2">
        <v>39583</v>
      </c>
      <c r="B101" s="6">
        <f t="shared" si="61"/>
        <v>5</v>
      </c>
      <c r="C101" s="6">
        <f t="shared" si="62"/>
        <v>2008</v>
      </c>
      <c r="D101">
        <v>166188</v>
      </c>
      <c r="E101">
        <f t="shared" si="63"/>
        <v>66811.129306116214</v>
      </c>
      <c r="F101" s="19">
        <f>IF(OR(INDEX($X$13:$AJ$36,MATCH($C101,$W$13:$W$36,0),MATCH($B101,$X$12:$AJ$12,0))="T", INDEX($X$13:$AJ$36,MATCH($C101,$W$13:$W$36,0),MATCH($B101,$X$12:$AJ$12,0))="M"),_xlfn.XLOOKUP($B101,$X$12:$AJ$12,$X$37:$AJ$37), INDEX($X$13:$AJ$36,MATCH($C101,$W$13:$W$36,0),MATCH($B101,$X$12:$AJ$12,0)))</f>
        <v>102</v>
      </c>
      <c r="G101" s="19">
        <f>IF(OR(INDEX($X$41:$AJ$64,MATCH(C101,$W$41:$W$64,0),MATCH(B101,$X$40:$AJ$40,0))="T", INDEX($X$41:$AJ$64,MATCH(C101,$W$41:$W$64,0),MATCH(B101,$X$40:$AJ$40,0))="M"), _xlfn.XLOOKUP($B101,$X$40:$AJ$40,$X$65:$AJ$65), INDEX($X$41:$AJ$64,MATCH(C101,$W$41:$W$64,0),MATCH(B101,$X$40:$AJ$40,0)))</f>
        <v>46</v>
      </c>
      <c r="H101" s="19">
        <f>IF(OR(INDEX($X$70:$AJ$93,MATCH(C101,$W$70:$W$93,0),MATCH(B101,$X$69:$AJ$69,0))="T", INDEX($X$70:$AJ$93,MATCH(C101,$W$70:$W$93,0),MATCH(B101,$X$69:$AJ$69,0))="M"), _xlfn.XLOOKUP($B101,$X$69:$AJ$69,$X$94:$AJ$94), INDEX($X$70:$AJ$93,MATCH(C101,$W$70:$W$93,0),MATCH(B101,$X$69:$AJ$69,0)))</f>
        <v>9.6999999999999993</v>
      </c>
      <c r="I101" s="19">
        <f>IF(OR(INDEX($X$99:$AJ$122,MATCH(C101,$W$99:$W$122,0),MATCH(B101,$X$98:$AJ$98,0))="T", INDEX($X$99:$AJ$122,MATCH(C101,$W$99:$W$122,0),MATCH(B101,$X$98:$AJ$98,0))="M"),_xlfn.XLOOKUP($B101,$X$98:$AJ$98,$X$123:$AJ$123), INDEX($X$99:$AJ$122,MATCH(C101,$W$99:$W$122,0),MATCH(B101,$X$98:$AJ$98,0)))</f>
        <v>3.5</v>
      </c>
      <c r="J101" s="19">
        <f>IF(OR(INDEX($X$128:$AJ$151,MATCH(C101,$W$128:$W$151,0),MATCH(B101,$X$127:$AJ$127,0))="T", INDEX($X$128:$AJ$151,MATCH(C101,$W$128:$W$151,0),MATCH(B101,$X$127:$AJ$127,0))="M"), _xlfn.XLOOKUP($B101,$X$127:$AJ$127,$X$152:$AJ$152), INDEX($X$128:$AJ$151,MATCH(C101,$W$128:$W$151,0),MATCH(B101,$X$127:$AJ$127,0)))</f>
        <v>9</v>
      </c>
      <c r="K101" s="18">
        <f>IF(OR(INDEX($AM$13:$AY$36,MATCH($C101,$AL$13:$AL$36,0),MATCH($B101,$AM$12:$AY$12,0))="T", INDEX($AM$13:$AY$36,MATCH($C101,$AL$13:$AL$36,0),MATCH($B101,$AM$12:$AY$12,0))="M"),_xlfn.XLOOKUP($B101,$AM$12:$AY$12,$AM$37:$AY$37), INDEX($AM$13:$AY$36,MATCH($C101,$AL$13:$AL$36,0),MATCH($B101,$AM$12:$AY$12,0)))</f>
        <v>97</v>
      </c>
      <c r="L101" s="18">
        <f>IF(OR(INDEX($AM$41:$AY$64,MATCH($C101,$AL$41:$AL$64,0),MATCH($B101,$AM$40:$AY$40,0))="T", INDEX($AM$41:$AY$64,MATCH($C101,$AL$41:$AL$64,0),MATCH($B101,$AM$40:$AY$40,0))="M"),_xlfn.XLOOKUP($B101,$AM$40:$AY$40,$AM$65:$AY$65), INDEX($AM$41:$AY$64,MATCH($C101,$AL$41:$AL$64,0),MATCH($B101,$AM$40:$AY$40,0)))</f>
        <v>47</v>
      </c>
      <c r="M101" s="18">
        <f t="shared" si="64"/>
        <v>7.6</v>
      </c>
      <c r="N101" s="18">
        <f t="shared" si="65"/>
        <v>1.1000000000000001</v>
      </c>
      <c r="O101" s="18">
        <f>IF(OR(INDEX($AM$99:$AY$122,MATCH($C101,$AL$99:$AL$122,0),MATCH($B101,$AM$98:$AY$98,0))="T", INDEX($AM$99:$AY$122,MATCH($C101,$AL$99:$AL$122,0),MATCH($B101,$AM$98:$AY$98,0))="M"), _xlfn.XLOOKUP($B101,$AM$98:$AY$98,$AM$123:$AY$123), INDEX($AM$99:$AY$122,MATCH($C101,$AL$99:$AL$122,0),MATCH($B101,$AM$98:$AY$98,0)))</f>
        <v>1.1000000000000001</v>
      </c>
      <c r="P101" s="23">
        <f>IF(OR(INDEX($BB$13:$BN$36,MATCH($C101,$BA$13:$BA$36,0),MATCH($B101,$BB$12:$BN$12,0))="T", INDEX($BB$13:$BN$36,MATCH($C101,$BA$13:$BA$36,0),MATCH($B101,$BB$12:$BN$12,0))="M"),_xlfn.XLOOKUP($B101,$BB$12:$BN$12,$BB$37:$BN$37), INDEX($BB$13:$BN$36,MATCH($C101,$BA$13:$BA$36,0),MATCH($B101,$BB$12:$BN$12,0)))</f>
        <v>99</v>
      </c>
      <c r="Q101" s="23">
        <f>IF(OR(INDEX($BB$41:$BN$64,MATCH($C101,$BA$41:$BA$64,0),MATCH($B101,$BB$40:$BN$40,0))="T", INDEX($BB$41:$BN$64,MATCH($C101,$BA$41:$BA$64,0),MATCH($B101,$BB$40:$BN$40,0))="M"),_xlfn.XLOOKUP($B101,$BB$40:$BN$40,$BB$65:$BN$65), INDEX($BB$41:$BN$64,MATCH($C101,$BA$41:$BA$64,0),MATCH($B101,$BB$40:$BN$40,0)))</f>
        <v>44</v>
      </c>
      <c r="R101" s="23">
        <f>IF(OR(INDEX($BB$70:$BN$93,MATCH($C101,$BA$70:$BA$93,0),MATCH($B101,$BB$69:$BN$69,0))="T", INDEX($BB$70:$BN$93,MATCH($C101,$BA$70:$BA$93,0),MATCH($B101,$BB$69:$BN$69,0))="M"), _xlfn.XLOOKUP($B101,$BB$69:$BN$69,$BB$94:$BN$94), INDEX($AM$41:$AY$64,MATCH($C101,$BA$70:$BA$93,0),MATCH($B101,$BB$69:$BN$69,0)))</f>
        <v>47</v>
      </c>
      <c r="S101" s="23">
        <f>IF(OR(INDEX($BB$99:$BN$122,MATCH($C101,$BA$99:$BA$122,0),MATCH($B101,$BB$98:$BN$98,0))="T", INDEX($BB$99:$BN$122,MATCH($C101,$BA$99:$BA$122,0),MATCH($B101,$BB$98:$BN$98,0))="M"), _xlfn.XLOOKUP($B101,$BB$98:$BN$98,$BB$123:$BN$123), INDEX($BB$99:$BN$122,MATCH($C101,$BA$99:$BA$122,0),MATCH($B101,$BB$98:$BN$98,0)))</f>
        <v>65</v>
      </c>
      <c r="T101" s="23">
        <f>IF(OR(INDEX($BB$128:$BN$151,MATCH($C101,$BA$128:$BA$151,0),MATCH($B101,$BB$127:$BN$127,0))="T", INDEX($BB$128:$BN$151,MATCH($C101,$BA$128:$BA$151,0),MATCH($B101,$BB$127:$BN$127,0))="M"), _xlfn.XLOOKUP($B101,$BB$127:$BN$127,$BB$152:$BN$152), INDEX($AM$128:$AY$151,MATCH($C101,$BA$128:$BA$151,0),MATCH($B101,$BB$127:$BN$127,0)))</f>
        <v>64.5</v>
      </c>
      <c r="W101" s="15">
        <v>2002</v>
      </c>
      <c r="X101" s="15">
        <v>0</v>
      </c>
      <c r="Y101" s="15">
        <v>0</v>
      </c>
      <c r="Z101" s="15">
        <v>0</v>
      </c>
      <c r="AA101" s="15">
        <v>0.1</v>
      </c>
      <c r="AB101" s="15">
        <v>1.8</v>
      </c>
      <c r="AC101" s="15">
        <v>7.3</v>
      </c>
      <c r="AD101" s="15">
        <v>11</v>
      </c>
      <c r="AE101" s="15">
        <v>8.6999999999999993</v>
      </c>
      <c r="AF101" s="15">
        <v>8.1999999999999993</v>
      </c>
      <c r="AG101" s="15">
        <v>1.5</v>
      </c>
      <c r="AH101" s="15">
        <v>0</v>
      </c>
      <c r="AI101" s="15">
        <v>0</v>
      </c>
      <c r="AJ101" s="15"/>
      <c r="AL101" s="5">
        <v>2002</v>
      </c>
      <c r="AM101" s="5">
        <v>0</v>
      </c>
      <c r="AN101" s="5">
        <v>0.1</v>
      </c>
      <c r="AO101" s="5">
        <v>0</v>
      </c>
      <c r="AP101" s="5">
        <v>0</v>
      </c>
      <c r="AQ101" s="5">
        <v>0</v>
      </c>
      <c r="AR101" s="5">
        <v>0.3</v>
      </c>
      <c r="AS101" s="5">
        <v>0.1</v>
      </c>
      <c r="AT101" s="5">
        <v>0.6</v>
      </c>
      <c r="AU101" s="5">
        <v>1.1000000000000001</v>
      </c>
      <c r="AV101" s="5">
        <v>1.1000000000000001</v>
      </c>
      <c r="AW101" s="5">
        <v>0</v>
      </c>
      <c r="AX101" s="5">
        <v>0</v>
      </c>
      <c r="AY101" s="5">
        <v>0.3</v>
      </c>
      <c r="BA101" s="5">
        <v>2002</v>
      </c>
      <c r="BB101" s="5">
        <v>0</v>
      </c>
      <c r="BC101" s="5">
        <v>0</v>
      </c>
      <c r="BD101" s="5">
        <v>0</v>
      </c>
      <c r="BE101" s="5">
        <v>5</v>
      </c>
      <c r="BF101" s="5">
        <v>24</v>
      </c>
      <c r="BG101" s="5">
        <v>78</v>
      </c>
      <c r="BH101" s="5">
        <v>151</v>
      </c>
      <c r="BI101" s="5">
        <v>154</v>
      </c>
      <c r="BJ101" s="5">
        <v>156</v>
      </c>
      <c r="BK101" s="5">
        <v>46</v>
      </c>
      <c r="BL101" s="5">
        <v>0</v>
      </c>
      <c r="BM101" s="5">
        <v>0</v>
      </c>
      <c r="BN101" s="5"/>
    </row>
    <row r="102" spans="1:66" ht="15" thickBot="1" x14ac:dyDescent="0.4">
      <c r="A102" s="2">
        <v>39614</v>
      </c>
      <c r="B102" s="6">
        <f t="shared" si="61"/>
        <v>6</v>
      </c>
      <c r="C102" s="6">
        <f t="shared" si="62"/>
        <v>2008</v>
      </c>
      <c r="D102">
        <v>159240</v>
      </c>
      <c r="E102">
        <f t="shared" si="63"/>
        <v>64017.884749235476</v>
      </c>
      <c r="F102" s="19">
        <f>IF(OR(INDEX($X$13:$AJ$36,MATCH($C102,$W$13:$W$36,0),MATCH($B102,$X$12:$AJ$12,0))="T", INDEX($X$13:$AJ$36,MATCH($C102,$W$13:$W$36,0),MATCH($B102,$X$12:$AJ$12,0))="M"),_xlfn.XLOOKUP($B102,$X$12:$AJ$12,$X$37:$AJ$37), INDEX($X$13:$AJ$36,MATCH($C102,$W$13:$W$36,0),MATCH($B102,$X$12:$AJ$12,0)))</f>
        <v>103</v>
      </c>
      <c r="G102" s="19">
        <f>IF(OR(INDEX($X$41:$AJ$64,MATCH(C102,$W$41:$W$64,0),MATCH(B102,$X$40:$AJ$40,0))="T", INDEX($X$41:$AJ$64,MATCH(C102,$W$41:$W$64,0),MATCH(B102,$X$40:$AJ$40,0))="M"), _xlfn.XLOOKUP($B102,$X$40:$AJ$40,$X$65:$AJ$65), INDEX($X$41:$AJ$64,MATCH(C102,$W$41:$W$64,0),MATCH(B102,$X$40:$AJ$40,0)))</f>
        <v>50</v>
      </c>
      <c r="H102" s="19">
        <f>IF(OR(INDEX($X$70:$AJ$93,MATCH(C102,$W$70:$W$93,0),MATCH(B102,$X$69:$AJ$69,0))="T", INDEX($X$70:$AJ$93,MATCH(C102,$W$70:$W$93,0),MATCH(B102,$X$69:$AJ$69,0))="M"), _xlfn.XLOOKUP($B102,$X$69:$AJ$69,$X$94:$AJ$94), INDEX($X$70:$AJ$93,MATCH(C102,$W$70:$W$93,0),MATCH(B102,$X$69:$AJ$69,0)))</f>
        <v>18.899999999999999</v>
      </c>
      <c r="I102" s="19">
        <f>IF(OR(INDEX($X$99:$AJ$122,MATCH(C102,$W$99:$W$122,0),MATCH(B102,$X$98:$AJ$98,0))="T", INDEX($X$99:$AJ$122,MATCH(C102,$W$99:$W$122,0),MATCH(B102,$X$98:$AJ$98,0))="M"),_xlfn.XLOOKUP($B102,$X$98:$AJ$98,$X$123:$AJ$123), INDEX($X$99:$AJ$122,MATCH(C102,$W$99:$W$122,0),MATCH(B102,$X$98:$AJ$98,0)))</f>
        <v>7.7</v>
      </c>
      <c r="J102" s="19">
        <f>IF(OR(INDEX($X$128:$AJ$151,MATCH(C102,$W$128:$W$151,0),MATCH(B102,$X$127:$AJ$127,0))="T", INDEX($X$128:$AJ$151,MATCH(C102,$W$128:$W$151,0),MATCH(B102,$X$127:$AJ$127,0))="M"), _xlfn.XLOOKUP($B102,$X$127:$AJ$127,$X$152:$AJ$152), INDEX($X$128:$AJ$151,MATCH(C102,$W$128:$W$151,0),MATCH(B102,$X$127:$AJ$127,0)))</f>
        <v>15.3</v>
      </c>
      <c r="K102" s="18">
        <f>IF(OR(INDEX($AM$13:$AY$36,MATCH($C102,$AL$13:$AL$36,0),MATCH($B102,$AM$12:$AY$12,0))="T", INDEX($AM$13:$AY$36,MATCH($C102,$AL$13:$AL$36,0),MATCH($B102,$AM$12:$AY$12,0))="M"),_xlfn.XLOOKUP($B102,$AM$12:$AY$12,$AM$37:$AY$37), INDEX($AM$13:$AY$36,MATCH($C102,$AL$13:$AL$36,0),MATCH($B102,$AM$12:$AY$12,0)))</f>
        <v>87</v>
      </c>
      <c r="L102" s="18">
        <f>IF(OR(INDEX($AM$41:$AY$64,MATCH($C102,$AL$41:$AL$64,0),MATCH($B102,$AM$40:$AY$40,0))="T", INDEX($AM$41:$AY$64,MATCH($C102,$AL$41:$AL$64,0),MATCH($B102,$AM$40:$AY$40,0))="M"),_xlfn.XLOOKUP($B102,$AM$40:$AY$40,$AM$65:$AY$65), INDEX($AM$41:$AY$64,MATCH($C102,$AL$41:$AL$64,0),MATCH($B102,$AM$40:$AY$40,0)))</f>
        <v>48</v>
      </c>
      <c r="M102" s="18">
        <f t="shared" si="64"/>
        <v>14</v>
      </c>
      <c r="N102" s="18">
        <f t="shared" si="65"/>
        <v>0.7</v>
      </c>
      <c r="O102" s="18">
        <f>IF(OR(INDEX($AM$99:$AY$122,MATCH($C102,$AL$99:$AL$122,0),MATCH($B102,$AM$98:$AY$98,0))="T", INDEX($AM$99:$AY$122,MATCH($C102,$AL$99:$AL$122,0),MATCH($B102,$AM$98:$AY$98,0))="M"), _xlfn.XLOOKUP($B102,$AM$98:$AY$98,$AM$123:$AY$123), INDEX($AM$99:$AY$122,MATCH($C102,$AL$99:$AL$122,0),MATCH($B102,$AM$98:$AY$98,0)))</f>
        <v>0.7</v>
      </c>
      <c r="P102" s="23">
        <f>IF(OR(INDEX($BB$13:$BN$36,MATCH($C102,$BA$13:$BA$36,0),MATCH($B102,$BB$12:$BN$12,0))="T", INDEX($BB$13:$BN$36,MATCH($C102,$BA$13:$BA$36,0),MATCH($B102,$BB$12:$BN$12,0))="M"),_xlfn.XLOOKUP($B102,$BB$12:$BN$12,$BB$37:$BN$37), INDEX($BB$13:$BN$36,MATCH($C102,$BA$13:$BA$36,0),MATCH($B102,$BB$12:$BN$12,0)))</f>
        <v>103</v>
      </c>
      <c r="Q102" s="23">
        <f>IF(OR(INDEX($BB$41:$BN$64,MATCH($C102,$BA$41:$BA$64,0),MATCH($B102,$BB$40:$BN$40,0))="T", INDEX($BB$41:$BN$64,MATCH($C102,$BA$41:$BA$64,0),MATCH($B102,$BB$40:$BN$40,0))="M"),_xlfn.XLOOKUP($B102,$BB$40:$BN$40,$BB$65:$BN$65), INDEX($BB$41:$BN$64,MATCH($C102,$BA$41:$BA$64,0),MATCH($B102,$BB$40:$BN$40,0)))</f>
        <v>47</v>
      </c>
      <c r="R102" s="23">
        <f>IF(OR(INDEX($BB$70:$BN$93,MATCH($C102,$BA$70:$BA$93,0),MATCH($B102,$BB$69:$BN$69,0))="T", INDEX($BB$70:$BN$93,MATCH($C102,$BA$70:$BA$93,0),MATCH($B102,$BB$69:$BN$69,0))="M"), _xlfn.XLOOKUP($B102,$BB$69:$BN$69,$BB$94:$BN$94), INDEX($AM$41:$AY$64,MATCH($C102,$BA$70:$BA$93,0),MATCH($B102,$BB$69:$BN$69,0)))</f>
        <v>48</v>
      </c>
      <c r="S102" s="23">
        <f>IF(OR(INDEX($BB$99:$BN$122,MATCH($C102,$BA$99:$BA$122,0),MATCH($B102,$BB$98:$BN$98,0))="T", INDEX($BB$99:$BN$122,MATCH($C102,$BA$99:$BA$122,0),MATCH($B102,$BB$98:$BN$98,0))="M"), _xlfn.XLOOKUP($B102,$BB$98:$BN$98,$BB$123:$BN$123), INDEX($BB$99:$BN$122,MATCH($C102,$BA$99:$BA$122,0),MATCH($B102,$BB$98:$BN$98,0)))</f>
        <v>120</v>
      </c>
      <c r="T102" s="23">
        <f>IF(OR(INDEX($BB$128:$BN$151,MATCH($C102,$BA$128:$BA$151,0),MATCH($B102,$BB$127:$BN$127,0))="T", INDEX($BB$128:$BN$151,MATCH($C102,$BA$128:$BA$151,0),MATCH($B102,$BB$127:$BN$127,0))="M"), _xlfn.XLOOKUP($B102,$BB$127:$BN$127,$BB$152:$BN$152), INDEX($AM$128:$AY$151,MATCH($C102,$BA$128:$BA$151,0),MATCH($B102,$BB$127:$BN$127,0)))</f>
        <v>66.599999999999994</v>
      </c>
      <c r="W102" s="15">
        <v>2003</v>
      </c>
      <c r="X102" s="15">
        <v>0</v>
      </c>
      <c r="Y102" s="15">
        <v>0</v>
      </c>
      <c r="Z102" s="15">
        <v>0</v>
      </c>
      <c r="AA102" s="15">
        <v>0</v>
      </c>
      <c r="AB102" s="15">
        <v>3.1</v>
      </c>
      <c r="AC102" s="15">
        <v>7.9</v>
      </c>
      <c r="AD102" s="15">
        <v>14.5</v>
      </c>
      <c r="AE102" s="15">
        <v>10.4</v>
      </c>
      <c r="AF102" s="15">
        <v>8.9</v>
      </c>
      <c r="AG102" s="15">
        <v>2.8</v>
      </c>
      <c r="AH102" s="15">
        <v>0</v>
      </c>
      <c r="AI102" s="15">
        <v>0</v>
      </c>
      <c r="AJ102" s="15"/>
      <c r="AL102" s="5">
        <v>2003</v>
      </c>
      <c r="AM102" s="5">
        <v>0</v>
      </c>
      <c r="AN102" s="5">
        <v>0</v>
      </c>
      <c r="AO102" s="5">
        <v>0.2</v>
      </c>
      <c r="AP102" s="5">
        <v>0</v>
      </c>
      <c r="AQ102" s="5">
        <v>0.4</v>
      </c>
      <c r="AR102" s="5">
        <v>1.2</v>
      </c>
      <c r="AS102" s="5">
        <v>0.1</v>
      </c>
      <c r="AT102" s="5">
        <v>0.7</v>
      </c>
      <c r="AU102" s="5">
        <v>2.5</v>
      </c>
      <c r="AV102" s="5">
        <v>2.1</v>
      </c>
      <c r="AW102" s="5">
        <v>0</v>
      </c>
      <c r="AX102" s="5">
        <v>0</v>
      </c>
      <c r="AY102" s="5">
        <v>0.6</v>
      </c>
      <c r="BA102" s="5">
        <v>2003</v>
      </c>
      <c r="BB102" s="5">
        <v>0</v>
      </c>
      <c r="BC102" s="5">
        <v>0</v>
      </c>
      <c r="BD102" s="5">
        <v>1</v>
      </c>
      <c r="BE102" s="5">
        <v>0</v>
      </c>
      <c r="BF102" s="5">
        <v>39</v>
      </c>
      <c r="BG102" s="5">
        <v>104</v>
      </c>
      <c r="BH102" s="5">
        <v>181</v>
      </c>
      <c r="BI102" s="5">
        <v>154</v>
      </c>
      <c r="BJ102" s="5">
        <v>162</v>
      </c>
      <c r="BK102" s="5">
        <v>58</v>
      </c>
      <c r="BL102" s="5">
        <v>0</v>
      </c>
      <c r="BM102" s="5">
        <v>0</v>
      </c>
      <c r="BN102" s="5"/>
    </row>
    <row r="103" spans="1:66" ht="15" thickBot="1" x14ac:dyDescent="0.4">
      <c r="A103" s="2">
        <v>39644</v>
      </c>
      <c r="B103" s="6">
        <f t="shared" si="61"/>
        <v>7</v>
      </c>
      <c r="C103" s="6">
        <f t="shared" si="62"/>
        <v>2008</v>
      </c>
      <c r="D103">
        <v>176823</v>
      </c>
      <c r="E103">
        <f t="shared" si="63"/>
        <v>71086.626695642204</v>
      </c>
      <c r="F103" s="19">
        <f>IF(OR(INDEX($X$13:$AJ$36,MATCH($C103,$W$13:$W$36,0),MATCH($B103,$X$12:$AJ$12,0))="T", INDEX($X$13:$AJ$36,MATCH($C103,$W$13:$W$36,0),MATCH($B103,$X$12:$AJ$12,0))="M"),_xlfn.XLOOKUP($B103,$X$12:$AJ$12,$X$37:$AJ$37), INDEX($X$13:$AJ$36,MATCH($C103,$W$13:$W$36,0),MATCH($B103,$X$12:$AJ$12,0)))</f>
        <v>108</v>
      </c>
      <c r="G103" s="19">
        <f>IF(OR(INDEX($X$41:$AJ$64,MATCH(C103,$W$41:$W$64,0),MATCH(B103,$X$40:$AJ$40,0))="T", INDEX($X$41:$AJ$64,MATCH(C103,$W$41:$W$64,0),MATCH(B103,$X$40:$AJ$40,0))="M"), _xlfn.XLOOKUP($B103,$X$40:$AJ$40,$X$65:$AJ$65), INDEX($X$41:$AJ$64,MATCH(C103,$W$41:$W$64,0),MATCH(B103,$X$40:$AJ$40,0)))</f>
        <v>50</v>
      </c>
      <c r="H103" s="19">
        <f>IF(OR(INDEX($X$70:$AJ$93,MATCH(C103,$W$70:$W$93,0),MATCH(B103,$X$69:$AJ$69,0))="T", INDEX($X$70:$AJ$93,MATCH(C103,$W$70:$W$93,0),MATCH(B103,$X$69:$AJ$69,0))="M"), _xlfn.XLOOKUP($B103,$X$69:$AJ$69,$X$94:$AJ$94), INDEX($X$70:$AJ$93,MATCH(C103,$W$70:$W$93,0),MATCH(B103,$X$69:$AJ$69,0)))</f>
        <v>18.8</v>
      </c>
      <c r="I103" s="19">
        <f>IF(OR(INDEX($X$99:$AJ$122,MATCH(C103,$W$99:$W$122,0),MATCH(B103,$X$98:$AJ$98,0))="T", INDEX($X$99:$AJ$122,MATCH(C103,$W$99:$W$122,0),MATCH(B103,$X$98:$AJ$98,0))="M"),_xlfn.XLOOKUP($B103,$X$98:$AJ$98,$X$123:$AJ$123), INDEX($X$99:$AJ$122,MATCH(C103,$W$99:$W$122,0),MATCH(B103,$X$98:$AJ$98,0)))</f>
        <v>10.4</v>
      </c>
      <c r="J103" s="19">
        <f>IF(OR(INDEX($X$128:$AJ$151,MATCH(C103,$W$128:$W$151,0),MATCH(B103,$X$127:$AJ$127,0))="T", INDEX($X$128:$AJ$151,MATCH(C103,$W$128:$W$151,0),MATCH(B103,$X$127:$AJ$127,0))="M"), _xlfn.XLOOKUP($B103,$X$127:$AJ$127,$X$152:$AJ$152), INDEX($X$128:$AJ$151,MATCH(C103,$W$128:$W$151,0),MATCH(B103,$X$127:$AJ$127,0)))</f>
        <v>16.399999999999999</v>
      </c>
      <c r="K103" s="18">
        <f>IF(OR(INDEX($AM$13:$AY$36,MATCH($C103,$AL$13:$AL$36,0),MATCH($B103,$AM$12:$AY$12,0))="T", INDEX($AM$13:$AY$36,MATCH($C103,$AL$13:$AL$36,0),MATCH($B103,$AM$12:$AY$12,0))="M"),_xlfn.XLOOKUP($B103,$AM$12:$AY$12,$AM$37:$AY$37), INDEX($AM$13:$AY$36,MATCH($C103,$AL$13:$AL$36,0),MATCH($B103,$AM$12:$AY$12,0)))</f>
        <v>79</v>
      </c>
      <c r="L103" s="18">
        <f>IF(OR(INDEX($AM$41:$AY$64,MATCH($C103,$AL$41:$AL$64,0),MATCH($B103,$AM$40:$AY$40,0))="T", INDEX($AM$41:$AY$64,MATCH($C103,$AL$41:$AL$64,0),MATCH($B103,$AM$40:$AY$40,0))="M"),_xlfn.XLOOKUP($B103,$AM$40:$AY$40,$AM$65:$AY$65), INDEX($AM$41:$AY$64,MATCH($C103,$AL$41:$AL$64,0),MATCH($B103,$AM$40:$AY$40,0)))</f>
        <v>51</v>
      </c>
      <c r="M103" s="18">
        <f t="shared" si="64"/>
        <v>15</v>
      </c>
      <c r="N103" s="18">
        <f t="shared" si="65"/>
        <v>0.4</v>
      </c>
      <c r="O103" s="18">
        <f>IF(OR(INDEX($AM$99:$AY$122,MATCH($C103,$AL$99:$AL$122,0),MATCH($B103,$AM$98:$AY$98,0))="T", INDEX($AM$99:$AY$122,MATCH($C103,$AL$99:$AL$122,0),MATCH($B103,$AM$98:$AY$98,0))="M"), _xlfn.XLOOKUP($B103,$AM$98:$AY$98,$AM$123:$AY$123), INDEX($AM$99:$AY$122,MATCH($C103,$AL$99:$AL$122,0),MATCH($B103,$AM$98:$AY$98,0)))</f>
        <v>0.4</v>
      </c>
      <c r="P103" s="23">
        <f>IF(OR(INDEX($BB$13:$BN$36,MATCH($C103,$BA$13:$BA$36,0),MATCH($B103,$BB$12:$BN$12,0))="T", INDEX($BB$13:$BN$36,MATCH($C103,$BA$13:$BA$36,0),MATCH($B103,$BB$12:$BN$12,0))="M"),_xlfn.XLOOKUP($B103,$BB$12:$BN$12,$BB$37:$BN$37), INDEX($BB$13:$BN$36,MATCH($C103,$BA$13:$BA$36,0),MATCH($B103,$BB$12:$BN$12,0)))</f>
        <v>101</v>
      </c>
      <c r="Q103" s="23">
        <f>IF(OR(INDEX($BB$41:$BN$64,MATCH($C103,$BA$41:$BA$64,0),MATCH($B103,$BB$40:$BN$40,0))="T", INDEX($BB$41:$BN$64,MATCH($C103,$BA$41:$BA$64,0),MATCH($B103,$BB$40:$BN$40,0))="M"),_xlfn.XLOOKUP($B103,$BB$40:$BN$40,$BB$65:$BN$65), INDEX($BB$41:$BN$64,MATCH($C103,$BA$41:$BA$64,0),MATCH($B103,$BB$40:$BN$40,0)))</f>
        <v>54</v>
      </c>
      <c r="R103" s="23">
        <f>IF(OR(INDEX($BB$70:$BN$93,MATCH($C103,$BA$70:$BA$93,0),MATCH($B103,$BB$69:$BN$69,0))="T", INDEX($BB$70:$BN$93,MATCH($C103,$BA$70:$BA$93,0),MATCH($B103,$BB$69:$BN$69,0))="M"), _xlfn.XLOOKUP($B103,$BB$69:$BN$69,$BB$94:$BN$94), INDEX($AM$41:$AY$64,MATCH($C103,$BA$70:$BA$93,0),MATCH($B103,$BB$69:$BN$69,0)))</f>
        <v>51</v>
      </c>
      <c r="S103" s="23">
        <f>IF(OR(INDEX($BB$99:$BN$122,MATCH($C103,$BA$99:$BA$122,0),MATCH($B103,$BB$98:$BN$98,0))="T", INDEX($BB$99:$BN$122,MATCH($C103,$BA$99:$BA$122,0),MATCH($B103,$BB$98:$BN$98,0))="M"), _xlfn.XLOOKUP($B103,$BB$98:$BN$98,$BB$123:$BN$123), INDEX($BB$99:$BN$122,MATCH($C103,$BA$99:$BA$122,0),MATCH($B103,$BB$98:$BN$98,0)))</f>
        <v>145</v>
      </c>
      <c r="T103" s="23">
        <f>IF(OR(INDEX($BB$128:$BN$151,MATCH($C103,$BA$128:$BA$151,0),MATCH($B103,$BB$127:$BN$127,0))="T", INDEX($BB$128:$BN$151,MATCH($C103,$BA$128:$BA$151,0),MATCH($B103,$BB$127:$BN$127,0))="M"), _xlfn.XLOOKUP($B103,$BB$127:$BN$127,$BB$152:$BN$152), INDEX($AM$128:$AY$151,MATCH($C103,$BA$128:$BA$151,0),MATCH($B103,$BB$127:$BN$127,0)))</f>
        <v>66.3</v>
      </c>
      <c r="W103" s="15">
        <v>2004</v>
      </c>
      <c r="X103" s="15">
        <v>0</v>
      </c>
      <c r="Y103" s="15">
        <v>0</v>
      </c>
      <c r="Z103" s="15">
        <v>0.3</v>
      </c>
      <c r="AA103" s="15">
        <v>1.6</v>
      </c>
      <c r="AB103" s="15">
        <v>2.6</v>
      </c>
      <c r="AC103" s="15">
        <v>7.5</v>
      </c>
      <c r="AD103" s="15">
        <v>10.3</v>
      </c>
      <c r="AE103" s="15">
        <v>10.9</v>
      </c>
      <c r="AF103" s="15">
        <v>7.8</v>
      </c>
      <c r="AG103" s="15">
        <v>2</v>
      </c>
      <c r="AH103" s="15">
        <v>0</v>
      </c>
      <c r="AI103" s="15">
        <v>0</v>
      </c>
      <c r="AJ103" s="15"/>
      <c r="AL103" s="5">
        <v>2004</v>
      </c>
      <c r="AM103" s="5">
        <v>0</v>
      </c>
      <c r="AN103" s="5">
        <v>0</v>
      </c>
      <c r="AO103" s="5">
        <v>1.1000000000000001</v>
      </c>
      <c r="AP103" s="5">
        <v>0.9</v>
      </c>
      <c r="AQ103" s="5">
        <v>0</v>
      </c>
      <c r="AR103" s="5">
        <v>0</v>
      </c>
      <c r="AS103" s="5">
        <v>0</v>
      </c>
      <c r="AT103" s="5">
        <v>0.6</v>
      </c>
      <c r="AU103" s="5">
        <v>2.2999999999999998</v>
      </c>
      <c r="AV103" s="5">
        <v>1.1000000000000001</v>
      </c>
      <c r="AW103" s="5">
        <v>0</v>
      </c>
      <c r="AX103" s="5">
        <v>0</v>
      </c>
      <c r="AY103" s="5">
        <v>0.5</v>
      </c>
      <c r="BA103" s="5">
        <v>2004</v>
      </c>
      <c r="BB103" s="5">
        <v>0</v>
      </c>
      <c r="BC103" s="5">
        <v>0</v>
      </c>
      <c r="BD103" s="5">
        <v>13</v>
      </c>
      <c r="BE103" s="5">
        <v>39</v>
      </c>
      <c r="BF103" s="5">
        <v>25</v>
      </c>
      <c r="BG103" s="5">
        <v>63</v>
      </c>
      <c r="BH103" s="5">
        <v>143</v>
      </c>
      <c r="BI103" s="5">
        <v>174</v>
      </c>
      <c r="BJ103" s="5">
        <v>177</v>
      </c>
      <c r="BK103" s="5">
        <v>36</v>
      </c>
      <c r="BL103" s="5">
        <v>0</v>
      </c>
      <c r="BM103" s="5">
        <v>0</v>
      </c>
      <c r="BN103" s="5"/>
    </row>
    <row r="104" spans="1:66" ht="15" thickBot="1" x14ac:dyDescent="0.4">
      <c r="A104" s="2">
        <v>39675</v>
      </c>
      <c r="B104" s="6">
        <f t="shared" si="61"/>
        <v>8</v>
      </c>
      <c r="C104" s="6">
        <f t="shared" si="62"/>
        <v>2008</v>
      </c>
      <c r="D104">
        <v>193075</v>
      </c>
      <c r="E104">
        <f t="shared" si="63"/>
        <v>77620.278183613656</v>
      </c>
      <c r="F104" s="19">
        <f>IF(OR(INDEX($X$13:$AJ$36,MATCH($C104,$W$13:$W$36,0),MATCH($B104,$X$12:$AJ$12,0))="T", INDEX($X$13:$AJ$36,MATCH($C104,$W$13:$W$36,0),MATCH($B104,$X$12:$AJ$12,0))="M"),_xlfn.XLOOKUP($B104,$X$12:$AJ$12,$X$37:$AJ$37), INDEX($X$13:$AJ$36,MATCH($C104,$W$13:$W$36,0),MATCH($B104,$X$12:$AJ$12,0)))</f>
        <v>104</v>
      </c>
      <c r="G104" s="19">
        <f>IF(OR(INDEX($X$41:$AJ$64,MATCH(C104,$W$41:$W$64,0),MATCH(B104,$X$40:$AJ$40,0))="T", INDEX($X$41:$AJ$64,MATCH(C104,$W$41:$W$64,0),MATCH(B104,$X$40:$AJ$40,0))="M"), _xlfn.XLOOKUP($B104,$X$40:$AJ$40,$X$65:$AJ$65), INDEX($X$41:$AJ$64,MATCH(C104,$W$41:$W$64,0),MATCH(B104,$X$40:$AJ$40,0)))</f>
        <v>54</v>
      </c>
      <c r="H104" s="19">
        <f>IF(OR(INDEX($X$70:$AJ$93,MATCH(C104,$W$70:$W$93,0),MATCH(B104,$X$69:$AJ$69,0))="T", INDEX($X$70:$AJ$93,MATCH(C104,$W$70:$W$93,0),MATCH(B104,$X$69:$AJ$69,0))="M"), _xlfn.XLOOKUP($B104,$X$69:$AJ$69,$X$94:$AJ$94), INDEX($X$70:$AJ$93,MATCH(C104,$W$70:$W$93,0),MATCH(B104,$X$69:$AJ$69,0)))</f>
        <v>15.6</v>
      </c>
      <c r="I104" s="19">
        <f>IF(OR(INDEX($X$99:$AJ$122,MATCH(C104,$W$99:$W$122,0),MATCH(B104,$X$98:$AJ$98,0))="T", INDEX($X$99:$AJ$122,MATCH(C104,$W$99:$W$122,0),MATCH(B104,$X$98:$AJ$98,0))="M"),_xlfn.XLOOKUP($B104,$X$98:$AJ$98,$X$123:$AJ$123), INDEX($X$99:$AJ$122,MATCH(C104,$W$99:$W$122,0),MATCH(B104,$X$98:$AJ$98,0)))</f>
        <v>11.3</v>
      </c>
      <c r="J104" s="19">
        <f>IF(OR(INDEX($X$128:$AJ$151,MATCH(C104,$W$128:$W$151,0),MATCH(B104,$X$127:$AJ$127,0))="T", INDEX($X$128:$AJ$151,MATCH(C104,$W$128:$W$151,0),MATCH(B104,$X$127:$AJ$127,0))="M"), _xlfn.XLOOKUP($B104,$X$127:$AJ$127,$X$152:$AJ$152), INDEX($X$128:$AJ$151,MATCH(C104,$W$128:$W$151,0),MATCH(B104,$X$127:$AJ$127,0)))</f>
        <v>13</v>
      </c>
      <c r="K104" s="18">
        <f>IF(OR(INDEX($AM$13:$AY$36,MATCH($C104,$AL$13:$AL$36,0),MATCH($B104,$AM$12:$AY$12,0))="T", INDEX($AM$13:$AY$36,MATCH($C104,$AL$13:$AL$36,0),MATCH($B104,$AM$12:$AY$12,0))="M"),_xlfn.XLOOKUP($B104,$AM$12:$AY$12,$AM$37:$AY$37), INDEX($AM$13:$AY$36,MATCH($C104,$AL$13:$AL$36,0),MATCH($B104,$AM$12:$AY$12,0)))</f>
        <v>83</v>
      </c>
      <c r="L104" s="18">
        <f>IF(OR(INDEX($AM$41:$AY$64,MATCH($C104,$AL$41:$AL$64,0),MATCH($B104,$AM$40:$AY$40,0))="T", INDEX($AM$41:$AY$64,MATCH($C104,$AL$41:$AL$64,0),MATCH($B104,$AM$40:$AY$40,0))="M"),_xlfn.XLOOKUP($B104,$AM$40:$AY$40,$AM$65:$AY$65), INDEX($AM$41:$AY$64,MATCH($C104,$AL$41:$AL$64,0),MATCH($B104,$AM$40:$AY$40,0)))</f>
        <v>51</v>
      </c>
      <c r="M104" s="18">
        <f t="shared" si="64"/>
        <v>11.6</v>
      </c>
      <c r="N104" s="18">
        <f t="shared" si="65"/>
        <v>0.5</v>
      </c>
      <c r="O104" s="18">
        <f>IF(OR(INDEX($AM$99:$AY$122,MATCH($C104,$AL$99:$AL$122,0),MATCH($B104,$AM$98:$AY$98,0))="T", INDEX($AM$99:$AY$122,MATCH($C104,$AL$99:$AL$122,0),MATCH($B104,$AM$98:$AY$98,0))="M"), _xlfn.XLOOKUP($B104,$AM$98:$AY$98,$AM$123:$AY$123), INDEX($AM$99:$AY$122,MATCH($C104,$AL$99:$AL$122,0),MATCH($B104,$AM$98:$AY$98,0)))</f>
        <v>0.5</v>
      </c>
      <c r="P104" s="23">
        <f>IF(OR(INDEX($BB$13:$BN$36,MATCH($C104,$BA$13:$BA$36,0),MATCH($B104,$BB$12:$BN$12,0))="T", INDEX($BB$13:$BN$36,MATCH($C104,$BA$13:$BA$36,0),MATCH($B104,$BB$12:$BN$12,0))="M"),_xlfn.XLOOKUP($B104,$BB$12:$BN$12,$BB$37:$BN$37), INDEX($BB$13:$BN$36,MATCH($C104,$BA$13:$BA$36,0),MATCH($B104,$BB$12:$BN$12,0)))</f>
        <v>101</v>
      </c>
      <c r="Q104" s="23">
        <f>IF(OR(INDEX($BB$41:$BN$64,MATCH($C104,$BA$41:$BA$64,0),MATCH($B104,$BB$40:$BN$40,0))="T", INDEX($BB$41:$BN$64,MATCH($C104,$BA$41:$BA$64,0),MATCH($B104,$BB$40:$BN$40,0))="M"),_xlfn.XLOOKUP($B104,$BB$40:$BN$40,$BB$65:$BN$65), INDEX($BB$41:$BN$64,MATCH($C104,$BA$41:$BA$64,0),MATCH($B104,$BB$40:$BN$40,0)))</f>
        <v>53</v>
      </c>
      <c r="R104" s="23">
        <f>IF(OR(INDEX($BB$70:$BN$93,MATCH($C104,$BA$70:$BA$93,0),MATCH($B104,$BB$69:$BN$69,0))="T", INDEX($BB$70:$BN$93,MATCH($C104,$BA$70:$BA$93,0),MATCH($B104,$BB$69:$BN$69,0))="M"), _xlfn.XLOOKUP($B104,$BB$69:$BN$69,$BB$94:$BN$94), INDEX($AM$41:$AY$64,MATCH($C104,$BA$70:$BA$93,0),MATCH($B104,$BB$69:$BN$69,0)))</f>
        <v>51</v>
      </c>
      <c r="S104" s="23">
        <f>IF(OR(INDEX($BB$99:$BN$122,MATCH($C104,$BA$99:$BA$122,0),MATCH($B104,$BB$98:$BN$98,0))="T", INDEX($BB$99:$BN$122,MATCH($C104,$BA$99:$BA$122,0),MATCH($B104,$BB$98:$BN$98,0))="M"), _xlfn.XLOOKUP($B104,$BB$98:$BN$98,$BB$123:$BN$123), INDEX($BB$99:$BN$122,MATCH($C104,$BA$99:$BA$122,0),MATCH($B104,$BB$98:$BN$98,0)))</f>
        <v>180</v>
      </c>
      <c r="T104" s="23">
        <f>IF(OR(INDEX($BB$128:$BN$151,MATCH($C104,$BA$128:$BA$151,0),MATCH($B104,$BB$127:$BN$127,0))="T", INDEX($BB$128:$BN$151,MATCH($C104,$BA$128:$BA$151,0),MATCH($B104,$BB$127:$BN$127,0))="M"), _xlfn.XLOOKUP($B104,$BB$127:$BN$127,$BB$152:$BN$152), INDEX($AM$128:$AY$151,MATCH($C104,$BA$128:$BA$151,0),MATCH($B104,$BB$127:$BN$127,0)))</f>
        <v>68.7</v>
      </c>
      <c r="W104" s="15">
        <v>2005</v>
      </c>
      <c r="X104" s="15">
        <v>0</v>
      </c>
      <c r="Y104" s="15">
        <v>0</v>
      </c>
      <c r="Z104" s="15">
        <v>0</v>
      </c>
      <c r="AA104" s="15">
        <v>0</v>
      </c>
      <c r="AB104" s="15">
        <v>2.2999999999999998</v>
      </c>
      <c r="AC104" s="15">
        <v>5.2</v>
      </c>
      <c r="AD104" s="15">
        <v>14</v>
      </c>
      <c r="AE104" s="15">
        <v>11.6</v>
      </c>
      <c r="AF104" s="15">
        <v>4.2</v>
      </c>
      <c r="AG104" s="15">
        <v>0.9</v>
      </c>
      <c r="AH104" s="15">
        <v>0</v>
      </c>
      <c r="AI104" s="15">
        <v>0</v>
      </c>
      <c r="AJ104" s="15"/>
      <c r="AL104" s="5">
        <v>2005</v>
      </c>
      <c r="AM104" s="5">
        <v>0</v>
      </c>
      <c r="AN104" s="5">
        <v>0</v>
      </c>
      <c r="AO104" s="5">
        <v>0.2</v>
      </c>
      <c r="AP104" s="5">
        <v>0</v>
      </c>
      <c r="AQ104" s="5">
        <v>0</v>
      </c>
      <c r="AR104" s="5">
        <v>0</v>
      </c>
      <c r="AS104" s="5">
        <v>0.2</v>
      </c>
      <c r="AT104" s="5">
        <v>0.3</v>
      </c>
      <c r="AU104" s="5">
        <v>0.2</v>
      </c>
      <c r="AV104" s="5">
        <v>0.3</v>
      </c>
      <c r="AW104" s="5">
        <v>0.4</v>
      </c>
      <c r="AX104" s="5">
        <v>0</v>
      </c>
      <c r="AY104" s="5">
        <v>0.1</v>
      </c>
      <c r="BA104" s="5">
        <v>2005</v>
      </c>
      <c r="BB104" s="5">
        <v>0</v>
      </c>
      <c r="BC104" s="5">
        <v>0</v>
      </c>
      <c r="BD104" s="5">
        <v>5</v>
      </c>
      <c r="BE104" s="5">
        <v>0</v>
      </c>
      <c r="BF104" s="5">
        <v>22</v>
      </c>
      <c r="BG104" s="5">
        <v>47</v>
      </c>
      <c r="BH104" s="5">
        <v>186</v>
      </c>
      <c r="BI104" s="5">
        <v>155</v>
      </c>
      <c r="BJ104" s="5">
        <v>50</v>
      </c>
      <c r="BK104" s="5">
        <v>24</v>
      </c>
      <c r="BL104" s="5">
        <v>1</v>
      </c>
      <c r="BM104" s="5">
        <v>0</v>
      </c>
      <c r="BN104" s="5"/>
    </row>
    <row r="105" spans="1:66" ht="15" thickBot="1" x14ac:dyDescent="0.4">
      <c r="A105" s="2">
        <v>39706</v>
      </c>
      <c r="B105" s="6">
        <f t="shared" si="61"/>
        <v>9</v>
      </c>
      <c r="C105" s="6">
        <f t="shared" si="62"/>
        <v>2008</v>
      </c>
      <c r="D105">
        <v>184155</v>
      </c>
      <c r="E105">
        <f t="shared" si="63"/>
        <v>74034.247462920495</v>
      </c>
      <c r="F105" s="19">
        <f>IF(OR(INDEX($X$13:$AJ$36,MATCH($C105,$W$13:$W$36,0),MATCH($B105,$X$12:$AJ$12,0))="T", INDEX($X$13:$AJ$36,MATCH($C105,$W$13:$W$36,0),MATCH($B105,$X$12:$AJ$12,0))="M"),_xlfn.XLOOKUP($B105,$X$12:$AJ$12,$X$37:$AJ$37), INDEX($X$13:$AJ$36,MATCH($C105,$W$13:$W$36,0),MATCH($B105,$X$12:$AJ$12,0)))</f>
        <v>102</v>
      </c>
      <c r="G105" s="19">
        <f>IF(OR(INDEX($X$41:$AJ$64,MATCH(C105,$W$41:$W$64,0),MATCH(B105,$X$40:$AJ$40,0))="T", INDEX($X$41:$AJ$64,MATCH(C105,$W$41:$W$64,0),MATCH(B105,$X$40:$AJ$40,0))="M"), _xlfn.XLOOKUP($B105,$X$40:$AJ$40,$X$65:$AJ$65), INDEX($X$41:$AJ$64,MATCH(C105,$W$41:$W$64,0),MATCH(B105,$X$40:$AJ$40,0)))</f>
        <v>50</v>
      </c>
      <c r="H105" s="19">
        <f>IF(OR(INDEX($X$70:$AJ$93,MATCH(C105,$W$70:$W$93,0),MATCH(B105,$X$69:$AJ$69,0))="T", INDEX($X$70:$AJ$93,MATCH(C105,$W$70:$W$93,0),MATCH(B105,$X$69:$AJ$69,0))="M"), _xlfn.XLOOKUP($B105,$X$69:$AJ$69,$X$94:$AJ$94), INDEX($X$70:$AJ$93,MATCH(C105,$W$70:$W$93,0),MATCH(B105,$X$69:$AJ$69,0)))</f>
        <v>10.5</v>
      </c>
      <c r="I105" s="19">
        <f>IF(OR(INDEX($X$99:$AJ$122,MATCH(C105,$W$99:$W$122,0),MATCH(B105,$X$98:$AJ$98,0))="T", INDEX($X$99:$AJ$122,MATCH(C105,$W$99:$W$122,0),MATCH(B105,$X$98:$AJ$98,0))="M"),_xlfn.XLOOKUP($B105,$X$98:$AJ$98,$X$123:$AJ$123), INDEX($X$99:$AJ$122,MATCH(C105,$W$99:$W$122,0),MATCH(B105,$X$98:$AJ$98,0)))</f>
        <v>7.5</v>
      </c>
      <c r="J105" s="19">
        <f>IF(OR(INDEX($X$128:$AJ$151,MATCH(C105,$W$128:$W$151,0),MATCH(B105,$X$127:$AJ$127,0))="T", INDEX($X$128:$AJ$151,MATCH(C105,$W$128:$W$151,0),MATCH(B105,$X$127:$AJ$127,0))="M"), _xlfn.XLOOKUP($B105,$X$127:$AJ$127,$X$152:$AJ$152), INDEX($X$128:$AJ$151,MATCH(C105,$W$128:$W$151,0),MATCH(B105,$X$127:$AJ$127,0)))</f>
        <v>11.1</v>
      </c>
      <c r="K105" s="18">
        <f>IF(OR(INDEX($AM$13:$AY$36,MATCH($C105,$AL$13:$AL$36,0),MATCH($B105,$AM$12:$AY$12,0))="T", INDEX($AM$13:$AY$36,MATCH($C105,$AL$13:$AL$36,0),MATCH($B105,$AM$12:$AY$12,0))="M"),_xlfn.XLOOKUP($B105,$AM$12:$AY$12,$AM$37:$AY$37), INDEX($AM$13:$AY$36,MATCH($C105,$AL$13:$AL$36,0),MATCH($B105,$AM$12:$AY$12,0)))</f>
        <v>93</v>
      </c>
      <c r="L105" s="18">
        <f>IF(OR(INDEX($AM$41:$AY$64,MATCH($C105,$AL$41:$AL$64,0),MATCH($B105,$AM$40:$AY$40,0))="T", INDEX($AM$41:$AY$64,MATCH($C105,$AL$41:$AL$64,0),MATCH($B105,$AM$40:$AY$40,0))="M"),_xlfn.XLOOKUP($B105,$AM$40:$AY$40,$AM$65:$AY$65), INDEX($AM$41:$AY$64,MATCH($C105,$AL$41:$AL$64,0),MATCH($B105,$AM$40:$AY$40,0)))</f>
        <v>52</v>
      </c>
      <c r="M105" s="18">
        <f t="shared" si="64"/>
        <v>10.199999999999999</v>
      </c>
      <c r="N105" s="18">
        <f t="shared" si="65"/>
        <v>1.7</v>
      </c>
      <c r="O105" s="18">
        <f>IF(OR(INDEX($AM$99:$AY$122,MATCH($C105,$AL$99:$AL$122,0),MATCH($B105,$AM$98:$AY$98,0))="T", INDEX($AM$99:$AY$122,MATCH($C105,$AL$99:$AL$122,0),MATCH($B105,$AM$98:$AY$98,0))="M"), _xlfn.XLOOKUP($B105,$AM$98:$AY$98,$AM$123:$AY$123), INDEX($AM$99:$AY$122,MATCH($C105,$AL$99:$AL$122,0),MATCH($B105,$AM$98:$AY$98,0)))</f>
        <v>1.7</v>
      </c>
      <c r="P105" s="23">
        <f>IF(OR(INDEX($BB$13:$BN$36,MATCH($C105,$BA$13:$BA$36,0),MATCH($B105,$BB$12:$BN$12,0))="T", INDEX($BB$13:$BN$36,MATCH($C105,$BA$13:$BA$36,0),MATCH($B105,$BB$12:$BN$12,0))="M"),_xlfn.XLOOKUP($B105,$BB$12:$BN$12,$BB$37:$BN$37), INDEX($BB$13:$BN$36,MATCH($C105,$BA$13:$BA$36,0),MATCH($B105,$BB$12:$BN$12,0)))</f>
        <v>99</v>
      </c>
      <c r="Q105" s="23">
        <f>IF(OR(INDEX($BB$41:$BN$64,MATCH($C105,$BA$41:$BA$64,0),MATCH($B105,$BB$40:$BN$40,0))="T", INDEX($BB$41:$BN$64,MATCH($C105,$BA$41:$BA$64,0),MATCH($B105,$BB$40:$BN$40,0))="M"),_xlfn.XLOOKUP($B105,$BB$40:$BN$40,$BB$65:$BN$65), INDEX($BB$41:$BN$64,MATCH($C105,$BA$41:$BA$64,0),MATCH($B105,$BB$40:$BN$40,0)))</f>
        <v>50</v>
      </c>
      <c r="R105" s="23">
        <f>IF(OR(INDEX($BB$70:$BN$93,MATCH($C105,$BA$70:$BA$93,0),MATCH($B105,$BB$69:$BN$69,0))="T", INDEX($BB$70:$BN$93,MATCH($C105,$BA$70:$BA$93,0),MATCH($B105,$BB$69:$BN$69,0))="M"), _xlfn.XLOOKUP($B105,$BB$69:$BN$69,$BB$94:$BN$94), INDEX($AM$41:$AY$64,MATCH($C105,$BA$70:$BA$93,0),MATCH($B105,$BB$69:$BN$69,0)))</f>
        <v>52</v>
      </c>
      <c r="S105" s="23">
        <f>IF(OR(INDEX($BB$99:$BN$122,MATCH($C105,$BA$99:$BA$122,0),MATCH($B105,$BB$98:$BN$98,0))="T", INDEX($BB$99:$BN$122,MATCH($C105,$BA$99:$BA$122,0),MATCH($B105,$BB$98:$BN$98,0))="M"), _xlfn.XLOOKUP($B105,$BB$98:$BN$98,$BB$123:$BN$123), INDEX($BB$99:$BN$122,MATCH($C105,$BA$99:$BA$122,0),MATCH($B105,$BB$98:$BN$98,0)))</f>
        <v>156</v>
      </c>
      <c r="T105" s="23">
        <f>IF(OR(INDEX($BB$128:$BN$151,MATCH($C105,$BA$128:$BA$151,0),MATCH($B105,$BB$127:$BN$127,0))="T", INDEX($BB$128:$BN$151,MATCH($C105,$BA$128:$BA$151,0),MATCH($B105,$BB$127:$BN$127,0))="M"), _xlfn.XLOOKUP($B105,$BB$127:$BN$127,$BB$152:$BN$152), INDEX($AM$128:$AY$151,MATCH($C105,$BA$128:$BA$151,0),MATCH($B105,$BB$127:$BN$127,0)))</f>
        <v>71</v>
      </c>
      <c r="W105" s="15">
        <v>2006</v>
      </c>
      <c r="X105" s="15">
        <v>0</v>
      </c>
      <c r="Y105" s="15">
        <v>0</v>
      </c>
      <c r="Z105" s="15">
        <v>0</v>
      </c>
      <c r="AA105" s="15">
        <v>0.4</v>
      </c>
      <c r="AB105" s="15">
        <v>3.2</v>
      </c>
      <c r="AC105" s="15">
        <v>9.5</v>
      </c>
      <c r="AD105" s="15">
        <v>14.4</v>
      </c>
      <c r="AE105" s="15">
        <v>8.1999999999999993</v>
      </c>
      <c r="AF105" s="15">
        <v>5.6</v>
      </c>
      <c r="AG105" s="15">
        <v>0.2</v>
      </c>
      <c r="AH105" s="15">
        <v>0</v>
      </c>
      <c r="AI105" s="15">
        <v>0</v>
      </c>
      <c r="AJ105" s="15"/>
      <c r="AL105" s="5">
        <v>2006</v>
      </c>
      <c r="AM105" s="5">
        <v>0</v>
      </c>
      <c r="AN105" s="5">
        <v>0</v>
      </c>
      <c r="AO105" s="5">
        <v>0</v>
      </c>
      <c r="AP105" s="5">
        <v>0</v>
      </c>
      <c r="AQ105" s="5">
        <v>0.1</v>
      </c>
      <c r="AR105" s="5">
        <v>0.4</v>
      </c>
      <c r="AS105" s="5">
        <v>1</v>
      </c>
      <c r="AT105" s="5">
        <v>0</v>
      </c>
      <c r="AU105" s="5">
        <v>0.3</v>
      </c>
      <c r="AV105" s="5">
        <v>0.5</v>
      </c>
      <c r="AW105" s="5">
        <v>0</v>
      </c>
      <c r="AX105" s="5">
        <v>0</v>
      </c>
      <c r="AY105" s="5">
        <v>0.2</v>
      </c>
      <c r="BA105" s="5">
        <v>2006</v>
      </c>
      <c r="BB105" s="5">
        <v>0</v>
      </c>
      <c r="BC105" s="5">
        <v>0</v>
      </c>
      <c r="BD105" s="5">
        <v>0</v>
      </c>
      <c r="BE105" s="5">
        <v>3</v>
      </c>
      <c r="BF105" s="5">
        <v>38</v>
      </c>
      <c r="BG105" s="5">
        <v>132</v>
      </c>
      <c r="BH105" s="5">
        <v>261</v>
      </c>
      <c r="BI105" s="5">
        <v>118</v>
      </c>
      <c r="BJ105" s="5">
        <v>84</v>
      </c>
      <c r="BK105" s="5">
        <v>15</v>
      </c>
      <c r="BL105" s="5">
        <v>0</v>
      </c>
      <c r="BM105" s="5">
        <v>0</v>
      </c>
      <c r="BN105" s="5"/>
    </row>
    <row r="106" spans="1:66" ht="15" thickBot="1" x14ac:dyDescent="0.4">
      <c r="A106" s="2">
        <v>39736</v>
      </c>
      <c r="B106" s="6">
        <f t="shared" si="61"/>
        <v>10</v>
      </c>
      <c r="C106" s="6">
        <f t="shared" si="62"/>
        <v>2008</v>
      </c>
      <c r="D106">
        <v>187051</v>
      </c>
      <c r="E106">
        <f t="shared" si="63"/>
        <v>75198.501383002047</v>
      </c>
      <c r="F106" s="19">
        <f>IF(OR(INDEX($X$13:$AJ$36,MATCH($C106,$W$13:$W$36,0),MATCH($B106,$X$12:$AJ$12,0))="T", INDEX($X$13:$AJ$36,MATCH($C106,$W$13:$W$36,0),MATCH($B106,$X$12:$AJ$12,0))="M"),_xlfn.XLOOKUP($B106,$X$12:$AJ$12,$X$37:$AJ$37), INDEX($X$13:$AJ$36,MATCH($C106,$W$13:$W$36,0),MATCH($B106,$X$12:$AJ$12,0)))</f>
        <v>93</v>
      </c>
      <c r="G106" s="19">
        <f>IF(OR(INDEX($X$41:$AJ$64,MATCH(C106,$W$41:$W$64,0),MATCH(B106,$X$40:$AJ$40,0))="T", INDEX($X$41:$AJ$64,MATCH(C106,$W$41:$W$64,0),MATCH(B106,$X$40:$AJ$40,0))="M"), _xlfn.XLOOKUP($B106,$X$40:$AJ$40,$X$65:$AJ$65), INDEX($X$41:$AJ$64,MATCH(C106,$W$41:$W$64,0),MATCH(B106,$X$40:$AJ$40,0)))</f>
        <v>43</v>
      </c>
      <c r="H106" s="19">
        <f>IF(OR(INDEX($X$70:$AJ$93,MATCH(C106,$W$70:$W$93,0),MATCH(B106,$X$69:$AJ$69,0))="T", INDEX($X$70:$AJ$93,MATCH(C106,$W$70:$W$93,0),MATCH(B106,$X$69:$AJ$69,0))="M"), _xlfn.XLOOKUP($B106,$X$69:$AJ$69,$X$94:$AJ$94), INDEX($X$70:$AJ$93,MATCH(C106,$W$70:$W$93,0),MATCH(B106,$X$69:$AJ$69,0)))</f>
        <v>7.9</v>
      </c>
      <c r="I106" s="19">
        <f>IF(OR(INDEX($X$99:$AJ$122,MATCH(C106,$W$99:$W$122,0),MATCH(B106,$X$98:$AJ$98,0))="T", INDEX($X$99:$AJ$122,MATCH(C106,$W$99:$W$122,0),MATCH(B106,$X$98:$AJ$98,0))="M"),_xlfn.XLOOKUP($B106,$X$98:$AJ$98,$X$123:$AJ$123), INDEX($X$99:$AJ$122,MATCH(C106,$W$99:$W$122,0),MATCH(B106,$X$98:$AJ$98,0)))</f>
        <v>1.1000000000000001</v>
      </c>
      <c r="J106" s="19">
        <f>IF(OR(INDEX($X$128:$AJ$151,MATCH(C106,$W$128:$W$151,0),MATCH(B106,$X$127:$AJ$127,0))="T", INDEX($X$128:$AJ$151,MATCH(C106,$W$128:$W$151,0),MATCH(B106,$X$127:$AJ$127,0))="M"), _xlfn.XLOOKUP($B106,$X$127:$AJ$127,$X$152:$AJ$152), INDEX($X$128:$AJ$151,MATCH(C106,$W$128:$W$151,0),MATCH(B106,$X$127:$AJ$127,0)))</f>
        <v>9.5</v>
      </c>
      <c r="K106" s="18">
        <f>IF(OR(INDEX($AM$13:$AY$36,MATCH($C106,$AL$13:$AL$36,0),MATCH($B106,$AM$12:$AY$12,0))="T", INDEX($AM$13:$AY$36,MATCH($C106,$AL$13:$AL$36,0),MATCH($B106,$AM$12:$AY$12,0))="M"),_xlfn.XLOOKUP($B106,$AM$12:$AY$12,$AM$37:$AY$37), INDEX($AM$13:$AY$36,MATCH($C106,$AL$13:$AL$36,0),MATCH($B106,$AM$12:$AY$12,0)))</f>
        <v>85</v>
      </c>
      <c r="L106" s="18">
        <f>IF(OR(INDEX($AM$41:$AY$64,MATCH($C106,$AL$41:$AL$64,0),MATCH($B106,$AM$40:$AY$40,0))="T", INDEX($AM$41:$AY$64,MATCH($C106,$AL$41:$AL$64,0),MATCH($B106,$AM$40:$AY$40,0))="M"),_xlfn.XLOOKUP($B106,$AM$40:$AY$40,$AM$65:$AY$65), INDEX($AM$41:$AY$64,MATCH($C106,$AL$41:$AL$64,0),MATCH($B106,$AM$40:$AY$40,0)))</f>
        <v>48</v>
      </c>
      <c r="M106" s="18">
        <f t="shared" si="64"/>
        <v>10.1</v>
      </c>
      <c r="N106" s="18">
        <f t="shared" si="65"/>
        <v>1.5</v>
      </c>
      <c r="O106" s="18">
        <f>IF(OR(INDEX($AM$99:$AY$122,MATCH($C106,$AL$99:$AL$122,0),MATCH($B106,$AM$98:$AY$98,0))="T", INDEX($AM$99:$AY$122,MATCH($C106,$AL$99:$AL$122,0),MATCH($B106,$AM$98:$AY$98,0))="M"), _xlfn.XLOOKUP($B106,$AM$98:$AY$98,$AM$123:$AY$123), INDEX($AM$99:$AY$122,MATCH($C106,$AL$99:$AL$122,0),MATCH($B106,$AM$98:$AY$98,0)))</f>
        <v>1.5</v>
      </c>
      <c r="P106" s="23">
        <f>IF(OR(INDEX($BB$13:$BN$36,MATCH($C106,$BA$13:$BA$36,0),MATCH($B106,$BB$12:$BN$12,0))="T", INDEX($BB$13:$BN$36,MATCH($C106,$BA$13:$BA$36,0),MATCH($B106,$BB$12:$BN$12,0))="M"),_xlfn.XLOOKUP($B106,$BB$12:$BN$12,$BB$37:$BN$37), INDEX($BB$13:$BN$36,MATCH($C106,$BA$13:$BA$36,0),MATCH($B106,$BB$12:$BN$12,0)))</f>
        <v>87</v>
      </c>
      <c r="Q106" s="23">
        <f>IF(OR(INDEX($BB$41:$BN$64,MATCH($C106,$BA$41:$BA$64,0),MATCH($B106,$BB$40:$BN$40,0))="T", INDEX($BB$41:$BN$64,MATCH($C106,$BA$41:$BA$64,0),MATCH($B106,$BB$40:$BN$40,0))="M"),_xlfn.XLOOKUP($B106,$BB$40:$BN$40,$BB$65:$BN$65), INDEX($BB$41:$BN$64,MATCH($C106,$BA$41:$BA$64,0),MATCH($B106,$BB$40:$BN$40,0)))</f>
        <v>45</v>
      </c>
      <c r="R106" s="23">
        <f>IF(OR(INDEX($BB$70:$BN$93,MATCH($C106,$BA$70:$BA$93,0),MATCH($B106,$BB$69:$BN$69,0))="T", INDEX($BB$70:$BN$93,MATCH($C106,$BA$70:$BA$93,0),MATCH($B106,$BB$69:$BN$69,0))="M"), _xlfn.XLOOKUP($B106,$BB$69:$BN$69,$BB$94:$BN$94), INDEX($AM$41:$AY$64,MATCH($C106,$BA$70:$BA$93,0),MATCH($B106,$BB$69:$BN$69,0)))</f>
        <v>48</v>
      </c>
      <c r="S106" s="23">
        <f>IF(OR(INDEX($BB$99:$BN$122,MATCH($C106,$BA$99:$BA$122,0),MATCH($B106,$BB$98:$BN$98,0))="T", INDEX($BB$99:$BN$122,MATCH($C106,$BA$99:$BA$122,0),MATCH($B106,$BB$98:$BN$98,0))="M"), _xlfn.XLOOKUP($B106,$BB$98:$BN$98,$BB$123:$BN$123), INDEX($BB$99:$BN$122,MATCH($C106,$BA$99:$BA$122,0),MATCH($B106,$BB$98:$BN$98,0)))</f>
        <v>60</v>
      </c>
      <c r="T106" s="23">
        <f>IF(OR(INDEX($BB$128:$BN$151,MATCH($C106,$BA$128:$BA$151,0),MATCH($B106,$BB$127:$BN$127,0))="T", INDEX($BB$128:$BN$151,MATCH($C106,$BA$128:$BA$151,0),MATCH($B106,$BB$127:$BN$127,0))="M"), _xlfn.XLOOKUP($B106,$BB$127:$BN$127,$BB$152:$BN$152), INDEX($AM$128:$AY$151,MATCH($C106,$BA$128:$BA$151,0),MATCH($B106,$BB$127:$BN$127,0)))</f>
        <v>71.8</v>
      </c>
      <c r="W106" s="15">
        <v>2007</v>
      </c>
      <c r="X106" s="15">
        <v>0</v>
      </c>
      <c r="Y106" s="15">
        <v>0</v>
      </c>
      <c r="Z106" s="15">
        <v>0.1</v>
      </c>
      <c r="AA106" s="15">
        <v>0.7</v>
      </c>
      <c r="AB106" s="15">
        <v>2.9</v>
      </c>
      <c r="AC106" s="15">
        <v>7.1</v>
      </c>
      <c r="AD106" s="15">
        <v>10.5</v>
      </c>
      <c r="AE106" s="15">
        <v>10.6</v>
      </c>
      <c r="AF106" s="15">
        <v>4.8</v>
      </c>
      <c r="AG106" s="15">
        <v>0.3</v>
      </c>
      <c r="AH106" s="15">
        <v>0</v>
      </c>
      <c r="AI106" s="15">
        <v>0</v>
      </c>
      <c r="AJ106" s="15"/>
      <c r="AL106" s="5">
        <v>2007</v>
      </c>
      <c r="AM106" s="5">
        <v>0</v>
      </c>
      <c r="AN106" s="5">
        <v>0</v>
      </c>
      <c r="AO106" s="5">
        <v>0.2</v>
      </c>
      <c r="AP106" s="5">
        <v>0</v>
      </c>
      <c r="AQ106" s="5">
        <v>0.7</v>
      </c>
      <c r="AR106" s="5">
        <v>0.4</v>
      </c>
      <c r="AS106" s="5">
        <v>0</v>
      </c>
      <c r="AT106" s="5">
        <v>0.4</v>
      </c>
      <c r="AU106" s="5">
        <v>1</v>
      </c>
      <c r="AV106" s="5">
        <v>0.5</v>
      </c>
      <c r="AW106" s="5">
        <v>0</v>
      </c>
      <c r="AX106" s="5">
        <v>0</v>
      </c>
      <c r="AY106" s="5">
        <v>0.3</v>
      </c>
      <c r="BA106" s="5">
        <v>2007</v>
      </c>
      <c r="BB106" s="5">
        <v>0</v>
      </c>
      <c r="BC106" s="5">
        <v>0</v>
      </c>
      <c r="BD106" s="5">
        <v>3</v>
      </c>
      <c r="BE106" s="5">
        <v>9</v>
      </c>
      <c r="BF106" s="5">
        <v>40</v>
      </c>
      <c r="BG106" s="5">
        <v>75</v>
      </c>
      <c r="BH106" s="5">
        <v>158</v>
      </c>
      <c r="BI106" s="5">
        <v>158</v>
      </c>
      <c r="BJ106" s="5">
        <v>109</v>
      </c>
      <c r="BK106" s="5">
        <v>12</v>
      </c>
      <c r="BL106" s="5">
        <v>0</v>
      </c>
      <c r="BM106" s="5">
        <v>0</v>
      </c>
      <c r="BN106" s="5"/>
    </row>
    <row r="107" spans="1:66" ht="15" thickBot="1" x14ac:dyDescent="0.4">
      <c r="A107" s="2">
        <v>39767</v>
      </c>
      <c r="B107" s="6">
        <f t="shared" si="61"/>
        <v>11</v>
      </c>
      <c r="C107" s="6">
        <f t="shared" si="62"/>
        <v>2008</v>
      </c>
      <c r="D107">
        <v>179314</v>
      </c>
      <c r="E107">
        <f t="shared" si="63"/>
        <v>72088.061956320089</v>
      </c>
      <c r="F107" s="19">
        <f>IF(OR(INDEX($X$13:$AJ$36,MATCH($C107,$W$13:$W$36,0),MATCH($B107,$X$12:$AJ$12,0))="T", INDEX($X$13:$AJ$36,MATCH($C107,$W$13:$W$36,0),MATCH($B107,$X$12:$AJ$12,0))="M"),_xlfn.XLOOKUP($B107,$X$12:$AJ$12,$X$37:$AJ$37), INDEX($X$13:$AJ$36,MATCH($C107,$W$13:$W$36,0),MATCH($B107,$X$12:$AJ$12,0)))</f>
        <v>79</v>
      </c>
      <c r="G107" s="19">
        <f>IF(OR(INDEX($X$41:$AJ$64,MATCH(C107,$W$41:$W$64,0),MATCH(B107,$X$40:$AJ$40,0))="T", INDEX($X$41:$AJ$64,MATCH(C107,$W$41:$W$64,0),MATCH(B107,$X$40:$AJ$40,0))="M"), _xlfn.XLOOKUP($B107,$X$40:$AJ$40,$X$65:$AJ$65), INDEX($X$41:$AJ$64,MATCH(C107,$W$41:$W$64,0),MATCH(B107,$X$40:$AJ$40,0)))</f>
        <v>39</v>
      </c>
      <c r="H107" s="19">
        <f>IF(OR(INDEX($X$70:$AJ$93,MATCH(C107,$W$70:$W$93,0),MATCH(B107,$X$69:$AJ$69,0))="T", INDEX($X$70:$AJ$93,MATCH(C107,$W$70:$W$93,0),MATCH(B107,$X$69:$AJ$69,0))="M"), _xlfn.XLOOKUP($B107,$X$69:$AJ$69,$X$94:$AJ$94), INDEX($X$70:$AJ$93,MATCH(C107,$W$70:$W$93,0),MATCH(B107,$X$69:$AJ$69,0)))</f>
        <v>1.2</v>
      </c>
      <c r="I107" s="19">
        <f>IF(OR(INDEX($X$99:$AJ$122,MATCH(C107,$W$99:$W$122,0),MATCH(B107,$X$98:$AJ$98,0))="T", INDEX($X$99:$AJ$122,MATCH(C107,$W$99:$W$122,0),MATCH(B107,$X$98:$AJ$98,0))="M"),_xlfn.XLOOKUP($B107,$X$98:$AJ$98,$X$123:$AJ$123), INDEX($X$99:$AJ$122,MATCH(C107,$W$99:$W$122,0),MATCH(B107,$X$98:$AJ$98,0)))</f>
        <v>0</v>
      </c>
      <c r="J107" s="19">
        <f>IF(OR(INDEX($X$128:$AJ$151,MATCH(C107,$W$128:$W$151,0),MATCH(B107,$X$127:$AJ$127,0))="T", INDEX($X$128:$AJ$151,MATCH(C107,$W$128:$W$151,0),MATCH(B107,$X$127:$AJ$127,0))="M"), _xlfn.XLOOKUP($B107,$X$127:$AJ$127,$X$152:$AJ$152), INDEX($X$128:$AJ$151,MATCH(C107,$W$128:$W$151,0),MATCH(B107,$X$127:$AJ$127,0)))</f>
        <v>7.4</v>
      </c>
      <c r="K107" s="18">
        <f>IF(OR(INDEX($AM$13:$AY$36,MATCH($C107,$AL$13:$AL$36,0),MATCH($B107,$AM$12:$AY$12,0))="T", INDEX($AM$13:$AY$36,MATCH($C107,$AL$13:$AL$36,0),MATCH($B107,$AM$12:$AY$12,0))="M"),_xlfn.XLOOKUP($B107,$AM$12:$AY$12,$AM$37:$AY$37), INDEX($AM$13:$AY$36,MATCH($C107,$AL$13:$AL$36,0),MATCH($B107,$AM$12:$AY$12,0)))</f>
        <v>80</v>
      </c>
      <c r="L107" s="18">
        <f>IF(OR(INDEX($AM$41:$AY$64,MATCH($C107,$AL$41:$AL$64,0),MATCH($B107,$AM$40:$AY$40,0))="T", INDEX($AM$41:$AY$64,MATCH($C107,$AL$41:$AL$64,0),MATCH($B107,$AM$40:$AY$40,0))="M"),_xlfn.XLOOKUP($B107,$AM$40:$AY$40,$AM$65:$AY$65), INDEX($AM$41:$AY$64,MATCH($C107,$AL$41:$AL$64,0),MATCH($B107,$AM$40:$AY$40,0)))</f>
        <v>48</v>
      </c>
      <c r="M107" s="18">
        <f t="shared" si="64"/>
        <v>8.3000000000000007</v>
      </c>
      <c r="N107" s="18">
        <f t="shared" si="65"/>
        <v>0.5</v>
      </c>
      <c r="O107" s="18">
        <f>IF(OR(INDEX($AM$99:$AY$122,MATCH($C107,$AL$99:$AL$122,0),MATCH($B107,$AM$98:$AY$98,0))="T", INDEX($AM$99:$AY$122,MATCH($C107,$AL$99:$AL$122,0),MATCH($B107,$AM$98:$AY$98,0))="M"), _xlfn.XLOOKUP($B107,$AM$98:$AY$98,$AM$123:$AY$123), INDEX($AM$99:$AY$122,MATCH($C107,$AL$99:$AL$122,0),MATCH($B107,$AM$98:$AY$98,0)))</f>
        <v>0.5</v>
      </c>
      <c r="P107" s="23">
        <f>IF(OR(INDEX($BB$13:$BN$36,MATCH($C107,$BA$13:$BA$36,0),MATCH($B107,$BB$12:$BN$12,0))="T", INDEX($BB$13:$BN$36,MATCH($C107,$BA$13:$BA$36,0),MATCH($B107,$BB$12:$BN$12,0))="M"),_xlfn.XLOOKUP($B107,$BB$12:$BN$12,$BB$37:$BN$37), INDEX($BB$13:$BN$36,MATCH($C107,$BA$13:$BA$36,0),MATCH($B107,$BB$12:$BN$12,0)))</f>
        <v>83</v>
      </c>
      <c r="Q107" s="23">
        <f>IF(OR(INDEX($BB$41:$BN$64,MATCH($C107,$BA$41:$BA$64,0),MATCH($B107,$BB$40:$BN$40,0))="T", INDEX($BB$41:$BN$64,MATCH($C107,$BA$41:$BA$64,0),MATCH($B107,$BB$40:$BN$40,0))="M"),_xlfn.XLOOKUP($B107,$BB$40:$BN$40,$BB$65:$BN$65), INDEX($BB$41:$BN$64,MATCH($C107,$BA$41:$BA$64,0),MATCH($B107,$BB$40:$BN$40,0)))</f>
        <v>41</v>
      </c>
      <c r="R107" s="23">
        <f>IF(OR(INDEX($BB$70:$BN$93,MATCH($C107,$BA$70:$BA$93,0),MATCH($B107,$BB$69:$BN$69,0))="T", INDEX($BB$70:$BN$93,MATCH($C107,$BA$70:$BA$93,0),MATCH($B107,$BB$69:$BN$69,0))="M"), _xlfn.XLOOKUP($B107,$BB$69:$BN$69,$BB$94:$BN$94), INDEX($AM$41:$AY$64,MATCH($C107,$BA$70:$BA$93,0),MATCH($B107,$BB$69:$BN$69,0)))</f>
        <v>48</v>
      </c>
      <c r="S107" s="23">
        <f>IF(OR(INDEX($BB$99:$BN$122,MATCH($C107,$BA$99:$BA$122,0),MATCH($B107,$BB$98:$BN$98,0))="T", INDEX($BB$99:$BN$122,MATCH($C107,$BA$99:$BA$122,0),MATCH($B107,$BB$98:$BN$98,0))="M"), _xlfn.XLOOKUP($B107,$BB$98:$BN$98,$BB$123:$BN$123), INDEX($BB$99:$BN$122,MATCH($C107,$BA$99:$BA$122,0),MATCH($B107,$BB$98:$BN$98,0)))</f>
        <v>6</v>
      </c>
      <c r="T107" s="23">
        <f>IF(OR(INDEX($BB$128:$BN$151,MATCH($C107,$BA$128:$BA$151,0),MATCH($B107,$BB$127:$BN$127,0))="T", INDEX($BB$128:$BN$151,MATCH($C107,$BA$128:$BA$151,0),MATCH($B107,$BB$127:$BN$127,0))="M"), _xlfn.XLOOKUP($B107,$BB$127:$BN$127,$BB$152:$BN$152), INDEX($AM$128:$AY$151,MATCH($C107,$BA$128:$BA$151,0),MATCH($B107,$BB$127:$BN$127,0)))</f>
        <v>65</v>
      </c>
      <c r="W107" s="15">
        <v>2008</v>
      </c>
      <c r="X107" s="15">
        <v>0</v>
      </c>
      <c r="Y107" s="15">
        <v>0</v>
      </c>
      <c r="Z107" s="15">
        <v>0</v>
      </c>
      <c r="AA107" s="15">
        <v>0.7</v>
      </c>
      <c r="AB107" s="15">
        <v>3.5</v>
      </c>
      <c r="AC107" s="15">
        <v>7.7</v>
      </c>
      <c r="AD107" s="15">
        <v>10.4</v>
      </c>
      <c r="AE107" s="15">
        <v>11.3</v>
      </c>
      <c r="AF107" s="15">
        <v>7.5</v>
      </c>
      <c r="AG107" s="15">
        <v>1.1000000000000001</v>
      </c>
      <c r="AH107" s="15">
        <v>0</v>
      </c>
      <c r="AI107" s="15">
        <v>0</v>
      </c>
      <c r="AJ107" s="15"/>
      <c r="AL107" s="5">
        <v>2008</v>
      </c>
      <c r="AM107" s="5">
        <v>0</v>
      </c>
      <c r="AN107" s="5">
        <v>0</v>
      </c>
      <c r="AO107" s="5">
        <v>0</v>
      </c>
      <c r="AP107" s="5">
        <v>0.3</v>
      </c>
      <c r="AQ107" s="5">
        <v>1.1000000000000001</v>
      </c>
      <c r="AR107" s="5">
        <v>0.7</v>
      </c>
      <c r="AS107" s="5">
        <v>0.4</v>
      </c>
      <c r="AT107" s="5">
        <v>0.5</v>
      </c>
      <c r="AU107" s="5">
        <v>1.7</v>
      </c>
      <c r="AV107" s="5">
        <v>1.5</v>
      </c>
      <c r="AW107" s="5">
        <v>0.5</v>
      </c>
      <c r="AX107" s="5">
        <v>0</v>
      </c>
      <c r="AY107" s="5">
        <v>0.6</v>
      </c>
      <c r="BA107" s="5">
        <v>2008</v>
      </c>
      <c r="BB107" s="5">
        <v>0</v>
      </c>
      <c r="BC107" s="5">
        <v>0</v>
      </c>
      <c r="BD107" s="5">
        <v>0</v>
      </c>
      <c r="BE107" s="5">
        <v>18</v>
      </c>
      <c r="BF107" s="5">
        <v>65</v>
      </c>
      <c r="BG107" s="5">
        <v>120</v>
      </c>
      <c r="BH107" s="5">
        <v>145</v>
      </c>
      <c r="BI107" s="5">
        <v>180</v>
      </c>
      <c r="BJ107" s="5">
        <v>156</v>
      </c>
      <c r="BK107" s="5">
        <v>60</v>
      </c>
      <c r="BL107" s="5">
        <v>6</v>
      </c>
      <c r="BM107" s="5">
        <v>0</v>
      </c>
      <c r="BN107" s="5"/>
    </row>
    <row r="108" spans="1:66" ht="15" thickBot="1" x14ac:dyDescent="0.4">
      <c r="A108" s="2">
        <v>39797</v>
      </c>
      <c r="B108" s="6">
        <f t="shared" si="61"/>
        <v>12</v>
      </c>
      <c r="C108" s="6">
        <f t="shared" si="62"/>
        <v>2008</v>
      </c>
      <c r="D108">
        <v>226118</v>
      </c>
      <c r="E108">
        <f t="shared" si="63"/>
        <v>90904.270684046889</v>
      </c>
      <c r="F108" s="19">
        <f>IF(OR(INDEX($X$13:$AJ$36,MATCH($C108,$W$13:$W$36,0),MATCH($B108,$X$12:$AJ$12,0))="T", INDEX($X$13:$AJ$36,MATCH($C108,$W$13:$W$36,0),MATCH($B108,$X$12:$AJ$12,0))="M"),_xlfn.XLOOKUP($B108,$X$12:$AJ$12,$X$37:$AJ$37), INDEX($X$13:$AJ$36,MATCH($C108,$W$13:$W$36,0),MATCH($B108,$X$12:$AJ$12,0)))</f>
        <v>61</v>
      </c>
      <c r="G108" s="19">
        <f>IF(OR(INDEX($X$41:$AJ$64,MATCH(C108,$W$41:$W$64,0),MATCH(B108,$X$40:$AJ$40,0))="T", INDEX($X$41:$AJ$64,MATCH(C108,$W$41:$W$64,0),MATCH(B108,$X$40:$AJ$40,0))="M"), _xlfn.XLOOKUP($B108,$X$40:$AJ$40,$X$65:$AJ$65), INDEX($X$41:$AJ$64,MATCH(C108,$W$41:$W$64,0),MATCH(B108,$X$40:$AJ$40,0)))</f>
        <v>27</v>
      </c>
      <c r="H108" s="19">
        <f>IF(OR(INDEX($X$70:$AJ$93,MATCH(C108,$W$70:$W$93,0),MATCH(B108,$X$69:$AJ$69,0))="T", INDEX($X$70:$AJ$93,MATCH(C108,$W$70:$W$93,0),MATCH(B108,$X$69:$AJ$69,0))="M"), _xlfn.XLOOKUP($B108,$X$69:$AJ$69,$X$94:$AJ$94), INDEX($X$70:$AJ$93,MATCH(C108,$W$70:$W$93,0),MATCH(B108,$X$69:$AJ$69,0)))</f>
        <v>0</v>
      </c>
      <c r="I108" s="19">
        <f>IF(OR(INDEX($X$99:$AJ$122,MATCH(C108,$W$99:$W$122,0),MATCH(B108,$X$98:$AJ$98,0))="T", INDEX($X$99:$AJ$122,MATCH(C108,$W$99:$W$122,0),MATCH(B108,$X$98:$AJ$98,0))="M"),_xlfn.XLOOKUP($B108,$X$98:$AJ$98,$X$123:$AJ$123), INDEX($X$99:$AJ$122,MATCH(C108,$W$99:$W$122,0),MATCH(B108,$X$98:$AJ$98,0)))</f>
        <v>0</v>
      </c>
      <c r="J108" s="19">
        <f>IF(OR(INDEX($X$128:$AJ$151,MATCH(C108,$W$128:$W$151,0),MATCH(B108,$X$127:$AJ$127,0))="T", INDEX($X$128:$AJ$151,MATCH(C108,$W$128:$W$151,0),MATCH(B108,$X$127:$AJ$127,0))="M"), _xlfn.XLOOKUP($B108,$X$127:$AJ$127,$X$152:$AJ$152), INDEX($X$128:$AJ$151,MATCH(C108,$W$128:$W$151,0),MATCH(B108,$X$127:$AJ$127,0)))</f>
        <v>4.5999999999999996</v>
      </c>
      <c r="K108" s="18">
        <f>IF(OR(INDEX($AM$13:$AY$36,MATCH($C108,$AL$13:$AL$36,0),MATCH($B108,$AM$12:$AY$12,0))="T", INDEX($AM$13:$AY$36,MATCH($C108,$AL$13:$AL$36,0),MATCH($B108,$AM$12:$AY$12,0))="M"),_xlfn.XLOOKUP($B108,$AM$12:$AY$12,$AM$37:$AY$37), INDEX($AM$13:$AY$36,MATCH($C108,$AL$13:$AL$36,0),MATCH($B108,$AM$12:$AY$12,0)))</f>
        <v>64</v>
      </c>
      <c r="L108" s="18">
        <f>IF(OR(INDEX($AM$41:$AY$64,MATCH($C108,$AL$41:$AL$64,0),MATCH($B108,$AM$40:$AY$40,0))="T", INDEX($AM$41:$AY$64,MATCH($C108,$AL$41:$AL$64,0),MATCH($B108,$AM$40:$AY$40,0))="M"),_xlfn.XLOOKUP($B108,$AM$40:$AY$40,$AM$65:$AY$65), INDEX($AM$41:$AY$64,MATCH($C108,$AL$41:$AL$64,0),MATCH($B108,$AM$40:$AY$40,0)))</f>
        <v>40</v>
      </c>
      <c r="M108" s="18">
        <f t="shared" si="64"/>
        <v>6.6</v>
      </c>
      <c r="N108" s="18">
        <f t="shared" si="65"/>
        <v>0</v>
      </c>
      <c r="O108" s="18">
        <f>IF(OR(INDEX($AM$99:$AY$122,MATCH($C108,$AL$99:$AL$122,0),MATCH($B108,$AM$98:$AY$98,0))="T", INDEX($AM$99:$AY$122,MATCH($C108,$AL$99:$AL$122,0),MATCH($B108,$AM$98:$AY$98,0))="M"), _xlfn.XLOOKUP($B108,$AM$98:$AY$98,$AM$123:$AY$123), INDEX($AM$99:$AY$122,MATCH($C108,$AL$99:$AL$122,0),MATCH($B108,$AM$98:$AY$98,0)))</f>
        <v>0</v>
      </c>
      <c r="P108" s="23">
        <f>IF(OR(INDEX($BB$13:$BN$36,MATCH($C108,$BA$13:$BA$36,0),MATCH($B108,$BB$12:$BN$12,0))="T", INDEX($BB$13:$BN$36,MATCH($C108,$BA$13:$BA$36,0),MATCH($B108,$BB$12:$BN$12,0))="M"),_xlfn.XLOOKUP($B108,$BB$12:$BN$12,$BB$37:$BN$37), INDEX($BB$13:$BN$36,MATCH($C108,$BA$13:$BA$36,0),MATCH($B108,$BB$12:$BN$12,0)))</f>
        <v>65</v>
      </c>
      <c r="Q108" s="23">
        <f>IF(OR(INDEX($BB$41:$BN$64,MATCH($C108,$BA$41:$BA$64,0),MATCH($B108,$BB$40:$BN$40,0))="T", INDEX($BB$41:$BN$64,MATCH($C108,$BA$41:$BA$64,0),MATCH($B108,$BB$40:$BN$40,0))="M"),_xlfn.XLOOKUP($B108,$BB$40:$BN$40,$BB$65:$BN$65), INDEX($BB$41:$BN$64,MATCH($C108,$BA$41:$BA$64,0),MATCH($B108,$BB$40:$BN$40,0)))</f>
        <v>32</v>
      </c>
      <c r="R108" s="23">
        <f>IF(OR(INDEX($BB$70:$BN$93,MATCH($C108,$BA$70:$BA$93,0),MATCH($B108,$BB$69:$BN$69,0))="T", INDEX($BB$70:$BN$93,MATCH($C108,$BA$70:$BA$93,0),MATCH($B108,$BB$69:$BN$69,0))="M"), _xlfn.XLOOKUP($B108,$BB$69:$BN$69,$BB$94:$BN$94), INDEX($AM$41:$AY$64,MATCH($C108,$BA$70:$BA$93,0),MATCH($B108,$BB$69:$BN$69,0)))</f>
        <v>40</v>
      </c>
      <c r="S108" s="23">
        <f>IF(OR(INDEX($BB$99:$BN$122,MATCH($C108,$BA$99:$BA$122,0),MATCH($B108,$BB$98:$BN$98,0))="T", INDEX($BB$99:$BN$122,MATCH($C108,$BA$99:$BA$122,0),MATCH($B108,$BB$98:$BN$98,0))="M"), _xlfn.XLOOKUP($B108,$BB$98:$BN$98,$BB$123:$BN$123), INDEX($BB$99:$BN$122,MATCH($C108,$BA$99:$BA$122,0),MATCH($B108,$BB$98:$BN$98,0)))</f>
        <v>0</v>
      </c>
      <c r="T108" s="23">
        <f>IF(OR(INDEX($BB$128:$BN$151,MATCH($C108,$BA$128:$BA$151,0),MATCH($B108,$BB$127:$BN$127,0))="T", INDEX($BB$128:$BN$151,MATCH($C108,$BA$128:$BA$151,0),MATCH($B108,$BB$127:$BN$127,0))="M"), _xlfn.XLOOKUP($B108,$BB$127:$BN$127,$BB$152:$BN$152), INDEX($AM$128:$AY$151,MATCH($C108,$BA$128:$BA$151,0),MATCH($B108,$BB$127:$BN$127,0)))</f>
        <v>55.5</v>
      </c>
      <c r="W108" s="15">
        <v>2009</v>
      </c>
      <c r="X108" s="15">
        <v>0</v>
      </c>
      <c r="Y108" s="15">
        <v>0</v>
      </c>
      <c r="Z108" s="15">
        <v>0</v>
      </c>
      <c r="AA108" s="15">
        <v>1.2</v>
      </c>
      <c r="AB108" s="15">
        <v>4.7</v>
      </c>
      <c r="AC108" s="15">
        <v>6.4</v>
      </c>
      <c r="AD108" s="15">
        <v>10.6</v>
      </c>
      <c r="AE108" s="15">
        <v>10.199999999999999</v>
      </c>
      <c r="AF108" s="15">
        <v>10.1</v>
      </c>
      <c r="AG108" s="15">
        <v>0.7</v>
      </c>
      <c r="AH108" s="15">
        <v>0</v>
      </c>
      <c r="AI108" s="15">
        <v>0</v>
      </c>
      <c r="AJ108" s="15"/>
      <c r="AL108" s="5">
        <v>2009</v>
      </c>
      <c r="AM108" s="5">
        <v>0</v>
      </c>
      <c r="AN108" s="5" t="s">
        <v>21</v>
      </c>
      <c r="AO108" s="5">
        <v>0</v>
      </c>
      <c r="AP108" s="5">
        <v>0.8</v>
      </c>
      <c r="AQ108" s="5">
        <v>0.4</v>
      </c>
      <c r="AR108" s="5">
        <v>0.1</v>
      </c>
      <c r="AS108" s="5">
        <v>0.2</v>
      </c>
      <c r="AT108" s="5">
        <v>1</v>
      </c>
      <c r="AU108" s="5">
        <v>1.2</v>
      </c>
      <c r="AV108" s="5">
        <v>0.3</v>
      </c>
      <c r="AW108" s="5">
        <v>0.2</v>
      </c>
      <c r="AX108" s="5">
        <v>0</v>
      </c>
      <c r="AY108" s="5">
        <v>0.4</v>
      </c>
      <c r="BA108" s="5">
        <v>2009</v>
      </c>
      <c r="BB108" s="5">
        <v>2</v>
      </c>
      <c r="BC108" s="5">
        <v>0</v>
      </c>
      <c r="BD108" s="5">
        <v>0</v>
      </c>
      <c r="BE108" s="5">
        <v>34</v>
      </c>
      <c r="BF108" s="5">
        <v>50</v>
      </c>
      <c r="BG108" s="5">
        <v>89</v>
      </c>
      <c r="BH108" s="5">
        <v>119</v>
      </c>
      <c r="BI108" s="5">
        <v>174</v>
      </c>
      <c r="BJ108" s="5">
        <v>183</v>
      </c>
      <c r="BK108" s="5">
        <v>25</v>
      </c>
      <c r="BL108" s="5">
        <v>1</v>
      </c>
      <c r="BM108" s="5">
        <v>0</v>
      </c>
      <c r="BN108" s="5"/>
    </row>
    <row r="109" spans="1:66" ht="15" thickBot="1" x14ac:dyDescent="0.4">
      <c r="A109" s="2">
        <v>39828</v>
      </c>
      <c r="B109" s="6">
        <f t="shared" si="61"/>
        <v>1</v>
      </c>
      <c r="C109" s="6">
        <f t="shared" si="62"/>
        <v>2009</v>
      </c>
      <c r="D109">
        <v>219330</v>
      </c>
      <c r="E109">
        <f t="shared" si="63"/>
        <v>88175.349548165133</v>
      </c>
      <c r="F109" s="19">
        <f>IF(OR(INDEX($X$13:$AJ$36,MATCH($C109,$W$13:$W$36,0),MATCH($B109,$X$12:$AJ$12,0))="T", INDEX($X$13:$AJ$36,MATCH($C109,$W$13:$W$36,0),MATCH($B109,$X$12:$AJ$12,0))="M"),_xlfn.XLOOKUP($B109,$X$12:$AJ$12,$X$37:$AJ$37), INDEX($X$13:$AJ$36,MATCH($C109,$W$13:$W$36,0),MATCH($B109,$X$12:$AJ$12,0)))</f>
        <v>74</v>
      </c>
      <c r="G109" s="19">
        <f>IF(OR(INDEX($X$41:$AJ$64,MATCH(C109,$W$41:$W$64,0),MATCH(B109,$X$40:$AJ$40,0))="T", INDEX($X$41:$AJ$64,MATCH(C109,$W$41:$W$64,0),MATCH(B109,$X$40:$AJ$40,0))="M"), _xlfn.XLOOKUP($B109,$X$40:$AJ$40,$X$65:$AJ$65), INDEX($X$41:$AJ$64,MATCH(C109,$W$41:$W$64,0),MATCH(B109,$X$40:$AJ$40,0)))</f>
        <v>25</v>
      </c>
      <c r="H109" s="19">
        <f>IF(OR(INDEX($X$70:$AJ$93,MATCH(C109,$W$70:$W$93,0),MATCH(B109,$X$69:$AJ$69,0))="T", INDEX($X$70:$AJ$93,MATCH(C109,$W$70:$W$93,0),MATCH(B109,$X$69:$AJ$69,0))="M"), _xlfn.XLOOKUP($B109,$X$69:$AJ$69,$X$94:$AJ$94), INDEX($X$70:$AJ$93,MATCH(C109,$W$70:$W$93,0),MATCH(B109,$X$69:$AJ$69,0)))</f>
        <v>0</v>
      </c>
      <c r="I109" s="19">
        <f>IF(OR(INDEX($X$99:$AJ$122,MATCH(C109,$W$99:$W$122,0),MATCH(B109,$X$98:$AJ$98,0))="T", INDEX($X$99:$AJ$122,MATCH(C109,$W$99:$W$122,0),MATCH(B109,$X$98:$AJ$98,0))="M"),_xlfn.XLOOKUP($B109,$X$98:$AJ$98,$X$123:$AJ$123), INDEX($X$99:$AJ$122,MATCH(C109,$W$99:$W$122,0),MATCH(B109,$X$98:$AJ$98,0)))</f>
        <v>0</v>
      </c>
      <c r="J109" s="19">
        <f>IF(OR(INDEX($X$128:$AJ$151,MATCH(C109,$W$128:$W$151,0),MATCH(B109,$X$127:$AJ$127,0))="T", INDEX($X$128:$AJ$151,MATCH(C109,$W$128:$W$151,0),MATCH(B109,$X$127:$AJ$127,0))="M"), _xlfn.XLOOKUP($B109,$X$127:$AJ$127,$X$152:$AJ$152), INDEX($X$128:$AJ$151,MATCH(C109,$W$128:$W$151,0),MATCH(B109,$X$127:$AJ$127,0)))</f>
        <v>2.9</v>
      </c>
      <c r="K109" s="18">
        <f>IF(OR(INDEX($AM$13:$AY$36,MATCH($C109,$AL$13:$AL$36,0),MATCH($B109,$AM$12:$AY$12,0))="T", INDEX($AM$13:$AY$36,MATCH($C109,$AL$13:$AL$36,0),MATCH($B109,$AM$12:$AY$12,0))="M"),_xlfn.XLOOKUP($B109,$AM$12:$AY$12,$AM$37:$AY$37), INDEX($AM$13:$AY$36,MATCH($C109,$AL$13:$AL$36,0),MATCH($B109,$AM$12:$AY$12,0)))</f>
        <v>74</v>
      </c>
      <c r="L109" s="18">
        <f>IF(OR(INDEX($AM$41:$AY$64,MATCH($C109,$AL$41:$AL$64,0),MATCH($B109,$AM$40:$AY$40,0))="T", INDEX($AM$41:$AY$64,MATCH($C109,$AL$41:$AL$64,0),MATCH($B109,$AM$40:$AY$40,0))="M"),_xlfn.XLOOKUP($B109,$AM$40:$AY$40,$AM$65:$AY$65), INDEX($AM$41:$AY$64,MATCH($C109,$AL$41:$AL$64,0),MATCH($B109,$AM$40:$AY$40,0)))</f>
        <v>39</v>
      </c>
      <c r="M109" s="18">
        <f t="shared" si="64"/>
        <v>4.5999999999999996</v>
      </c>
      <c r="N109" s="18">
        <f t="shared" si="65"/>
        <v>0</v>
      </c>
      <c r="O109" s="18">
        <f>IF(OR(INDEX($AM$99:$AY$122,MATCH($C109,$AL$99:$AL$122,0),MATCH($B109,$AM$98:$AY$98,0))="T", INDEX($AM$99:$AY$122,MATCH($C109,$AL$99:$AL$122,0),MATCH($B109,$AM$98:$AY$98,0))="M"), _xlfn.XLOOKUP($B109,$AM$98:$AY$98,$AM$123:$AY$123), INDEX($AM$99:$AY$122,MATCH($C109,$AL$99:$AL$122,0),MATCH($B109,$AM$98:$AY$98,0)))</f>
        <v>0</v>
      </c>
      <c r="P109" s="23">
        <f>IF(OR(INDEX($BB$13:$BN$36,MATCH($C109,$BA$13:$BA$36,0),MATCH($B109,$BB$12:$BN$12,0))="T", INDEX($BB$13:$BN$36,MATCH($C109,$BA$13:$BA$36,0),MATCH($B109,$BB$12:$BN$12,0))="M"),_xlfn.XLOOKUP($B109,$BB$12:$BN$12,$BB$37:$BN$37), INDEX($BB$13:$BN$36,MATCH($C109,$BA$13:$BA$36,0),MATCH($B109,$BB$12:$BN$12,0)))</f>
        <v>77</v>
      </c>
      <c r="Q109" s="23">
        <f>IF(OR(INDEX($BB$41:$BN$64,MATCH($C109,$BA$41:$BA$64,0),MATCH($B109,$BB$40:$BN$40,0))="T", INDEX($BB$41:$BN$64,MATCH($C109,$BA$41:$BA$64,0),MATCH($B109,$BB$40:$BN$40,0))="M"),_xlfn.XLOOKUP($B109,$BB$40:$BN$40,$BB$65:$BN$65), INDEX($BB$41:$BN$64,MATCH($C109,$BA$41:$BA$64,0),MATCH($B109,$BB$40:$BN$40,0)))</f>
        <v>28</v>
      </c>
      <c r="R109" s="23">
        <f>IF(OR(INDEX($BB$70:$BN$93,MATCH($C109,$BA$70:$BA$93,0),MATCH($B109,$BB$69:$BN$69,0))="T", INDEX($BB$70:$BN$93,MATCH($C109,$BA$70:$BA$93,0),MATCH($B109,$BB$69:$BN$69,0))="M"), _xlfn.XLOOKUP($B109,$BB$69:$BN$69,$BB$94:$BN$94), INDEX($AM$41:$AY$64,MATCH($C109,$BA$70:$BA$93,0),MATCH($B109,$BB$69:$BN$69,0)))</f>
        <v>39</v>
      </c>
      <c r="S109" s="23">
        <f>IF(OR(INDEX($BB$99:$BN$122,MATCH($C109,$BA$99:$BA$122,0),MATCH($B109,$BB$98:$BN$98,0))="T", INDEX($BB$99:$BN$122,MATCH($C109,$BA$99:$BA$122,0),MATCH($B109,$BB$98:$BN$98,0))="M"), _xlfn.XLOOKUP($B109,$BB$98:$BN$98,$BB$123:$BN$123), INDEX($BB$99:$BN$122,MATCH($C109,$BA$99:$BA$122,0),MATCH($B109,$BB$98:$BN$98,0)))</f>
        <v>2</v>
      </c>
      <c r="T109" s="23">
        <f>IF(OR(INDEX($BB$128:$BN$151,MATCH($C109,$BA$128:$BA$151,0),MATCH($B109,$BB$127:$BN$127,0))="T", INDEX($BB$128:$BN$151,MATCH($C109,$BA$128:$BA$151,0),MATCH($B109,$BB$127:$BN$127,0))="M"), _xlfn.XLOOKUP($B109,$BB$127:$BN$127,$BB$152:$BN$152), INDEX($AM$128:$AY$151,MATCH($C109,$BA$128:$BA$151,0),MATCH($B109,$BB$127:$BN$127,0)))</f>
        <v>60.9</v>
      </c>
      <c r="W109" s="15">
        <v>2010</v>
      </c>
      <c r="X109" s="15">
        <v>0</v>
      </c>
      <c r="Y109" s="15">
        <v>0</v>
      </c>
      <c r="Z109" s="15">
        <v>0</v>
      </c>
      <c r="AA109" s="15">
        <v>0</v>
      </c>
      <c r="AB109" s="15">
        <v>0.7</v>
      </c>
      <c r="AC109" s="15">
        <v>7.7</v>
      </c>
      <c r="AD109" s="15">
        <v>9.1999999999999993</v>
      </c>
      <c r="AE109" s="15">
        <v>7.3</v>
      </c>
      <c r="AF109" s="15">
        <v>7.8</v>
      </c>
      <c r="AG109" s="15">
        <v>2.5</v>
      </c>
      <c r="AH109" s="15">
        <v>0.1</v>
      </c>
      <c r="AI109" s="15">
        <v>0</v>
      </c>
      <c r="AJ109" s="15"/>
      <c r="AL109" s="5">
        <v>2010</v>
      </c>
      <c r="AM109" s="5">
        <v>0</v>
      </c>
      <c r="AN109" s="5">
        <v>0</v>
      </c>
      <c r="AO109" s="5">
        <v>0.1</v>
      </c>
      <c r="AP109" s="5">
        <v>0</v>
      </c>
      <c r="AQ109" s="5">
        <v>0</v>
      </c>
      <c r="AR109" s="5">
        <v>0.2</v>
      </c>
      <c r="AS109" s="5">
        <v>0</v>
      </c>
      <c r="AT109" s="5">
        <v>0.8</v>
      </c>
      <c r="AU109" s="5">
        <v>1.8</v>
      </c>
      <c r="AV109" s="5">
        <v>1</v>
      </c>
      <c r="AW109" s="5">
        <v>0.6</v>
      </c>
      <c r="AX109" s="5">
        <v>0</v>
      </c>
      <c r="AY109" s="5">
        <v>0.4</v>
      </c>
      <c r="BA109" s="5">
        <v>2010</v>
      </c>
      <c r="BB109" s="5">
        <v>0</v>
      </c>
      <c r="BC109" s="5">
        <v>0</v>
      </c>
      <c r="BD109" s="5">
        <v>0</v>
      </c>
      <c r="BE109" s="5">
        <v>0</v>
      </c>
      <c r="BF109" s="5">
        <v>5</v>
      </c>
      <c r="BG109" s="5">
        <v>98</v>
      </c>
      <c r="BH109" s="5">
        <v>100</v>
      </c>
      <c r="BI109" s="5">
        <v>100</v>
      </c>
      <c r="BJ109" s="5">
        <v>165</v>
      </c>
      <c r="BK109" s="5">
        <v>65</v>
      </c>
      <c r="BL109" s="5">
        <v>13</v>
      </c>
      <c r="BM109" s="5">
        <v>0</v>
      </c>
      <c r="BN109" s="5"/>
    </row>
    <row r="110" spans="1:66" ht="15" thickBot="1" x14ac:dyDescent="0.4">
      <c r="A110" s="2">
        <v>39859</v>
      </c>
      <c r="B110" s="6">
        <f t="shared" si="61"/>
        <v>2</v>
      </c>
      <c r="C110" s="6">
        <f t="shared" si="62"/>
        <v>2009</v>
      </c>
      <c r="D110">
        <v>206088</v>
      </c>
      <c r="E110">
        <f t="shared" si="63"/>
        <v>82851.782417737006</v>
      </c>
      <c r="F110" s="19">
        <f>IF(OR(INDEX($X$13:$AJ$36,MATCH($C110,$W$13:$W$36,0),MATCH($B110,$X$12:$AJ$12,0))="T", INDEX($X$13:$AJ$36,MATCH($C110,$W$13:$W$36,0),MATCH($B110,$X$12:$AJ$12,0))="M"),_xlfn.XLOOKUP($B110,$X$12:$AJ$12,$X$37:$AJ$37), INDEX($X$13:$AJ$36,MATCH($C110,$W$13:$W$36,0),MATCH($B110,$X$12:$AJ$12,0)))</f>
        <v>69</v>
      </c>
      <c r="G110" s="19">
        <f>IF(OR(INDEX($X$41:$AJ$64,MATCH(C110,$W$41:$W$64,0),MATCH(B110,$X$40:$AJ$40,0))="T", INDEX($X$41:$AJ$64,MATCH(C110,$W$41:$W$64,0),MATCH(B110,$X$40:$AJ$40,0))="M"), _xlfn.XLOOKUP($B110,$X$40:$AJ$40,$X$65:$AJ$65), INDEX($X$41:$AJ$64,MATCH(C110,$W$41:$W$64,0),MATCH(B110,$X$40:$AJ$40,0)))</f>
        <v>29</v>
      </c>
      <c r="H110" s="19">
        <f>IF(OR(INDEX($X$70:$AJ$93,MATCH(C110,$W$70:$W$93,0),MATCH(B110,$X$69:$AJ$69,0))="T", INDEX($X$70:$AJ$93,MATCH(C110,$W$70:$W$93,0),MATCH(B110,$X$69:$AJ$69,0))="M"), _xlfn.XLOOKUP($B110,$X$69:$AJ$69,$X$94:$AJ$94), INDEX($X$70:$AJ$93,MATCH(C110,$W$70:$W$93,0),MATCH(B110,$X$69:$AJ$69,0)))</f>
        <v>0</v>
      </c>
      <c r="I110" s="19">
        <f>IF(OR(INDEX($X$99:$AJ$122,MATCH(C110,$W$99:$W$122,0),MATCH(B110,$X$98:$AJ$98,0))="T", INDEX($X$99:$AJ$122,MATCH(C110,$W$99:$W$122,0),MATCH(B110,$X$98:$AJ$98,0))="M"),_xlfn.XLOOKUP($B110,$X$98:$AJ$98,$X$123:$AJ$123), INDEX($X$99:$AJ$122,MATCH(C110,$W$99:$W$122,0),MATCH(B110,$X$98:$AJ$98,0)))</f>
        <v>0</v>
      </c>
      <c r="J110" s="19">
        <f>IF(OR(INDEX($X$128:$AJ$151,MATCH(C110,$W$128:$W$151,0),MATCH(B110,$X$127:$AJ$127,0))="T", INDEX($X$128:$AJ$151,MATCH(C110,$W$128:$W$151,0),MATCH(B110,$X$127:$AJ$127,0))="M"), _xlfn.XLOOKUP($B110,$X$127:$AJ$127,$X$152:$AJ$152), INDEX($X$128:$AJ$151,MATCH(C110,$W$128:$W$151,0),MATCH(B110,$X$127:$AJ$127,0)))</f>
        <v>1.7</v>
      </c>
      <c r="K110" s="18">
        <f>IF(OR(INDEX($AM$13:$AY$36,MATCH($C110,$AL$13:$AL$36,0),MATCH($B110,$AM$12:$AY$12,0))="T", INDEX($AM$13:$AY$36,MATCH($C110,$AL$13:$AL$36,0),MATCH($B110,$AM$12:$AY$12,0))="M"),_xlfn.XLOOKUP($B110,$AM$12:$AY$12,$AM$37:$AY$37), INDEX($AM$13:$AY$36,MATCH($C110,$AL$13:$AL$36,0),MATCH($B110,$AM$12:$AY$12,0)))</f>
        <v>67</v>
      </c>
      <c r="L110" s="18">
        <f>IF(OR(INDEX($AM$41:$AY$64,MATCH($C110,$AL$41:$AL$64,0),MATCH($B110,$AM$40:$AY$40,0))="T", INDEX($AM$41:$AY$64,MATCH($C110,$AL$41:$AL$64,0),MATCH($B110,$AM$40:$AY$40,0))="M"),_xlfn.XLOOKUP($B110,$AM$40:$AY$40,$AM$65:$AY$65), INDEX($AM$41:$AY$64,MATCH($C110,$AL$41:$AL$64,0),MATCH($B110,$AM$40:$AY$40,0)))</f>
        <v>40</v>
      </c>
      <c r="M110" s="18">
        <f t="shared" si="64"/>
        <v>3.3</v>
      </c>
      <c r="N110" s="18">
        <f t="shared" si="65"/>
        <v>1.7391304347826087E-2</v>
      </c>
      <c r="O110" s="18">
        <f>IF(OR(INDEX($AM$99:$AY$122,MATCH($C110,$AL$99:$AL$122,0),MATCH($B110,$AM$98:$AY$98,0))="T", INDEX($AM$99:$AY$122,MATCH($C110,$AL$99:$AL$122,0),MATCH($B110,$AM$98:$AY$98,0))="M"), _xlfn.XLOOKUP($B110,$AM$98:$AY$98,$AM$123:$AY$123), INDEX($AM$99:$AY$122,MATCH($C110,$AL$99:$AL$122,0),MATCH($B110,$AM$98:$AY$98,0)))</f>
        <v>1.7391304347826087E-2</v>
      </c>
      <c r="P110" s="23">
        <f>IF(OR(INDEX($BB$13:$BN$36,MATCH($C110,$BA$13:$BA$36,0),MATCH($B110,$BB$12:$BN$12,0))="T", INDEX($BB$13:$BN$36,MATCH($C110,$BA$13:$BA$36,0),MATCH($B110,$BB$12:$BN$12,0))="M"),_xlfn.XLOOKUP($B110,$BB$12:$BN$12,$BB$37:$BN$37), INDEX($BB$13:$BN$36,MATCH($C110,$BA$13:$BA$36,0),MATCH($B110,$BB$12:$BN$12,0)))</f>
        <v>74</v>
      </c>
      <c r="Q110" s="23">
        <f>IF(OR(INDEX($BB$41:$BN$64,MATCH($C110,$BA$41:$BA$64,0),MATCH($B110,$BB$40:$BN$40,0))="T", INDEX($BB$41:$BN$64,MATCH($C110,$BA$41:$BA$64,0),MATCH($B110,$BB$40:$BN$40,0))="M"),_xlfn.XLOOKUP($B110,$BB$40:$BN$40,$BB$65:$BN$65), INDEX($BB$41:$BN$64,MATCH($C110,$BA$41:$BA$64,0),MATCH($B110,$BB$40:$BN$40,0)))</f>
        <v>33</v>
      </c>
      <c r="R110" s="23">
        <f>IF(OR(INDEX($BB$70:$BN$93,MATCH($C110,$BA$70:$BA$93,0),MATCH($B110,$BB$69:$BN$69,0))="T", INDEX($BB$70:$BN$93,MATCH($C110,$BA$70:$BA$93,0),MATCH($B110,$BB$69:$BN$69,0))="M"), _xlfn.XLOOKUP($B110,$BB$69:$BN$69,$BB$94:$BN$94), INDEX($AM$41:$AY$64,MATCH($C110,$BA$70:$BA$93,0),MATCH($B110,$BB$69:$BN$69,0)))</f>
        <v>40</v>
      </c>
      <c r="S110" s="23">
        <f>IF(OR(INDEX($BB$99:$BN$122,MATCH($C110,$BA$99:$BA$122,0),MATCH($B110,$BB$98:$BN$98,0))="T", INDEX($BB$99:$BN$122,MATCH($C110,$BA$99:$BA$122,0),MATCH($B110,$BB$98:$BN$98,0))="M"), _xlfn.XLOOKUP($B110,$BB$98:$BN$98,$BB$123:$BN$123), INDEX($BB$99:$BN$122,MATCH($C110,$BA$99:$BA$122,0),MATCH($B110,$BB$98:$BN$98,0)))</f>
        <v>0</v>
      </c>
      <c r="T110" s="23">
        <f>IF(OR(INDEX($BB$128:$BN$151,MATCH($C110,$BA$128:$BA$151,0),MATCH($B110,$BB$127:$BN$127,0))="T", INDEX($BB$128:$BN$151,MATCH($C110,$BA$128:$BA$151,0),MATCH($B110,$BB$127:$BN$127,0))="M"), _xlfn.XLOOKUP($B110,$BB$127:$BN$127,$BB$152:$BN$152), INDEX($AM$128:$AY$151,MATCH($C110,$BA$128:$BA$151,0),MATCH($B110,$BB$127:$BN$127,0)))</f>
        <v>58.5</v>
      </c>
      <c r="W110" s="15">
        <v>2011</v>
      </c>
      <c r="X110" s="15">
        <v>0</v>
      </c>
      <c r="Y110" s="15">
        <v>0</v>
      </c>
      <c r="Z110" s="15">
        <v>0.1</v>
      </c>
      <c r="AA110" s="15">
        <v>0</v>
      </c>
      <c r="AB110" s="15">
        <v>0.8</v>
      </c>
      <c r="AC110" s="15">
        <v>5.7</v>
      </c>
      <c r="AD110" s="15">
        <v>10</v>
      </c>
      <c r="AE110" s="15">
        <v>9.6</v>
      </c>
      <c r="AF110" s="15">
        <v>9.8000000000000007</v>
      </c>
      <c r="AG110" s="15">
        <v>1.7</v>
      </c>
      <c r="AH110" s="15">
        <v>0</v>
      </c>
      <c r="AI110" s="15">
        <v>0</v>
      </c>
      <c r="AJ110" s="15"/>
      <c r="AL110" s="5">
        <v>2011</v>
      </c>
      <c r="AM110" s="5">
        <v>0</v>
      </c>
      <c r="AN110" s="5">
        <v>0.1</v>
      </c>
      <c r="AO110" s="5">
        <v>0.3</v>
      </c>
      <c r="AP110" s="5">
        <v>0.1</v>
      </c>
      <c r="AQ110" s="5">
        <v>0.1</v>
      </c>
      <c r="AR110" s="5">
        <v>0.3</v>
      </c>
      <c r="AS110" s="5">
        <v>0.2</v>
      </c>
      <c r="AT110" s="5">
        <v>0</v>
      </c>
      <c r="AU110" s="5">
        <v>0.9</v>
      </c>
      <c r="AV110" s="5">
        <v>1.2</v>
      </c>
      <c r="AW110" s="5">
        <v>0</v>
      </c>
      <c r="AX110" s="5">
        <v>0</v>
      </c>
      <c r="AY110" s="5">
        <v>0.3</v>
      </c>
      <c r="BA110" s="5">
        <v>2011</v>
      </c>
      <c r="BB110" s="5">
        <v>0</v>
      </c>
      <c r="BC110" s="5">
        <v>0</v>
      </c>
      <c r="BD110" s="5">
        <v>3</v>
      </c>
      <c r="BE110" s="5">
        <v>2</v>
      </c>
      <c r="BF110" s="5">
        <v>11</v>
      </c>
      <c r="BG110" s="5">
        <v>65</v>
      </c>
      <c r="BH110" s="5">
        <v>140</v>
      </c>
      <c r="BI110" s="5">
        <v>122</v>
      </c>
      <c r="BJ110" s="5">
        <v>171</v>
      </c>
      <c r="BK110" s="5">
        <v>51</v>
      </c>
      <c r="BL110" s="5">
        <v>0</v>
      </c>
      <c r="BM110" s="5">
        <v>0</v>
      </c>
      <c r="BN110" s="5"/>
    </row>
    <row r="111" spans="1:66" ht="15" thickBot="1" x14ac:dyDescent="0.4">
      <c r="A111" s="2">
        <v>39887</v>
      </c>
      <c r="B111" s="6">
        <f t="shared" si="61"/>
        <v>3</v>
      </c>
      <c r="C111" s="6">
        <f t="shared" si="62"/>
        <v>2009</v>
      </c>
      <c r="D111">
        <v>190858</v>
      </c>
      <c r="E111">
        <f t="shared" si="63"/>
        <v>76728.996781396534</v>
      </c>
      <c r="F111" s="19">
        <f>IF(OR(INDEX($X$13:$AJ$36,MATCH($C111,$W$13:$W$36,0),MATCH($B111,$X$12:$AJ$12,0))="T", INDEX($X$13:$AJ$36,MATCH($C111,$W$13:$W$36,0),MATCH($B111,$X$12:$AJ$12,0))="M"),_xlfn.XLOOKUP($B111,$X$12:$AJ$12,$X$37:$AJ$37), INDEX($X$13:$AJ$36,MATCH($C111,$W$13:$W$36,0),MATCH($B111,$X$12:$AJ$12,0)))</f>
        <v>78</v>
      </c>
      <c r="G111" s="19">
        <f>IF(OR(INDEX($X$41:$AJ$64,MATCH(C111,$W$41:$W$64,0),MATCH(B111,$X$40:$AJ$40,0))="T", INDEX($X$41:$AJ$64,MATCH(C111,$W$41:$W$64,0),MATCH(B111,$X$40:$AJ$40,0))="M"), _xlfn.XLOOKUP($B111,$X$40:$AJ$40,$X$65:$AJ$65), INDEX($X$41:$AJ$64,MATCH(C111,$W$41:$W$64,0),MATCH(B111,$X$40:$AJ$40,0)))</f>
        <v>33</v>
      </c>
      <c r="H111" s="19">
        <f>IF(OR(INDEX($X$70:$AJ$93,MATCH(C111,$W$70:$W$93,0),MATCH(B111,$X$69:$AJ$69,0))="T", INDEX($X$70:$AJ$93,MATCH(C111,$W$70:$W$93,0),MATCH(B111,$X$69:$AJ$69,0))="M"), _xlfn.XLOOKUP($B111,$X$69:$AJ$69,$X$94:$AJ$94), INDEX($X$70:$AJ$93,MATCH(C111,$W$70:$W$93,0),MATCH(B111,$X$69:$AJ$69,0)))</f>
        <v>0.1</v>
      </c>
      <c r="I111" s="19">
        <f>IF(OR(INDEX($X$99:$AJ$122,MATCH(C111,$W$99:$W$122,0),MATCH(B111,$X$98:$AJ$98,0))="T", INDEX($X$99:$AJ$122,MATCH(C111,$W$99:$W$122,0),MATCH(B111,$X$98:$AJ$98,0))="M"),_xlfn.XLOOKUP($B111,$X$98:$AJ$98,$X$123:$AJ$123), INDEX($X$99:$AJ$122,MATCH(C111,$W$99:$W$122,0),MATCH(B111,$X$98:$AJ$98,0)))</f>
        <v>0</v>
      </c>
      <c r="J111" s="19">
        <f>IF(OR(INDEX($X$128:$AJ$151,MATCH(C111,$W$128:$W$151,0),MATCH(B111,$X$127:$AJ$127,0))="T", INDEX($X$128:$AJ$151,MATCH(C111,$W$128:$W$151,0),MATCH(B111,$X$127:$AJ$127,0))="M"), _xlfn.XLOOKUP($B111,$X$127:$AJ$127,$X$152:$AJ$152), INDEX($X$128:$AJ$151,MATCH(C111,$W$128:$W$151,0),MATCH(B111,$X$127:$AJ$127,0)))</f>
        <v>1.8</v>
      </c>
      <c r="K111" s="18">
        <f>IF(OR(INDEX($AM$13:$AY$36,MATCH($C111,$AL$13:$AL$36,0),MATCH($B111,$AM$12:$AY$12,0))="T", INDEX($AM$13:$AY$36,MATCH($C111,$AL$13:$AL$36,0),MATCH($B111,$AM$12:$AY$12,0))="M"),_xlfn.XLOOKUP($B111,$AM$12:$AY$12,$AM$37:$AY$37), INDEX($AM$13:$AY$36,MATCH($C111,$AL$13:$AL$36,0),MATCH($B111,$AM$12:$AY$12,0)))</f>
        <v>72</v>
      </c>
      <c r="L111" s="18">
        <f>IF(OR(INDEX($AM$41:$AY$64,MATCH($C111,$AL$41:$AL$64,0),MATCH($B111,$AM$40:$AY$40,0))="T", INDEX($AM$41:$AY$64,MATCH($C111,$AL$41:$AL$64,0),MATCH($B111,$AM$40:$AY$40,0))="M"),_xlfn.XLOOKUP($B111,$AM$40:$AY$40,$AM$65:$AY$65), INDEX($AM$41:$AY$64,MATCH($C111,$AL$41:$AL$64,0),MATCH($B111,$AM$40:$AY$40,0)))</f>
        <v>42</v>
      </c>
      <c r="M111" s="18">
        <f t="shared" si="64"/>
        <v>3.1</v>
      </c>
      <c r="N111" s="18">
        <f t="shared" si="65"/>
        <v>0</v>
      </c>
      <c r="O111" s="18">
        <f>IF(OR(INDEX($AM$99:$AY$122,MATCH($C111,$AL$99:$AL$122,0),MATCH($B111,$AM$98:$AY$98,0))="T", INDEX($AM$99:$AY$122,MATCH($C111,$AL$99:$AL$122,0),MATCH($B111,$AM$98:$AY$98,0))="M"), _xlfn.XLOOKUP($B111,$AM$98:$AY$98,$AM$123:$AY$123), INDEX($AM$99:$AY$122,MATCH($C111,$AL$99:$AL$122,0),MATCH($B111,$AM$98:$AY$98,0)))</f>
        <v>0</v>
      </c>
      <c r="P111" s="23">
        <f>IF(OR(INDEX($BB$13:$BN$36,MATCH($C111,$BA$13:$BA$36,0),MATCH($B111,$BB$12:$BN$12,0))="T", INDEX($BB$13:$BN$36,MATCH($C111,$BA$13:$BA$36,0),MATCH($B111,$BB$12:$BN$12,0))="M"),_xlfn.XLOOKUP($B111,$BB$12:$BN$12,$BB$37:$BN$37), INDEX($BB$13:$BN$36,MATCH($C111,$BA$13:$BA$36,0),MATCH($B111,$BB$12:$BN$12,0)))</f>
        <v>79</v>
      </c>
      <c r="Q111" s="23">
        <f>IF(OR(INDEX($BB$41:$BN$64,MATCH($C111,$BA$41:$BA$64,0),MATCH($B111,$BB$40:$BN$40,0))="T", INDEX($BB$41:$BN$64,MATCH($C111,$BA$41:$BA$64,0),MATCH($B111,$BB$40:$BN$40,0))="M"),_xlfn.XLOOKUP($B111,$BB$40:$BN$40,$BB$65:$BN$65), INDEX($BB$41:$BN$64,MATCH($C111,$BA$41:$BA$64,0),MATCH($B111,$BB$40:$BN$40,0)))</f>
        <v>34</v>
      </c>
      <c r="R111" s="23">
        <f>IF(OR(INDEX($BB$70:$BN$93,MATCH($C111,$BA$70:$BA$93,0),MATCH($B111,$BB$69:$BN$69,0))="T", INDEX($BB$70:$BN$93,MATCH($C111,$BA$70:$BA$93,0),MATCH($B111,$BB$69:$BN$69,0))="M"), _xlfn.XLOOKUP($B111,$BB$69:$BN$69,$BB$94:$BN$94), INDEX($AM$41:$AY$64,MATCH($C111,$BA$70:$BA$93,0),MATCH($B111,$BB$69:$BN$69,0)))</f>
        <v>42</v>
      </c>
      <c r="S111" s="23">
        <f>IF(OR(INDEX($BB$99:$BN$122,MATCH($C111,$BA$99:$BA$122,0),MATCH($B111,$BB$98:$BN$98,0))="T", INDEX($BB$99:$BN$122,MATCH($C111,$BA$99:$BA$122,0),MATCH($B111,$BB$98:$BN$98,0))="M"), _xlfn.XLOOKUP($B111,$BB$98:$BN$98,$BB$123:$BN$123), INDEX($BB$99:$BN$122,MATCH($C111,$BA$99:$BA$122,0),MATCH($B111,$BB$98:$BN$98,0)))</f>
        <v>0</v>
      </c>
      <c r="T111" s="23">
        <f>IF(OR(INDEX($BB$128:$BN$151,MATCH($C111,$BA$128:$BA$151,0),MATCH($B111,$BB$127:$BN$127,0))="T", INDEX($BB$128:$BN$151,MATCH($C111,$BA$128:$BA$151,0),MATCH($B111,$BB$127:$BN$127,0))="M"), _xlfn.XLOOKUP($B111,$BB$127:$BN$127,$BB$152:$BN$152), INDEX($AM$128:$AY$151,MATCH($C111,$BA$128:$BA$151,0),MATCH($B111,$BB$127:$BN$127,0)))</f>
        <v>60.2</v>
      </c>
      <c r="W111" s="15">
        <v>2012</v>
      </c>
      <c r="X111" s="15">
        <v>0</v>
      </c>
      <c r="Y111" s="15">
        <v>0</v>
      </c>
      <c r="Z111" s="15">
        <v>0</v>
      </c>
      <c r="AA111" s="15">
        <v>1.2</v>
      </c>
      <c r="AB111" s="15">
        <v>3.3</v>
      </c>
      <c r="AC111" s="15">
        <v>7</v>
      </c>
      <c r="AD111" s="15">
        <v>9.8000000000000007</v>
      </c>
      <c r="AE111" s="15">
        <v>11.1</v>
      </c>
      <c r="AF111" s="15">
        <v>8.1999999999999993</v>
      </c>
      <c r="AG111" s="15">
        <v>2.2999999999999998</v>
      </c>
      <c r="AH111" s="15">
        <v>0</v>
      </c>
      <c r="AI111" s="15">
        <v>0</v>
      </c>
      <c r="AJ111" s="15"/>
      <c r="AL111" s="5">
        <v>2012</v>
      </c>
      <c r="AM111" s="5">
        <v>0</v>
      </c>
      <c r="AN111" s="5">
        <v>0</v>
      </c>
      <c r="AO111" s="5">
        <v>0</v>
      </c>
      <c r="AP111" s="5">
        <v>0.1</v>
      </c>
      <c r="AQ111" s="5">
        <v>0</v>
      </c>
      <c r="AR111" s="5">
        <v>0.3</v>
      </c>
      <c r="AS111" s="5">
        <v>0</v>
      </c>
      <c r="AT111" s="5">
        <v>0</v>
      </c>
      <c r="AU111" s="5">
        <v>0.1</v>
      </c>
      <c r="AV111" s="5">
        <v>1.2</v>
      </c>
      <c r="AW111" s="5">
        <v>0.3</v>
      </c>
      <c r="AX111" s="5">
        <v>0</v>
      </c>
      <c r="AY111" s="5">
        <v>0.2</v>
      </c>
      <c r="BA111" s="5">
        <v>2012</v>
      </c>
      <c r="BB111" s="5">
        <v>0</v>
      </c>
      <c r="BC111" s="5">
        <v>0</v>
      </c>
      <c r="BD111" s="5">
        <v>0</v>
      </c>
      <c r="BE111" s="5">
        <v>31</v>
      </c>
      <c r="BF111" s="5">
        <v>36</v>
      </c>
      <c r="BG111" s="5">
        <v>89</v>
      </c>
      <c r="BH111" s="5">
        <v>119</v>
      </c>
      <c r="BI111" s="5">
        <v>121</v>
      </c>
      <c r="BJ111" s="5">
        <v>48</v>
      </c>
      <c r="BK111" s="5" t="s">
        <v>21</v>
      </c>
      <c r="BL111" s="5">
        <v>4</v>
      </c>
      <c r="BM111" s="5">
        <v>0</v>
      </c>
      <c r="BN111" s="5"/>
    </row>
    <row r="112" spans="1:66" ht="15" thickBot="1" x14ac:dyDescent="0.4">
      <c r="A112" s="2">
        <v>39918</v>
      </c>
      <c r="B112" s="6">
        <f t="shared" si="61"/>
        <v>4</v>
      </c>
      <c r="C112" s="6">
        <f t="shared" si="62"/>
        <v>2009</v>
      </c>
      <c r="D112">
        <v>166489</v>
      </c>
      <c r="E112">
        <f t="shared" si="63"/>
        <v>66932.137741870538</v>
      </c>
      <c r="F112" s="19">
        <f>IF(OR(INDEX($X$13:$AJ$36,MATCH($C112,$W$13:$W$36,0),MATCH($B112,$X$12:$AJ$12,0))="T", INDEX($X$13:$AJ$36,MATCH($C112,$W$13:$W$36,0),MATCH($B112,$X$12:$AJ$12,0))="M"),_xlfn.XLOOKUP($B112,$X$12:$AJ$12,$X$37:$AJ$37), INDEX($X$13:$AJ$36,MATCH($C112,$W$13:$W$36,0),MATCH($B112,$X$12:$AJ$12,0)))</f>
        <v>94</v>
      </c>
      <c r="G112" s="19">
        <f>IF(OR(INDEX($X$41:$AJ$64,MATCH(C112,$W$41:$W$64,0),MATCH(B112,$X$40:$AJ$40,0))="T", INDEX($X$41:$AJ$64,MATCH(C112,$W$41:$W$64,0),MATCH(B112,$X$40:$AJ$40,0))="M"), _xlfn.XLOOKUP($B112,$X$40:$AJ$40,$X$65:$AJ$65), INDEX($X$41:$AJ$64,MATCH(C112,$W$41:$W$64,0),MATCH(B112,$X$40:$AJ$40,0)))</f>
        <v>38</v>
      </c>
      <c r="H112" s="19">
        <f>IF(OR(INDEX($X$70:$AJ$93,MATCH(C112,$W$70:$W$93,0),MATCH(B112,$X$69:$AJ$69,0))="T", INDEX($X$70:$AJ$93,MATCH(C112,$W$70:$W$93,0),MATCH(B112,$X$69:$AJ$69,0))="M"), _xlfn.XLOOKUP($B112,$X$69:$AJ$69,$X$94:$AJ$94), INDEX($X$70:$AJ$93,MATCH(C112,$W$70:$W$93,0),MATCH(B112,$X$69:$AJ$69,0)))</f>
        <v>1.6</v>
      </c>
      <c r="I112" s="19">
        <f>IF(OR(INDEX($X$99:$AJ$122,MATCH(C112,$W$99:$W$122,0),MATCH(B112,$X$98:$AJ$98,0))="T", INDEX($X$99:$AJ$122,MATCH(C112,$W$99:$W$122,0),MATCH(B112,$X$98:$AJ$98,0))="M"),_xlfn.XLOOKUP($B112,$X$98:$AJ$98,$X$123:$AJ$123), INDEX($X$99:$AJ$122,MATCH(C112,$W$99:$W$122,0),MATCH(B112,$X$98:$AJ$98,0)))</f>
        <v>1.2</v>
      </c>
      <c r="J112" s="19">
        <f>IF(OR(INDEX($X$128:$AJ$151,MATCH(C112,$W$128:$W$151,0),MATCH(B112,$X$127:$AJ$127,0))="T", INDEX($X$128:$AJ$151,MATCH(C112,$W$128:$W$151,0),MATCH(B112,$X$127:$AJ$127,0))="M"), _xlfn.XLOOKUP($B112,$X$127:$AJ$127,$X$152:$AJ$152), INDEX($X$128:$AJ$151,MATCH(C112,$W$128:$W$151,0),MATCH(B112,$X$127:$AJ$127,0)))</f>
        <v>2.5</v>
      </c>
      <c r="K112" s="18">
        <f>IF(OR(INDEX($AM$13:$AY$36,MATCH($C112,$AL$13:$AL$36,0),MATCH($B112,$AM$12:$AY$12,0))="T", INDEX($AM$13:$AY$36,MATCH($C112,$AL$13:$AL$36,0),MATCH($B112,$AM$12:$AY$12,0))="M"),_xlfn.XLOOKUP($B112,$AM$12:$AY$12,$AM$37:$AY$37), INDEX($AM$13:$AY$36,MATCH($C112,$AL$13:$AL$36,0),MATCH($B112,$AM$12:$AY$12,0)))</f>
        <v>93</v>
      </c>
      <c r="L112" s="18">
        <f>IF(OR(INDEX($AM$41:$AY$64,MATCH($C112,$AL$41:$AL$64,0),MATCH($B112,$AM$40:$AY$40,0))="T", INDEX($AM$41:$AY$64,MATCH($C112,$AL$41:$AL$64,0),MATCH($B112,$AM$40:$AY$40,0))="M"),_xlfn.XLOOKUP($B112,$AM$40:$AY$40,$AM$65:$AY$65), INDEX($AM$41:$AY$64,MATCH($C112,$AL$41:$AL$64,0),MATCH($B112,$AM$40:$AY$40,0)))</f>
        <v>44</v>
      </c>
      <c r="M112" s="18">
        <f t="shared" si="64"/>
        <v>2.9</v>
      </c>
      <c r="N112" s="18">
        <f t="shared" si="65"/>
        <v>0.8</v>
      </c>
      <c r="O112" s="18">
        <f>IF(OR(INDEX($AM$99:$AY$122,MATCH($C112,$AL$99:$AL$122,0),MATCH($B112,$AM$98:$AY$98,0))="T", INDEX($AM$99:$AY$122,MATCH($C112,$AL$99:$AL$122,0),MATCH($B112,$AM$98:$AY$98,0))="M"), _xlfn.XLOOKUP($B112,$AM$98:$AY$98,$AM$123:$AY$123), INDEX($AM$99:$AY$122,MATCH($C112,$AL$99:$AL$122,0),MATCH($B112,$AM$98:$AY$98,0)))</f>
        <v>0.8</v>
      </c>
      <c r="P112" s="23">
        <f>IF(OR(INDEX($BB$13:$BN$36,MATCH($C112,$BA$13:$BA$36,0),MATCH($B112,$BB$12:$BN$12,0))="T", INDEX($BB$13:$BN$36,MATCH($C112,$BA$13:$BA$36,0),MATCH($B112,$BB$12:$BN$12,0))="M"),_xlfn.XLOOKUP($B112,$BB$12:$BN$12,$BB$37:$BN$37), INDEX($BB$13:$BN$36,MATCH($C112,$BA$13:$BA$36,0),MATCH($B112,$BB$12:$BN$12,0)))</f>
        <v>95</v>
      </c>
      <c r="Q112" s="23">
        <f>IF(OR(INDEX($BB$41:$BN$64,MATCH($C112,$BA$41:$BA$64,0),MATCH($B112,$BB$40:$BN$40,0))="T", INDEX($BB$41:$BN$64,MATCH($C112,$BA$41:$BA$64,0),MATCH($B112,$BB$40:$BN$40,0))="M"),_xlfn.XLOOKUP($B112,$BB$40:$BN$40,$BB$65:$BN$65), INDEX($BB$41:$BN$64,MATCH($C112,$BA$41:$BA$64,0),MATCH($B112,$BB$40:$BN$40,0)))</f>
        <v>40</v>
      </c>
      <c r="R112" s="23">
        <f>IF(OR(INDEX($BB$70:$BN$93,MATCH($C112,$BA$70:$BA$93,0),MATCH($B112,$BB$69:$BN$69,0))="T", INDEX($BB$70:$BN$93,MATCH($C112,$BA$70:$BA$93,0),MATCH($B112,$BB$69:$BN$69,0))="M"), _xlfn.XLOOKUP($B112,$BB$69:$BN$69,$BB$94:$BN$94), INDEX($AM$41:$AY$64,MATCH($C112,$BA$70:$BA$93,0),MATCH($B112,$BB$69:$BN$69,0)))</f>
        <v>44</v>
      </c>
      <c r="S112" s="23">
        <f>IF(OR(INDEX($BB$99:$BN$122,MATCH($C112,$BA$99:$BA$122,0),MATCH($B112,$BB$98:$BN$98,0))="T", INDEX($BB$99:$BN$122,MATCH($C112,$BA$99:$BA$122,0),MATCH($B112,$BB$98:$BN$98,0))="M"), _xlfn.XLOOKUP($B112,$BB$98:$BN$98,$BB$123:$BN$123), INDEX($BB$99:$BN$122,MATCH($C112,$BA$99:$BA$122,0),MATCH($B112,$BB$98:$BN$98,0)))</f>
        <v>34</v>
      </c>
      <c r="T112" s="23">
        <f>IF(OR(INDEX($BB$128:$BN$151,MATCH($C112,$BA$128:$BA$151,0),MATCH($B112,$BB$127:$BN$127,0))="T", INDEX($BB$128:$BN$151,MATCH($C112,$BA$128:$BA$151,0),MATCH($B112,$BB$127:$BN$127,0))="M"), _xlfn.XLOOKUP($B112,$BB$127:$BN$127,$BB$152:$BN$152), INDEX($AM$128:$AY$151,MATCH($C112,$BA$128:$BA$151,0),MATCH($B112,$BB$127:$BN$127,0)))</f>
        <v>63.3</v>
      </c>
      <c r="W112" s="15">
        <v>2013</v>
      </c>
      <c r="X112" s="15">
        <v>0</v>
      </c>
      <c r="Y112" s="15">
        <v>0</v>
      </c>
      <c r="Z112" s="15">
        <v>0</v>
      </c>
      <c r="AA112" s="15">
        <v>1.9</v>
      </c>
      <c r="AB112" s="15">
        <v>4.2</v>
      </c>
      <c r="AC112" s="15">
        <v>8.6</v>
      </c>
      <c r="AD112" s="15">
        <v>11.4</v>
      </c>
      <c r="AE112" s="15">
        <v>10</v>
      </c>
      <c r="AF112" s="15">
        <v>6.6</v>
      </c>
      <c r="AG112" s="15">
        <v>0.4</v>
      </c>
      <c r="AH112" s="15">
        <v>0</v>
      </c>
      <c r="AI112" s="15">
        <v>0</v>
      </c>
      <c r="AJ112" s="15"/>
      <c r="AL112" s="5">
        <v>2013</v>
      </c>
      <c r="AM112" s="5">
        <v>0</v>
      </c>
      <c r="AN112" s="5">
        <v>0</v>
      </c>
      <c r="AO112" s="5">
        <v>0</v>
      </c>
      <c r="AP112" s="5">
        <v>0.1</v>
      </c>
      <c r="AQ112" s="5">
        <v>0.4</v>
      </c>
      <c r="AR112" s="5">
        <v>0.2</v>
      </c>
      <c r="AS112" s="5">
        <v>0.2</v>
      </c>
      <c r="AT112" s="5">
        <v>0.1</v>
      </c>
      <c r="AU112" s="5">
        <v>0.5</v>
      </c>
      <c r="AV112" s="5">
        <v>0.9</v>
      </c>
      <c r="AW112" s="5">
        <v>0</v>
      </c>
      <c r="AX112" s="5">
        <v>0</v>
      </c>
      <c r="AY112" s="5">
        <v>0.2</v>
      </c>
      <c r="BA112" s="5">
        <v>2013</v>
      </c>
      <c r="BB112" s="5">
        <v>0</v>
      </c>
      <c r="BC112" s="5">
        <v>0</v>
      </c>
      <c r="BD112" s="5">
        <v>1</v>
      </c>
      <c r="BE112" s="5">
        <v>24</v>
      </c>
      <c r="BF112" s="5">
        <v>42</v>
      </c>
      <c r="BG112" s="5">
        <v>105</v>
      </c>
      <c r="BH112" s="5">
        <v>126</v>
      </c>
      <c r="BI112" s="5">
        <v>127</v>
      </c>
      <c r="BJ112" s="5">
        <v>111</v>
      </c>
      <c r="BK112" s="5">
        <v>13</v>
      </c>
      <c r="BL112" s="5">
        <v>0</v>
      </c>
      <c r="BM112" s="5">
        <v>0</v>
      </c>
      <c r="BN112" s="5"/>
    </row>
    <row r="113" spans="1:66" ht="15" thickBot="1" x14ac:dyDescent="0.4">
      <c r="A113" s="2">
        <v>39948</v>
      </c>
      <c r="B113" s="6">
        <f t="shared" si="61"/>
        <v>5</v>
      </c>
      <c r="C113" s="6">
        <f t="shared" si="62"/>
        <v>2009</v>
      </c>
      <c r="D113">
        <v>152603</v>
      </c>
      <c r="E113">
        <f t="shared" si="63"/>
        <v>61349.668841921513</v>
      </c>
      <c r="F113" s="19">
        <f>IF(OR(INDEX($X$13:$AJ$36,MATCH($C113,$W$13:$W$36,0),MATCH($B113,$X$12:$AJ$12,0))="T", INDEX($X$13:$AJ$36,MATCH($C113,$W$13:$W$36,0),MATCH($B113,$X$12:$AJ$12,0))="M"),_xlfn.XLOOKUP($B113,$X$12:$AJ$12,$X$37:$AJ$37), INDEX($X$13:$AJ$36,MATCH($C113,$W$13:$W$36,0),MATCH($B113,$X$12:$AJ$12,0)))</f>
        <v>102</v>
      </c>
      <c r="G113" s="19">
        <f>IF(OR(INDEX($X$41:$AJ$64,MATCH(C113,$W$41:$W$64,0),MATCH(B113,$X$40:$AJ$40,0))="T", INDEX($X$41:$AJ$64,MATCH(C113,$W$41:$W$64,0),MATCH(B113,$X$40:$AJ$40,0))="M"), _xlfn.XLOOKUP($B113,$X$40:$AJ$40,$X$65:$AJ$65), INDEX($X$41:$AJ$64,MATCH(C113,$W$41:$W$64,0),MATCH(B113,$X$40:$AJ$40,0)))</f>
        <v>49</v>
      </c>
      <c r="H113" s="19">
        <f>IF(OR(INDEX($X$70:$AJ$93,MATCH(C113,$W$70:$W$93,0),MATCH(B113,$X$69:$AJ$69,0))="T", INDEX($X$70:$AJ$93,MATCH(C113,$W$70:$W$93,0),MATCH(B113,$X$69:$AJ$69,0))="M"), _xlfn.XLOOKUP($B113,$X$69:$AJ$69,$X$94:$AJ$94), INDEX($X$70:$AJ$93,MATCH(C113,$W$70:$W$93,0),MATCH(B113,$X$69:$AJ$69,0)))</f>
        <v>9.1999999999999993</v>
      </c>
      <c r="I113" s="19">
        <f>IF(OR(INDEX($X$99:$AJ$122,MATCH(C113,$W$99:$W$122,0),MATCH(B113,$X$98:$AJ$98,0))="T", INDEX($X$99:$AJ$122,MATCH(C113,$W$99:$W$122,0),MATCH(B113,$X$98:$AJ$98,0))="M"),_xlfn.XLOOKUP($B113,$X$98:$AJ$98,$X$123:$AJ$123), INDEX($X$99:$AJ$122,MATCH(C113,$W$99:$W$122,0),MATCH(B113,$X$98:$AJ$98,0)))</f>
        <v>4.7</v>
      </c>
      <c r="J113" s="19">
        <f>IF(OR(INDEX($X$128:$AJ$151,MATCH(C113,$W$128:$W$151,0),MATCH(B113,$X$127:$AJ$127,0))="T", INDEX($X$128:$AJ$151,MATCH(C113,$W$128:$W$151,0),MATCH(B113,$X$127:$AJ$127,0))="M"), _xlfn.XLOOKUP($B113,$X$127:$AJ$127,$X$152:$AJ$152), INDEX($X$128:$AJ$151,MATCH(C113,$W$128:$W$151,0),MATCH(B113,$X$127:$AJ$127,0)))</f>
        <v>7.2</v>
      </c>
      <c r="K113" s="18">
        <f>IF(OR(INDEX($AM$13:$AY$36,MATCH($C113,$AL$13:$AL$36,0),MATCH($B113,$AM$12:$AY$12,0))="T", INDEX($AM$13:$AY$36,MATCH($C113,$AL$13:$AL$36,0),MATCH($B113,$AM$12:$AY$12,0))="M"),_xlfn.XLOOKUP($B113,$AM$12:$AY$12,$AM$37:$AY$37), INDEX($AM$13:$AY$36,MATCH($C113,$AL$13:$AL$36,0),MATCH($B113,$AM$12:$AY$12,0)))</f>
        <v>89</v>
      </c>
      <c r="L113" s="18">
        <f>IF(OR(INDEX($AM$41:$AY$64,MATCH($C113,$AL$41:$AL$64,0),MATCH($B113,$AM$40:$AY$40,0))="T", INDEX($AM$41:$AY$64,MATCH($C113,$AL$41:$AL$64,0),MATCH($B113,$AM$40:$AY$40,0))="M"),_xlfn.XLOOKUP($B113,$AM$40:$AY$40,$AM$65:$AY$65), INDEX($AM$41:$AY$64,MATCH($C113,$AL$41:$AL$64,0),MATCH($B113,$AM$40:$AY$40,0)))</f>
        <v>47</v>
      </c>
      <c r="M113" s="18">
        <f t="shared" si="64"/>
        <v>6.2</v>
      </c>
      <c r="N113" s="18">
        <f t="shared" si="65"/>
        <v>0.4</v>
      </c>
      <c r="O113" s="18">
        <f>IF(OR(INDEX($AM$99:$AY$122,MATCH($C113,$AL$99:$AL$122,0),MATCH($B113,$AM$98:$AY$98,0))="T", INDEX($AM$99:$AY$122,MATCH($C113,$AL$99:$AL$122,0),MATCH($B113,$AM$98:$AY$98,0))="M"), _xlfn.XLOOKUP($B113,$AM$98:$AY$98,$AM$123:$AY$123), INDEX($AM$99:$AY$122,MATCH($C113,$AL$99:$AL$122,0),MATCH($B113,$AM$98:$AY$98,0)))</f>
        <v>0.4</v>
      </c>
      <c r="P113" s="23">
        <f>IF(OR(INDEX($BB$13:$BN$36,MATCH($C113,$BA$13:$BA$36,0),MATCH($B113,$BB$12:$BN$12,0))="T", INDEX($BB$13:$BN$36,MATCH($C113,$BA$13:$BA$36,0),MATCH($B113,$BB$12:$BN$12,0))="M"),_xlfn.XLOOKUP($B113,$BB$12:$BN$12,$BB$37:$BN$37), INDEX($BB$13:$BN$36,MATCH($C113,$BA$13:$BA$36,0),MATCH($B113,$BB$12:$BN$12,0)))</f>
        <v>97</v>
      </c>
      <c r="Q113" s="23">
        <f>IF(OR(INDEX($BB$41:$BN$64,MATCH($C113,$BA$41:$BA$64,0),MATCH($B113,$BB$40:$BN$40,0))="T", INDEX($BB$41:$BN$64,MATCH($C113,$BA$41:$BA$64,0),MATCH($B113,$BB$40:$BN$40,0))="M"),_xlfn.XLOOKUP($B113,$BB$40:$BN$40,$BB$65:$BN$65), INDEX($BB$41:$BN$64,MATCH($C113,$BA$41:$BA$64,0),MATCH($B113,$BB$40:$BN$40,0)))</f>
        <v>48</v>
      </c>
      <c r="R113" s="23">
        <f>IF(OR(INDEX($BB$70:$BN$93,MATCH($C113,$BA$70:$BA$93,0),MATCH($B113,$BB$69:$BN$69,0))="T", INDEX($BB$70:$BN$93,MATCH($C113,$BA$70:$BA$93,0),MATCH($B113,$BB$69:$BN$69,0))="M"), _xlfn.XLOOKUP($B113,$BB$69:$BN$69,$BB$94:$BN$94), INDEX($AM$41:$AY$64,MATCH($C113,$BA$70:$BA$93,0),MATCH($B113,$BB$69:$BN$69,0)))</f>
        <v>47</v>
      </c>
      <c r="S113" s="23">
        <f>IF(OR(INDEX($BB$99:$BN$122,MATCH($C113,$BA$99:$BA$122,0),MATCH($B113,$BB$98:$BN$98,0))="T", INDEX($BB$99:$BN$122,MATCH($C113,$BA$99:$BA$122,0),MATCH($B113,$BB$98:$BN$98,0))="M"), _xlfn.XLOOKUP($B113,$BB$98:$BN$98,$BB$123:$BN$123), INDEX($BB$99:$BN$122,MATCH($C113,$BA$99:$BA$122,0),MATCH($B113,$BB$98:$BN$98,0)))</f>
        <v>50</v>
      </c>
      <c r="T113" s="23">
        <f>IF(OR(INDEX($BB$128:$BN$151,MATCH($C113,$BA$128:$BA$151,0),MATCH($B113,$BB$127:$BN$127,0))="T", INDEX($BB$128:$BN$151,MATCH($C113,$BA$128:$BA$151,0),MATCH($B113,$BB$127:$BN$127,0))="M"), _xlfn.XLOOKUP($B113,$BB$127:$BN$127,$BB$152:$BN$152), INDEX($AM$128:$AY$151,MATCH($C113,$BA$128:$BA$151,0),MATCH($B113,$BB$127:$BN$127,0)))</f>
        <v>64.7</v>
      </c>
      <c r="W113" s="15">
        <v>2014</v>
      </c>
      <c r="X113" s="15">
        <v>0</v>
      </c>
      <c r="Y113" s="15">
        <v>0</v>
      </c>
      <c r="Z113" s="15">
        <v>0</v>
      </c>
      <c r="AA113" s="15">
        <v>1.1000000000000001</v>
      </c>
      <c r="AB113" s="15">
        <v>4.7</v>
      </c>
      <c r="AC113" s="15">
        <v>8.9</v>
      </c>
      <c r="AD113" s="15">
        <v>12.4</v>
      </c>
      <c r="AE113" s="15">
        <v>10.5</v>
      </c>
      <c r="AF113" s="15">
        <v>9.5</v>
      </c>
      <c r="AG113" s="15">
        <v>4.0999999999999996</v>
      </c>
      <c r="AH113" s="15">
        <v>0</v>
      </c>
      <c r="AI113" s="15">
        <v>0</v>
      </c>
      <c r="AJ113" s="15"/>
      <c r="AL113" s="5">
        <v>2014</v>
      </c>
      <c r="AM113" s="5">
        <v>0</v>
      </c>
      <c r="AN113" s="5">
        <v>0</v>
      </c>
      <c r="AO113" s="5">
        <v>0</v>
      </c>
      <c r="AP113" s="5">
        <v>0.5</v>
      </c>
      <c r="AQ113" s="5">
        <v>1</v>
      </c>
      <c r="AR113" s="5">
        <v>0</v>
      </c>
      <c r="AS113" s="5">
        <v>0.5</v>
      </c>
      <c r="AT113" s="5">
        <v>0</v>
      </c>
      <c r="AU113" s="5">
        <v>0.9</v>
      </c>
      <c r="AV113" s="5">
        <v>2.2000000000000002</v>
      </c>
      <c r="AW113" s="5">
        <v>0.1</v>
      </c>
      <c r="AX113" s="5">
        <v>0</v>
      </c>
      <c r="AY113" s="5">
        <v>0.4</v>
      </c>
      <c r="BA113" s="5">
        <v>2014</v>
      </c>
      <c r="BB113" s="5">
        <v>0</v>
      </c>
      <c r="BC113" s="5">
        <v>0</v>
      </c>
      <c r="BD113" s="5">
        <v>4</v>
      </c>
      <c r="BE113" s="5">
        <v>24</v>
      </c>
      <c r="BF113" s="5">
        <v>63</v>
      </c>
      <c r="BG113" s="5">
        <v>86</v>
      </c>
      <c r="BH113" s="5">
        <v>176</v>
      </c>
      <c r="BI113" s="5">
        <v>148</v>
      </c>
      <c r="BJ113" s="5">
        <v>110</v>
      </c>
      <c r="BK113" s="5">
        <v>74</v>
      </c>
      <c r="BL113" s="5">
        <v>0</v>
      </c>
      <c r="BM113" s="5">
        <v>0</v>
      </c>
      <c r="BN113" s="5"/>
    </row>
    <row r="114" spans="1:66" ht="15" thickBot="1" x14ac:dyDescent="0.4">
      <c r="A114" s="2">
        <v>39979</v>
      </c>
      <c r="B114" s="6">
        <f t="shared" si="61"/>
        <v>6</v>
      </c>
      <c r="C114" s="6">
        <f t="shared" si="62"/>
        <v>2009</v>
      </c>
      <c r="D114">
        <v>145416</v>
      </c>
      <c r="E114">
        <f t="shared" si="63"/>
        <v>58460.341174923546</v>
      </c>
      <c r="F114" s="19">
        <f>IF(OR(INDEX($X$13:$AJ$36,MATCH($C114,$W$13:$W$36,0),MATCH($B114,$X$12:$AJ$12,0))="T", INDEX($X$13:$AJ$36,MATCH($C114,$W$13:$W$36,0),MATCH($B114,$X$12:$AJ$12,0))="M"),_xlfn.XLOOKUP($B114,$X$12:$AJ$12,$X$37:$AJ$37), INDEX($X$13:$AJ$36,MATCH($C114,$W$13:$W$36,0),MATCH($B114,$X$12:$AJ$12,0)))</f>
        <v>108</v>
      </c>
      <c r="G114" s="19">
        <f>IF(OR(INDEX($X$41:$AJ$64,MATCH(C114,$W$41:$W$64,0),MATCH(B114,$X$40:$AJ$40,0))="T", INDEX($X$41:$AJ$64,MATCH(C114,$W$41:$W$64,0),MATCH(B114,$X$40:$AJ$40,0))="M"), _xlfn.XLOOKUP($B114,$X$40:$AJ$40,$X$65:$AJ$65), INDEX($X$41:$AJ$64,MATCH(C114,$W$41:$W$64,0),MATCH(B114,$X$40:$AJ$40,0)))</f>
        <v>52</v>
      </c>
      <c r="H114" s="19">
        <f>IF(OR(INDEX($X$70:$AJ$93,MATCH(C114,$W$70:$W$93,0),MATCH(B114,$X$69:$AJ$69,0))="T", INDEX($X$70:$AJ$93,MATCH(C114,$W$70:$W$93,0),MATCH(B114,$X$69:$AJ$69,0))="M"), _xlfn.XLOOKUP($B114,$X$69:$AJ$69,$X$94:$AJ$94), INDEX($X$70:$AJ$93,MATCH(C114,$W$70:$W$93,0),MATCH(B114,$X$69:$AJ$69,0)))</f>
        <v>20.8</v>
      </c>
      <c r="I114" s="19">
        <f>IF(OR(INDEX($X$99:$AJ$122,MATCH(C114,$W$99:$W$122,0),MATCH(B114,$X$98:$AJ$98,0))="T", INDEX($X$99:$AJ$122,MATCH(C114,$W$99:$W$122,0),MATCH(B114,$X$98:$AJ$98,0))="M"),_xlfn.XLOOKUP($B114,$X$98:$AJ$98,$X$123:$AJ$123), INDEX($X$99:$AJ$122,MATCH(C114,$W$99:$W$122,0),MATCH(B114,$X$98:$AJ$98,0)))</f>
        <v>6.4</v>
      </c>
      <c r="J114" s="19">
        <f>IF(OR(INDEX($X$128:$AJ$151,MATCH(C114,$W$128:$W$151,0),MATCH(B114,$X$127:$AJ$127,0))="T", INDEX($X$128:$AJ$151,MATCH(C114,$W$128:$W$151,0),MATCH(B114,$X$127:$AJ$127,0))="M"), _xlfn.XLOOKUP($B114,$X$127:$AJ$127,$X$152:$AJ$152), INDEX($X$128:$AJ$151,MATCH(C114,$W$128:$W$151,0),MATCH(B114,$X$127:$AJ$127,0)))</f>
        <v>15.9</v>
      </c>
      <c r="K114" s="18">
        <f>IF(OR(INDEX($AM$13:$AY$36,MATCH($C114,$AL$13:$AL$36,0),MATCH($B114,$AM$12:$AY$12,0))="T", INDEX($AM$13:$AY$36,MATCH($C114,$AL$13:$AL$36,0),MATCH($B114,$AM$12:$AY$12,0))="M"),_xlfn.XLOOKUP($B114,$AM$12:$AY$12,$AM$37:$AY$37), INDEX($AM$13:$AY$36,MATCH($C114,$AL$13:$AL$36,0),MATCH($B114,$AM$12:$AY$12,0)))</f>
        <v>79</v>
      </c>
      <c r="L114" s="18">
        <f>IF(OR(INDEX($AM$41:$AY$64,MATCH($C114,$AL$41:$AL$64,0),MATCH($B114,$AM$40:$AY$40,0))="T", INDEX($AM$41:$AY$64,MATCH($C114,$AL$41:$AL$64,0),MATCH($B114,$AM$40:$AY$40,0))="M"),_xlfn.XLOOKUP($B114,$AM$40:$AY$40,$AM$65:$AY$65), INDEX($AM$41:$AY$64,MATCH($C114,$AL$41:$AL$64,0),MATCH($B114,$AM$40:$AY$40,0)))</f>
        <v>51</v>
      </c>
      <c r="M114" s="18">
        <f t="shared" si="64"/>
        <v>14.3</v>
      </c>
      <c r="N114" s="18">
        <f t="shared" si="65"/>
        <v>0.1</v>
      </c>
      <c r="O114" s="18">
        <f>IF(OR(INDEX($AM$99:$AY$122,MATCH($C114,$AL$99:$AL$122,0),MATCH($B114,$AM$98:$AY$98,0))="T", INDEX($AM$99:$AY$122,MATCH($C114,$AL$99:$AL$122,0),MATCH($B114,$AM$98:$AY$98,0))="M"), _xlfn.XLOOKUP($B114,$AM$98:$AY$98,$AM$123:$AY$123), INDEX($AM$99:$AY$122,MATCH($C114,$AL$99:$AL$122,0),MATCH($B114,$AM$98:$AY$98,0)))</f>
        <v>0.1</v>
      </c>
      <c r="P114" s="23">
        <f>IF(OR(INDEX($BB$13:$BN$36,MATCH($C114,$BA$13:$BA$36,0),MATCH($B114,$BB$12:$BN$12,0))="T", INDEX($BB$13:$BN$36,MATCH($C114,$BA$13:$BA$36,0),MATCH($B114,$BB$12:$BN$12,0))="M"),_xlfn.XLOOKUP($B114,$BB$12:$BN$12,$BB$37:$BN$37), INDEX($BB$13:$BN$36,MATCH($C114,$BA$13:$BA$36,0),MATCH($B114,$BB$12:$BN$12,0)))</f>
        <v>97</v>
      </c>
      <c r="Q114" s="23">
        <f>IF(OR(INDEX($BB$41:$BN$64,MATCH($C114,$BA$41:$BA$64,0),MATCH($B114,$BB$40:$BN$40,0))="T", INDEX($BB$41:$BN$64,MATCH($C114,$BA$41:$BA$64,0),MATCH($B114,$BB$40:$BN$40,0))="M"),_xlfn.XLOOKUP($B114,$BB$40:$BN$40,$BB$65:$BN$65), INDEX($BB$41:$BN$64,MATCH($C114,$BA$41:$BA$64,0),MATCH($B114,$BB$40:$BN$40,0)))</f>
        <v>51</v>
      </c>
      <c r="R114" s="23">
        <f>IF(OR(INDEX($BB$70:$BN$93,MATCH($C114,$BA$70:$BA$93,0),MATCH($B114,$BB$69:$BN$69,0))="T", INDEX($BB$70:$BN$93,MATCH($C114,$BA$70:$BA$93,0),MATCH($B114,$BB$69:$BN$69,0))="M"), _xlfn.XLOOKUP($B114,$BB$69:$BN$69,$BB$94:$BN$94), INDEX($AM$41:$AY$64,MATCH($C114,$BA$70:$BA$93,0),MATCH($B114,$BB$69:$BN$69,0)))</f>
        <v>51</v>
      </c>
      <c r="S114" s="23">
        <f>IF(OR(INDEX($BB$99:$BN$122,MATCH($C114,$BA$99:$BA$122,0),MATCH($B114,$BB$98:$BN$98,0))="T", INDEX($BB$99:$BN$122,MATCH($C114,$BA$99:$BA$122,0),MATCH($B114,$BB$98:$BN$98,0))="M"), _xlfn.XLOOKUP($B114,$BB$98:$BN$98,$BB$123:$BN$123), INDEX($BB$99:$BN$122,MATCH($C114,$BA$99:$BA$122,0),MATCH($B114,$BB$98:$BN$98,0)))</f>
        <v>89</v>
      </c>
      <c r="T114" s="23">
        <f>IF(OR(INDEX($BB$128:$BN$151,MATCH($C114,$BA$128:$BA$151,0),MATCH($B114,$BB$127:$BN$127,0))="T", INDEX($BB$128:$BN$151,MATCH($C114,$BA$128:$BA$151,0),MATCH($B114,$BB$127:$BN$127,0))="M"), _xlfn.XLOOKUP($B114,$BB$127:$BN$127,$BB$152:$BN$152), INDEX($AM$128:$AY$151,MATCH($C114,$BA$128:$BA$151,0),MATCH($B114,$BB$127:$BN$127,0)))</f>
        <v>66.400000000000006</v>
      </c>
      <c r="W114" s="15">
        <v>2015</v>
      </c>
      <c r="X114" s="15">
        <v>0</v>
      </c>
      <c r="Y114" s="15">
        <v>0</v>
      </c>
      <c r="Z114" s="15">
        <v>0.4</v>
      </c>
      <c r="AA114" s="15">
        <v>1.3</v>
      </c>
      <c r="AB114" s="15">
        <v>1.3</v>
      </c>
      <c r="AC114" s="15">
        <v>11.3</v>
      </c>
      <c r="AD114" s="15">
        <v>12.4</v>
      </c>
      <c r="AE114" s="15">
        <v>11.7</v>
      </c>
      <c r="AF114" s="15">
        <v>9.1999999999999993</v>
      </c>
      <c r="AG114" s="15">
        <v>5.2</v>
      </c>
      <c r="AH114" s="15">
        <v>0</v>
      </c>
      <c r="AI114" s="15">
        <v>0</v>
      </c>
      <c r="AJ114" s="15"/>
      <c r="AL114" s="5">
        <v>2015</v>
      </c>
      <c r="AM114" s="5">
        <v>0</v>
      </c>
      <c r="AN114" s="5">
        <v>0</v>
      </c>
      <c r="AO114" s="5">
        <v>0.3</v>
      </c>
      <c r="AP114" s="5">
        <v>0.2</v>
      </c>
      <c r="AQ114" s="5">
        <v>0</v>
      </c>
      <c r="AR114" s="5">
        <v>0.1</v>
      </c>
      <c r="AS114" s="5">
        <v>0.6</v>
      </c>
      <c r="AT114" s="5">
        <v>1.8</v>
      </c>
      <c r="AU114" s="5">
        <v>2.8</v>
      </c>
      <c r="AV114" s="5">
        <v>1.3</v>
      </c>
      <c r="AW114" s="5">
        <v>0</v>
      </c>
      <c r="AX114" s="5">
        <v>0</v>
      </c>
      <c r="AY114" s="5">
        <v>0.6</v>
      </c>
      <c r="BA114" s="5">
        <v>2015</v>
      </c>
      <c r="BB114" s="5">
        <v>0</v>
      </c>
      <c r="BC114" s="5">
        <v>0</v>
      </c>
      <c r="BD114" s="5">
        <v>14</v>
      </c>
      <c r="BE114" s="5">
        <v>7</v>
      </c>
      <c r="BF114" s="5">
        <v>6</v>
      </c>
      <c r="BG114" s="5">
        <v>100</v>
      </c>
      <c r="BH114" s="5">
        <v>168</v>
      </c>
      <c r="BI114" s="5">
        <v>201</v>
      </c>
      <c r="BJ114" s="5">
        <v>170</v>
      </c>
      <c r="BK114" s="5">
        <v>96</v>
      </c>
      <c r="BL114" s="5">
        <v>0</v>
      </c>
      <c r="BM114" s="5">
        <v>0</v>
      </c>
      <c r="BN114" s="5"/>
    </row>
    <row r="115" spans="1:66" ht="15" thickBot="1" x14ac:dyDescent="0.4">
      <c r="A115" s="2">
        <v>40009</v>
      </c>
      <c r="B115" s="6">
        <f t="shared" si="61"/>
        <v>7</v>
      </c>
      <c r="C115" s="6">
        <f t="shared" si="62"/>
        <v>2009</v>
      </c>
      <c r="D115">
        <v>186280</v>
      </c>
      <c r="E115">
        <f t="shared" si="63"/>
        <v>74888.542898063199</v>
      </c>
      <c r="F115" s="19">
        <f>IF(OR(INDEX($X$13:$AJ$36,MATCH($C115,$W$13:$W$36,0),MATCH($B115,$X$12:$AJ$12,0))="T", INDEX($X$13:$AJ$36,MATCH($C115,$W$13:$W$36,0),MATCH($B115,$X$12:$AJ$12,0))="M"),_xlfn.XLOOKUP($B115,$X$12:$AJ$12,$X$37:$AJ$37), INDEX($X$13:$AJ$36,MATCH($C115,$W$13:$W$36,0),MATCH($B115,$X$12:$AJ$12,0)))</f>
        <v>106</v>
      </c>
      <c r="G115" s="19">
        <f>IF(OR(INDEX($X$41:$AJ$64,MATCH(C115,$W$41:$W$64,0),MATCH(B115,$X$40:$AJ$40,0))="T", INDEX($X$41:$AJ$64,MATCH(C115,$W$41:$W$64,0),MATCH(B115,$X$40:$AJ$40,0))="M"), _xlfn.XLOOKUP($B115,$X$40:$AJ$40,$X$65:$AJ$65), INDEX($X$41:$AJ$64,MATCH(C115,$W$41:$W$64,0),MATCH(B115,$X$40:$AJ$40,0)))</f>
        <v>53</v>
      </c>
      <c r="H115" s="19">
        <f>IF(OR(INDEX($X$70:$AJ$93,MATCH(C115,$W$70:$W$93,0),MATCH(B115,$X$69:$AJ$69,0))="T", INDEX($X$70:$AJ$93,MATCH(C115,$W$70:$W$93,0),MATCH(B115,$X$69:$AJ$69,0))="M"), _xlfn.XLOOKUP($B115,$X$69:$AJ$69,$X$94:$AJ$94), INDEX($X$70:$AJ$93,MATCH(C115,$W$70:$W$93,0),MATCH(B115,$X$69:$AJ$69,0)))</f>
        <v>17.3</v>
      </c>
      <c r="I115" s="19">
        <f>IF(OR(INDEX($X$99:$AJ$122,MATCH(C115,$W$99:$W$122,0),MATCH(B115,$X$98:$AJ$98,0))="T", INDEX($X$99:$AJ$122,MATCH(C115,$W$99:$W$122,0),MATCH(B115,$X$98:$AJ$98,0))="M"),_xlfn.XLOOKUP($B115,$X$98:$AJ$98,$X$123:$AJ$123), INDEX($X$99:$AJ$122,MATCH(C115,$W$99:$W$122,0),MATCH(B115,$X$98:$AJ$98,0)))</f>
        <v>10.6</v>
      </c>
      <c r="J115" s="19">
        <f>IF(OR(INDEX($X$128:$AJ$151,MATCH(C115,$W$128:$W$151,0),MATCH(B115,$X$127:$AJ$127,0))="T", INDEX($X$128:$AJ$151,MATCH(C115,$W$128:$W$151,0),MATCH(B115,$X$127:$AJ$127,0))="M"), _xlfn.XLOOKUP($B115,$X$127:$AJ$127,$X$152:$AJ$152), INDEX($X$128:$AJ$151,MATCH(C115,$W$128:$W$151,0),MATCH(B115,$X$127:$AJ$127,0)))</f>
        <v>13.5</v>
      </c>
      <c r="K115" s="18">
        <f>IF(OR(INDEX($AM$13:$AY$36,MATCH($C115,$AL$13:$AL$36,0),MATCH($B115,$AM$12:$AY$12,0))="T", INDEX($AM$13:$AY$36,MATCH($C115,$AL$13:$AL$36,0),MATCH($B115,$AM$12:$AY$12,0))="M"),_xlfn.XLOOKUP($B115,$AM$12:$AY$12,$AM$37:$AY$37), INDEX($AM$13:$AY$36,MATCH($C115,$AL$13:$AL$36,0),MATCH($B115,$AM$12:$AY$12,0)))</f>
        <v>83</v>
      </c>
      <c r="L115" s="18">
        <f>IF(OR(INDEX($AM$41:$AY$64,MATCH($C115,$AL$41:$AL$64,0),MATCH($B115,$AM$40:$AY$40,0))="T", INDEX($AM$41:$AY$64,MATCH($C115,$AL$41:$AL$64,0),MATCH($B115,$AM$40:$AY$40,0))="M"),_xlfn.XLOOKUP($B115,$AM$40:$AY$40,$AM$65:$AY$65), INDEX($AM$41:$AY$64,MATCH($C115,$AL$41:$AL$64,0),MATCH($B115,$AM$40:$AY$40,0)))</f>
        <v>51</v>
      </c>
      <c r="M115" s="18">
        <f t="shared" si="64"/>
        <v>10.7</v>
      </c>
      <c r="N115" s="18">
        <f t="shared" si="65"/>
        <v>0.2</v>
      </c>
      <c r="O115" s="18">
        <f>IF(OR(INDEX($AM$99:$AY$122,MATCH($C115,$AL$99:$AL$122,0),MATCH($B115,$AM$98:$AY$98,0))="T", INDEX($AM$99:$AY$122,MATCH($C115,$AL$99:$AL$122,0),MATCH($B115,$AM$98:$AY$98,0))="M"), _xlfn.XLOOKUP($B115,$AM$98:$AY$98,$AM$123:$AY$123), INDEX($AM$99:$AY$122,MATCH($C115,$AL$99:$AL$122,0),MATCH($B115,$AM$98:$AY$98,0)))</f>
        <v>0.2</v>
      </c>
      <c r="P115" s="23">
        <f>IF(OR(INDEX($BB$13:$BN$36,MATCH($C115,$BA$13:$BA$36,0),MATCH($B115,$BB$12:$BN$12,0))="T", INDEX($BB$13:$BN$36,MATCH($C115,$BA$13:$BA$36,0),MATCH($B115,$BB$12:$BN$12,0))="M"),_xlfn.XLOOKUP($B115,$BB$12:$BN$12,$BB$37:$BN$37), INDEX($BB$13:$BN$36,MATCH($C115,$BA$13:$BA$36,0),MATCH($B115,$BB$12:$BN$12,0)))</f>
        <v>99</v>
      </c>
      <c r="Q115" s="23">
        <f>IF(OR(INDEX($BB$41:$BN$64,MATCH($C115,$BA$41:$BA$64,0),MATCH($B115,$BB$40:$BN$40,0))="T", INDEX($BB$41:$BN$64,MATCH($C115,$BA$41:$BA$64,0),MATCH($B115,$BB$40:$BN$40,0))="M"),_xlfn.XLOOKUP($B115,$BB$40:$BN$40,$BB$65:$BN$65), INDEX($BB$41:$BN$64,MATCH($C115,$BA$41:$BA$64,0),MATCH($B115,$BB$40:$BN$40,0)))</f>
        <v>53</v>
      </c>
      <c r="R115" s="23">
        <f>IF(OR(INDEX($BB$70:$BN$93,MATCH($C115,$BA$70:$BA$93,0),MATCH($B115,$BB$69:$BN$69,0))="T", INDEX($BB$70:$BN$93,MATCH($C115,$BA$70:$BA$93,0),MATCH($B115,$BB$69:$BN$69,0))="M"), _xlfn.XLOOKUP($B115,$BB$69:$BN$69,$BB$94:$BN$94), INDEX($AM$41:$AY$64,MATCH($C115,$BA$70:$BA$93,0),MATCH($B115,$BB$69:$BN$69,0)))</f>
        <v>51</v>
      </c>
      <c r="S115" s="23">
        <f>IF(OR(INDEX($BB$99:$BN$122,MATCH($C115,$BA$99:$BA$122,0),MATCH($B115,$BB$98:$BN$98,0))="T", INDEX($BB$99:$BN$122,MATCH($C115,$BA$99:$BA$122,0),MATCH($B115,$BB$98:$BN$98,0))="M"), _xlfn.XLOOKUP($B115,$BB$98:$BN$98,$BB$123:$BN$123), INDEX($BB$99:$BN$122,MATCH($C115,$BA$99:$BA$122,0),MATCH($B115,$BB$98:$BN$98,0)))</f>
        <v>119</v>
      </c>
      <c r="T115" s="23">
        <f>IF(OR(INDEX($BB$128:$BN$151,MATCH($C115,$BA$128:$BA$151,0),MATCH($B115,$BB$127:$BN$127,0))="T", INDEX($BB$128:$BN$151,MATCH($C115,$BA$128:$BA$151,0),MATCH($B115,$BB$127:$BN$127,0))="M"), _xlfn.XLOOKUP($B115,$BB$127:$BN$127,$BB$152:$BN$152), INDEX($AM$128:$AY$151,MATCH($C115,$BA$128:$BA$151,0),MATCH($B115,$BB$127:$BN$127,0)))</f>
        <v>65.099999999999994</v>
      </c>
      <c r="W115" s="15">
        <v>2016</v>
      </c>
      <c r="X115" s="15">
        <v>0</v>
      </c>
      <c r="Y115" s="15">
        <v>0</v>
      </c>
      <c r="Z115" s="15">
        <v>0</v>
      </c>
      <c r="AA115" s="15">
        <v>0.9</v>
      </c>
      <c r="AB115" s="15">
        <v>4.4000000000000004</v>
      </c>
      <c r="AC115" s="15">
        <v>9.5</v>
      </c>
      <c r="AD115" s="15">
        <v>11</v>
      </c>
      <c r="AE115" s="15">
        <v>9.1999999999999993</v>
      </c>
      <c r="AF115" s="15">
        <v>6.8</v>
      </c>
      <c r="AG115" s="15">
        <v>0.5</v>
      </c>
      <c r="AH115" s="15">
        <v>0</v>
      </c>
      <c r="AI115" s="15">
        <v>0</v>
      </c>
      <c r="AJ115" s="15"/>
      <c r="AL115" s="5">
        <v>2016</v>
      </c>
      <c r="AM115" s="5">
        <v>0</v>
      </c>
      <c r="AN115" s="5">
        <v>0.1</v>
      </c>
      <c r="AO115" s="5">
        <v>0</v>
      </c>
      <c r="AP115" s="5">
        <v>0.6</v>
      </c>
      <c r="AQ115" s="5">
        <v>0.1</v>
      </c>
      <c r="AR115" s="5">
        <v>0.2</v>
      </c>
      <c r="AS115" s="5">
        <v>0</v>
      </c>
      <c r="AT115" s="5">
        <v>0</v>
      </c>
      <c r="AU115" s="5">
        <v>1.5</v>
      </c>
      <c r="AV115" s="5">
        <v>0.5</v>
      </c>
      <c r="AW115" s="5">
        <v>0.1</v>
      </c>
      <c r="AX115" s="5">
        <v>0</v>
      </c>
      <c r="AY115" s="5">
        <v>0.3</v>
      </c>
      <c r="BA115" s="5">
        <v>2016</v>
      </c>
      <c r="BB115" s="5">
        <v>0</v>
      </c>
      <c r="BC115" s="5">
        <v>0</v>
      </c>
      <c r="BD115" s="5">
        <v>0</v>
      </c>
      <c r="BE115" s="5">
        <v>29</v>
      </c>
      <c r="BF115" s="5">
        <v>53</v>
      </c>
      <c r="BG115" s="5">
        <v>147</v>
      </c>
      <c r="BH115" s="5">
        <v>151</v>
      </c>
      <c r="BI115" s="5">
        <v>141</v>
      </c>
      <c r="BJ115" s="5">
        <v>145</v>
      </c>
      <c r="BK115" s="5">
        <v>33</v>
      </c>
      <c r="BL115" s="5">
        <v>7</v>
      </c>
      <c r="BM115" s="5">
        <v>0</v>
      </c>
      <c r="BN115" s="5"/>
    </row>
    <row r="116" spans="1:66" ht="15" thickBot="1" x14ac:dyDescent="0.4">
      <c r="A116" s="2">
        <v>40040</v>
      </c>
      <c r="B116" s="6">
        <f t="shared" si="61"/>
        <v>8</v>
      </c>
      <c r="C116" s="6">
        <f t="shared" si="62"/>
        <v>2009</v>
      </c>
      <c r="D116">
        <v>192111</v>
      </c>
      <c r="E116">
        <f t="shared" si="63"/>
        <v>77232.729572094802</v>
      </c>
      <c r="F116" s="19">
        <f>IF(OR(INDEX($X$13:$AJ$36,MATCH($C116,$W$13:$W$36,0),MATCH($B116,$X$12:$AJ$12,0))="T", INDEX($X$13:$AJ$36,MATCH($C116,$W$13:$W$36,0),MATCH($B116,$X$12:$AJ$12,0))="M"),_xlfn.XLOOKUP($B116,$X$12:$AJ$12,$X$37:$AJ$37), INDEX($X$13:$AJ$36,MATCH($C116,$W$13:$W$36,0),MATCH($B116,$X$12:$AJ$12,0)))</f>
        <v>104</v>
      </c>
      <c r="G116" s="19">
        <f>IF(OR(INDEX($X$41:$AJ$64,MATCH(C116,$W$41:$W$64,0),MATCH(B116,$X$40:$AJ$40,0))="T", INDEX($X$41:$AJ$64,MATCH(C116,$W$41:$W$64,0),MATCH(B116,$X$40:$AJ$40,0))="M"), _xlfn.XLOOKUP($B116,$X$40:$AJ$40,$X$65:$AJ$65), INDEX($X$41:$AJ$64,MATCH(C116,$W$41:$W$64,0),MATCH(B116,$X$40:$AJ$40,0)))</f>
        <v>52</v>
      </c>
      <c r="H116" s="19">
        <f>IF(OR(INDEX($X$70:$AJ$93,MATCH(C116,$W$70:$W$93,0),MATCH(B116,$X$69:$AJ$69,0))="T", INDEX($X$70:$AJ$93,MATCH(C116,$W$70:$W$93,0),MATCH(B116,$X$69:$AJ$69,0))="M"), _xlfn.XLOOKUP($B116,$X$69:$AJ$69,$X$94:$AJ$94), INDEX($X$70:$AJ$93,MATCH(C116,$W$70:$W$93,0),MATCH(B116,$X$69:$AJ$69,0)))</f>
        <v>13.9</v>
      </c>
      <c r="I116" s="19">
        <f>IF(OR(INDEX($X$99:$AJ$122,MATCH(C116,$W$99:$W$122,0),MATCH(B116,$X$98:$AJ$98,0))="T", INDEX($X$99:$AJ$122,MATCH(C116,$W$99:$W$122,0),MATCH(B116,$X$98:$AJ$98,0))="M"),_xlfn.XLOOKUP($B116,$X$98:$AJ$98,$X$123:$AJ$123), INDEX($X$99:$AJ$122,MATCH(C116,$W$99:$W$122,0),MATCH(B116,$X$98:$AJ$98,0)))</f>
        <v>10.199999999999999</v>
      </c>
      <c r="J116" s="19">
        <f>IF(OR(INDEX($X$128:$AJ$151,MATCH(C116,$W$128:$W$151,0),MATCH(B116,$X$127:$AJ$127,0))="T", INDEX($X$128:$AJ$151,MATCH(C116,$W$128:$W$151,0),MATCH(B116,$X$127:$AJ$127,0))="M"), _xlfn.XLOOKUP($B116,$X$127:$AJ$127,$X$152:$AJ$152), INDEX($X$128:$AJ$151,MATCH(C116,$W$128:$W$151,0),MATCH(B116,$X$127:$AJ$127,0)))</f>
        <v>12.6</v>
      </c>
      <c r="K116" s="18">
        <f>IF(OR(INDEX($AM$13:$AY$36,MATCH($C116,$AL$13:$AL$36,0),MATCH($B116,$AM$12:$AY$12,0))="T", INDEX($AM$13:$AY$36,MATCH($C116,$AL$13:$AL$36,0),MATCH($B116,$AM$12:$AY$12,0))="M"),_xlfn.XLOOKUP($B116,$AM$12:$AY$12,$AM$37:$AY$37), INDEX($AM$13:$AY$36,MATCH($C116,$AL$13:$AL$36,0),MATCH($B116,$AM$12:$AY$12,0)))</f>
        <v>96</v>
      </c>
      <c r="L116" s="18">
        <f>IF(OR(INDEX($AM$41:$AY$64,MATCH($C116,$AL$41:$AL$64,0),MATCH($B116,$AM$40:$AY$40,0))="T", INDEX($AM$41:$AY$64,MATCH($C116,$AL$41:$AL$64,0),MATCH($B116,$AM$40:$AY$40,0))="M"),_xlfn.XLOOKUP($B116,$AM$40:$AY$40,$AM$65:$AY$65), INDEX($AM$41:$AY$64,MATCH($C116,$AL$41:$AL$64,0),MATCH($B116,$AM$40:$AY$40,0)))</f>
        <v>53</v>
      </c>
      <c r="M116" s="18">
        <f t="shared" si="64"/>
        <v>10.482608695652177</v>
      </c>
      <c r="N116" s="18">
        <f t="shared" si="65"/>
        <v>1</v>
      </c>
      <c r="O116" s="18">
        <f>IF(OR(INDEX($AM$99:$AY$122,MATCH($C116,$AL$99:$AL$122,0),MATCH($B116,$AM$98:$AY$98,0))="T", INDEX($AM$99:$AY$122,MATCH($C116,$AL$99:$AL$122,0),MATCH($B116,$AM$98:$AY$98,0))="M"), _xlfn.XLOOKUP($B116,$AM$98:$AY$98,$AM$123:$AY$123), INDEX($AM$99:$AY$122,MATCH($C116,$AL$99:$AL$122,0),MATCH($B116,$AM$98:$AY$98,0)))</f>
        <v>1</v>
      </c>
      <c r="P116" s="23">
        <f>IF(OR(INDEX($BB$13:$BN$36,MATCH($C116,$BA$13:$BA$36,0),MATCH($B116,$BB$12:$BN$12,0))="T", INDEX($BB$13:$BN$36,MATCH($C116,$BA$13:$BA$36,0),MATCH($B116,$BB$12:$BN$12,0))="M"),_xlfn.XLOOKUP($B116,$BB$12:$BN$12,$BB$37:$BN$37), INDEX($BB$13:$BN$36,MATCH($C116,$BA$13:$BA$36,0),MATCH($B116,$BB$12:$BN$12,0)))</f>
        <v>101</v>
      </c>
      <c r="Q116" s="23">
        <f>IF(OR(INDEX($BB$41:$BN$64,MATCH($C116,$BA$41:$BA$64,0),MATCH($B116,$BB$40:$BN$40,0))="T", INDEX($BB$41:$BN$64,MATCH($C116,$BA$41:$BA$64,0),MATCH($B116,$BB$40:$BN$40,0))="M"),_xlfn.XLOOKUP($B116,$BB$40:$BN$40,$BB$65:$BN$65), INDEX($BB$41:$BN$64,MATCH($C116,$BA$41:$BA$64,0),MATCH($B116,$BB$40:$BN$40,0)))</f>
        <v>53</v>
      </c>
      <c r="R116" s="23">
        <f>IF(OR(INDEX($BB$70:$BN$93,MATCH($C116,$BA$70:$BA$93,0),MATCH($B116,$BB$69:$BN$69,0))="T", INDEX($BB$70:$BN$93,MATCH($C116,$BA$70:$BA$93,0),MATCH($B116,$BB$69:$BN$69,0))="M"), _xlfn.XLOOKUP($B116,$BB$69:$BN$69,$BB$94:$BN$94), INDEX($AM$41:$AY$64,MATCH($C116,$BA$70:$BA$93,0),MATCH($B116,$BB$69:$BN$69,0)))</f>
        <v>53</v>
      </c>
      <c r="S116" s="23">
        <f>IF(OR(INDEX($BB$99:$BN$122,MATCH($C116,$BA$99:$BA$122,0),MATCH($B116,$BB$98:$BN$98,0))="T", INDEX($BB$99:$BN$122,MATCH($C116,$BA$99:$BA$122,0),MATCH($B116,$BB$98:$BN$98,0))="M"), _xlfn.XLOOKUP($B116,$BB$98:$BN$98,$BB$123:$BN$123), INDEX($BB$99:$BN$122,MATCH($C116,$BA$99:$BA$122,0),MATCH($B116,$BB$98:$BN$98,0)))</f>
        <v>174</v>
      </c>
      <c r="T116" s="23">
        <f>IF(OR(INDEX($BB$128:$BN$151,MATCH($C116,$BA$128:$BA$151,0),MATCH($B116,$BB$127:$BN$127,0))="T", INDEX($BB$128:$BN$151,MATCH($C116,$BA$128:$BA$151,0),MATCH($B116,$BB$127:$BN$127,0))="M"), _xlfn.XLOOKUP($B116,$BB$127:$BN$127,$BB$152:$BN$152), INDEX($AM$128:$AY$151,MATCH($C116,$BA$128:$BA$151,0),MATCH($B116,$BB$127:$BN$127,0)))</f>
        <v>69.7</v>
      </c>
      <c r="W116" s="15">
        <v>2017</v>
      </c>
      <c r="X116" s="15">
        <v>0</v>
      </c>
      <c r="Y116" s="15">
        <v>0</v>
      </c>
      <c r="Z116" s="15">
        <v>0</v>
      </c>
      <c r="AA116" s="15">
        <v>0.1</v>
      </c>
      <c r="AB116" s="15">
        <v>4.2</v>
      </c>
      <c r="AC116" s="15">
        <v>10.1</v>
      </c>
      <c r="AD116" s="15">
        <v>13.7</v>
      </c>
      <c r="AE116" s="15">
        <v>12.2</v>
      </c>
      <c r="AF116" s="15">
        <v>8.9</v>
      </c>
      <c r="AG116" s="15">
        <v>1.3</v>
      </c>
      <c r="AH116" s="15">
        <v>0</v>
      </c>
      <c r="AI116" s="15">
        <v>0</v>
      </c>
      <c r="AJ116" s="15"/>
      <c r="AL116" s="5">
        <v>2017</v>
      </c>
      <c r="AM116" s="5">
        <v>0</v>
      </c>
      <c r="AN116" s="5">
        <v>0</v>
      </c>
      <c r="AO116" s="5">
        <v>0</v>
      </c>
      <c r="AP116" s="5">
        <v>0</v>
      </c>
      <c r="AQ116" s="5">
        <v>0.4</v>
      </c>
      <c r="AR116" s="5">
        <v>0.5</v>
      </c>
      <c r="AS116" s="5">
        <v>0.1</v>
      </c>
      <c r="AT116" s="5">
        <v>0.4</v>
      </c>
      <c r="AU116" s="5">
        <v>4.2</v>
      </c>
      <c r="AV116" s="5">
        <v>2</v>
      </c>
      <c r="AW116" s="5">
        <v>0</v>
      </c>
      <c r="AX116" s="5">
        <v>0</v>
      </c>
      <c r="AY116" s="5">
        <v>0.6</v>
      </c>
      <c r="BA116" s="5">
        <v>2017</v>
      </c>
      <c r="BB116" s="5">
        <v>0</v>
      </c>
      <c r="BC116" s="5">
        <v>0</v>
      </c>
      <c r="BD116" s="5">
        <v>2</v>
      </c>
      <c r="BE116" s="5">
        <v>1</v>
      </c>
      <c r="BF116" s="5">
        <v>69</v>
      </c>
      <c r="BG116" s="5">
        <v>137</v>
      </c>
      <c r="BH116" s="5">
        <v>210</v>
      </c>
      <c r="BI116" s="5">
        <v>221</v>
      </c>
      <c r="BJ116" s="5">
        <v>264</v>
      </c>
      <c r="BK116" s="5">
        <v>81</v>
      </c>
      <c r="BL116" s="5">
        <v>2</v>
      </c>
      <c r="BM116" s="5">
        <v>0</v>
      </c>
      <c r="BN116" s="5"/>
    </row>
    <row r="117" spans="1:66" ht="15" thickBot="1" x14ac:dyDescent="0.4">
      <c r="A117" s="2">
        <v>40071</v>
      </c>
      <c r="B117" s="6">
        <f t="shared" si="61"/>
        <v>9</v>
      </c>
      <c r="C117" s="6">
        <f t="shared" si="62"/>
        <v>2009</v>
      </c>
      <c r="D117">
        <v>196549</v>
      </c>
      <c r="E117">
        <f t="shared" si="63"/>
        <v>79016.900462054022</v>
      </c>
      <c r="F117" s="19">
        <f>IF(OR(INDEX($X$13:$AJ$36,MATCH($C117,$W$13:$W$36,0),MATCH($B117,$X$12:$AJ$12,0))="T", INDEX($X$13:$AJ$36,MATCH($C117,$W$13:$W$36,0),MATCH($B117,$X$12:$AJ$12,0))="M"),_xlfn.XLOOKUP($B117,$X$12:$AJ$12,$X$37:$AJ$37), INDEX($X$13:$AJ$36,MATCH($C117,$W$13:$W$36,0),MATCH($B117,$X$12:$AJ$12,0)))</f>
        <v>102</v>
      </c>
      <c r="G117" s="19">
        <f>IF(OR(INDEX($X$41:$AJ$64,MATCH(C117,$W$41:$W$64,0),MATCH(B117,$X$40:$AJ$40,0))="T", INDEX($X$41:$AJ$64,MATCH(C117,$W$41:$W$64,0),MATCH(B117,$X$40:$AJ$40,0))="M"), _xlfn.XLOOKUP($B117,$X$40:$AJ$40,$X$65:$AJ$65), INDEX($X$41:$AJ$64,MATCH(C117,$W$41:$W$64,0),MATCH(B117,$X$40:$AJ$40,0)))</f>
        <v>49</v>
      </c>
      <c r="H117" s="19">
        <f>IF(OR(INDEX($X$70:$AJ$93,MATCH(C117,$W$70:$W$93,0),MATCH(B117,$X$69:$AJ$69,0))="T", INDEX($X$70:$AJ$93,MATCH(C117,$W$70:$W$93,0),MATCH(B117,$X$69:$AJ$69,0))="M"), _xlfn.XLOOKUP($B117,$X$69:$AJ$69,$X$94:$AJ$94), INDEX($X$70:$AJ$93,MATCH(C117,$W$70:$W$93,0),MATCH(B117,$X$69:$AJ$69,0)))</f>
        <v>10.4</v>
      </c>
      <c r="I117" s="19">
        <f>IF(OR(INDEX($X$99:$AJ$122,MATCH(C117,$W$99:$W$122,0),MATCH(B117,$X$98:$AJ$98,0))="T", INDEX($X$99:$AJ$122,MATCH(C117,$W$99:$W$122,0),MATCH(B117,$X$98:$AJ$98,0))="M"),_xlfn.XLOOKUP($B117,$X$98:$AJ$98,$X$123:$AJ$123), INDEX($X$99:$AJ$122,MATCH(C117,$W$99:$W$122,0),MATCH(B117,$X$98:$AJ$98,0)))</f>
        <v>10.1</v>
      </c>
      <c r="J117" s="19">
        <f>IF(OR(INDEX($X$128:$AJ$151,MATCH(C117,$W$128:$W$151,0),MATCH(B117,$X$127:$AJ$127,0))="T", INDEX($X$128:$AJ$151,MATCH(C117,$W$128:$W$151,0),MATCH(B117,$X$127:$AJ$127,0))="M"), _xlfn.XLOOKUP($B117,$X$127:$AJ$127,$X$152:$AJ$152), INDEX($X$128:$AJ$151,MATCH(C117,$W$128:$W$151,0),MATCH(B117,$X$127:$AJ$127,0)))</f>
        <v>11</v>
      </c>
      <c r="K117" s="18">
        <f>IF(OR(INDEX($AM$13:$AY$36,MATCH($C117,$AL$13:$AL$36,0),MATCH($B117,$AM$12:$AY$12,0))="T", INDEX($AM$13:$AY$36,MATCH($C117,$AL$13:$AL$36,0),MATCH($B117,$AM$12:$AY$12,0))="M"),_xlfn.XLOOKUP($B117,$AM$12:$AY$12,$AM$37:$AY$37), INDEX($AM$13:$AY$36,MATCH($C117,$AL$13:$AL$36,0),MATCH($B117,$AM$12:$AY$12,0)))</f>
        <v>88</v>
      </c>
      <c r="L117" s="18">
        <f>IF(OR(INDEX($AM$41:$AY$64,MATCH($C117,$AL$41:$AL$64,0),MATCH($B117,$AM$40:$AY$40,0))="T", INDEX($AM$41:$AY$64,MATCH($C117,$AL$41:$AL$64,0),MATCH($B117,$AM$40:$AY$40,0))="M"),_xlfn.XLOOKUP($B117,$AM$40:$AY$40,$AM$65:$AY$65), INDEX($AM$41:$AY$64,MATCH($C117,$AL$41:$AL$64,0),MATCH($B117,$AM$40:$AY$40,0)))</f>
        <v>51</v>
      </c>
      <c r="M117" s="18">
        <f t="shared" si="64"/>
        <v>10.7</v>
      </c>
      <c r="N117" s="18">
        <f t="shared" si="65"/>
        <v>1.2</v>
      </c>
      <c r="O117" s="18">
        <f>IF(OR(INDEX($AM$99:$AY$122,MATCH($C117,$AL$99:$AL$122,0),MATCH($B117,$AM$98:$AY$98,0))="T", INDEX($AM$99:$AY$122,MATCH($C117,$AL$99:$AL$122,0),MATCH($B117,$AM$98:$AY$98,0))="M"), _xlfn.XLOOKUP($B117,$AM$98:$AY$98,$AM$123:$AY$123), INDEX($AM$99:$AY$122,MATCH($C117,$AL$99:$AL$122,0),MATCH($B117,$AM$98:$AY$98,0)))</f>
        <v>1.2</v>
      </c>
      <c r="P117" s="23">
        <f>IF(OR(INDEX($BB$13:$BN$36,MATCH($C117,$BA$13:$BA$36,0),MATCH($B117,$BB$12:$BN$12,0))="T", INDEX($BB$13:$BN$36,MATCH($C117,$BA$13:$BA$36,0),MATCH($B117,$BB$12:$BN$12,0))="M"),_xlfn.XLOOKUP($B117,$BB$12:$BN$12,$BB$37:$BN$37), INDEX($BB$13:$BN$36,MATCH($C117,$BA$13:$BA$36,0),MATCH($B117,$BB$12:$BN$12,0)))</f>
        <v>96</v>
      </c>
      <c r="Q117" s="23">
        <f>IF(OR(INDEX($BB$41:$BN$64,MATCH($C117,$BA$41:$BA$64,0),MATCH($B117,$BB$40:$BN$40,0))="T", INDEX($BB$41:$BN$64,MATCH($C117,$BA$41:$BA$64,0),MATCH($B117,$BB$40:$BN$40,0))="M"),_xlfn.XLOOKUP($B117,$BB$40:$BN$40,$BB$65:$BN$65), INDEX($BB$41:$BN$64,MATCH($C117,$BA$41:$BA$64,0),MATCH($B117,$BB$40:$BN$40,0)))</f>
        <v>46</v>
      </c>
      <c r="R117" s="23">
        <f>IF(OR(INDEX($BB$70:$BN$93,MATCH($C117,$BA$70:$BA$93,0),MATCH($B117,$BB$69:$BN$69,0))="T", INDEX($BB$70:$BN$93,MATCH($C117,$BA$70:$BA$93,0),MATCH($B117,$BB$69:$BN$69,0))="M"), _xlfn.XLOOKUP($B117,$BB$69:$BN$69,$BB$94:$BN$94), INDEX($AM$41:$AY$64,MATCH($C117,$BA$70:$BA$93,0),MATCH($B117,$BB$69:$BN$69,0)))</f>
        <v>51</v>
      </c>
      <c r="S117" s="23">
        <f>IF(OR(INDEX($BB$99:$BN$122,MATCH($C117,$BA$99:$BA$122,0),MATCH($B117,$BB$98:$BN$98,0))="T", INDEX($BB$99:$BN$122,MATCH($C117,$BA$99:$BA$122,0),MATCH($B117,$BB$98:$BN$98,0))="M"), _xlfn.XLOOKUP($B117,$BB$98:$BN$98,$BB$123:$BN$123), INDEX($BB$99:$BN$122,MATCH($C117,$BA$99:$BA$122,0),MATCH($B117,$BB$98:$BN$98,0)))</f>
        <v>183</v>
      </c>
      <c r="T117" s="23">
        <f>IF(OR(INDEX($BB$128:$BN$151,MATCH($C117,$BA$128:$BA$151,0),MATCH($B117,$BB$127:$BN$127,0))="T", INDEX($BB$128:$BN$151,MATCH($C117,$BA$128:$BA$151,0),MATCH($B117,$BB$127:$BN$127,0))="M"), _xlfn.XLOOKUP($B117,$BB$127:$BN$127,$BB$152:$BN$152), INDEX($AM$128:$AY$151,MATCH($C117,$BA$128:$BA$151,0),MATCH($B117,$BB$127:$BN$127,0)))</f>
        <v>71.3</v>
      </c>
      <c r="W117" s="15">
        <v>2018</v>
      </c>
      <c r="X117" s="15">
        <v>0</v>
      </c>
      <c r="Y117" s="15">
        <v>0</v>
      </c>
      <c r="Z117" s="15">
        <v>0</v>
      </c>
      <c r="AA117" s="15">
        <v>0.4</v>
      </c>
      <c r="AB117" s="15">
        <v>1.9</v>
      </c>
      <c r="AC117" s="15">
        <v>8</v>
      </c>
      <c r="AD117" s="15">
        <v>13</v>
      </c>
      <c r="AE117" s="15">
        <v>8.9</v>
      </c>
      <c r="AF117" s="15">
        <v>6.4</v>
      </c>
      <c r="AG117" s="15">
        <v>1.4</v>
      </c>
      <c r="AH117" s="15">
        <v>0.1</v>
      </c>
      <c r="AI117" s="15">
        <v>0</v>
      </c>
      <c r="AJ117" s="15"/>
      <c r="AL117" s="5">
        <v>2018</v>
      </c>
      <c r="AM117" s="5">
        <v>0</v>
      </c>
      <c r="AN117" s="5">
        <v>0.1</v>
      </c>
      <c r="AO117" s="5">
        <v>0.2</v>
      </c>
      <c r="AP117" s="5">
        <v>0</v>
      </c>
      <c r="AQ117" s="5">
        <v>0</v>
      </c>
      <c r="AR117" s="5">
        <v>0.1</v>
      </c>
      <c r="AS117" s="5">
        <v>0.1</v>
      </c>
      <c r="AT117" s="5">
        <v>0</v>
      </c>
      <c r="AU117" s="5">
        <v>0.2</v>
      </c>
      <c r="AV117" s="5">
        <v>0.7</v>
      </c>
      <c r="AW117" s="5">
        <v>0.2</v>
      </c>
      <c r="AX117" s="5">
        <v>0</v>
      </c>
      <c r="AY117" s="5">
        <v>0.1</v>
      </c>
      <c r="BA117" s="5">
        <v>2018</v>
      </c>
      <c r="BB117" s="5">
        <v>0</v>
      </c>
      <c r="BC117" s="5">
        <v>0</v>
      </c>
      <c r="BD117" s="5">
        <v>5</v>
      </c>
      <c r="BE117" s="5">
        <v>6</v>
      </c>
      <c r="BF117" s="5">
        <v>22</v>
      </c>
      <c r="BG117" s="5">
        <v>120</v>
      </c>
      <c r="BH117" s="5">
        <v>227</v>
      </c>
      <c r="BI117" s="5" t="s">
        <v>21</v>
      </c>
      <c r="BJ117" s="5">
        <v>91</v>
      </c>
      <c r="BK117" s="5">
        <v>48</v>
      </c>
      <c r="BL117" s="5">
        <v>8</v>
      </c>
      <c r="BM117" s="5">
        <v>0</v>
      </c>
      <c r="BN117" s="5"/>
    </row>
    <row r="118" spans="1:66" ht="15" thickBot="1" x14ac:dyDescent="0.4">
      <c r="A118" s="2">
        <v>40101</v>
      </c>
      <c r="B118" s="6">
        <f t="shared" si="61"/>
        <v>10</v>
      </c>
      <c r="C118" s="6">
        <f t="shared" si="62"/>
        <v>2009</v>
      </c>
      <c r="D118">
        <v>178653</v>
      </c>
      <c r="E118">
        <f t="shared" si="63"/>
        <v>71822.325823318039</v>
      </c>
      <c r="F118" s="19">
        <f>IF(OR(INDEX($X$13:$AJ$36,MATCH($C118,$W$13:$W$36,0),MATCH($B118,$X$12:$AJ$12,0))="T", INDEX($X$13:$AJ$36,MATCH($C118,$W$13:$W$36,0),MATCH($B118,$X$12:$AJ$12,0))="M"),_xlfn.XLOOKUP($B118,$X$12:$AJ$12,$X$37:$AJ$37), INDEX($X$13:$AJ$36,MATCH($C118,$W$13:$W$36,0),MATCH($B118,$X$12:$AJ$12,0)))</f>
        <v>84</v>
      </c>
      <c r="G118" s="19">
        <f>IF(OR(INDEX($X$41:$AJ$64,MATCH(C118,$W$41:$W$64,0),MATCH(B118,$X$40:$AJ$40,0))="T", INDEX($X$41:$AJ$64,MATCH(C118,$W$41:$W$64,0),MATCH(B118,$X$40:$AJ$40,0))="M"), _xlfn.XLOOKUP($B118,$X$40:$AJ$40,$X$65:$AJ$65), INDEX($X$41:$AJ$64,MATCH(C118,$W$41:$W$64,0),MATCH(B118,$X$40:$AJ$40,0)))</f>
        <v>40</v>
      </c>
      <c r="H118" s="19">
        <f>IF(OR(INDEX($X$70:$AJ$93,MATCH(C118,$W$70:$W$93,0),MATCH(B118,$X$69:$AJ$69,0))="T", INDEX($X$70:$AJ$93,MATCH(C118,$W$70:$W$93,0),MATCH(B118,$X$69:$AJ$69,0))="M"), _xlfn.XLOOKUP($B118,$X$69:$AJ$69,$X$94:$AJ$94), INDEX($X$70:$AJ$93,MATCH(C118,$W$70:$W$93,0),MATCH(B118,$X$69:$AJ$69,0)))</f>
        <v>6.4</v>
      </c>
      <c r="I118" s="19">
        <f>IF(OR(INDEX($X$99:$AJ$122,MATCH(C118,$W$99:$W$122,0),MATCH(B118,$X$98:$AJ$98,0))="T", INDEX($X$99:$AJ$122,MATCH(C118,$W$99:$W$122,0),MATCH(B118,$X$98:$AJ$98,0))="M"),_xlfn.XLOOKUP($B118,$X$98:$AJ$98,$X$123:$AJ$123), INDEX($X$99:$AJ$122,MATCH(C118,$W$99:$W$122,0),MATCH(B118,$X$98:$AJ$98,0)))</f>
        <v>0.7</v>
      </c>
      <c r="J118" s="19">
        <f>IF(OR(INDEX($X$128:$AJ$151,MATCH(C118,$W$128:$W$151,0),MATCH(B118,$X$127:$AJ$127,0))="T", INDEX($X$128:$AJ$151,MATCH(C118,$W$128:$W$151,0),MATCH(B118,$X$127:$AJ$127,0))="M"), _xlfn.XLOOKUP($B118,$X$127:$AJ$127,$X$152:$AJ$152), INDEX($X$128:$AJ$151,MATCH(C118,$W$128:$W$151,0),MATCH(B118,$X$127:$AJ$127,0)))</f>
        <v>9.1999999999999993</v>
      </c>
      <c r="K118" s="18">
        <f>IF(OR(INDEX($AM$13:$AY$36,MATCH($C118,$AL$13:$AL$36,0),MATCH($B118,$AM$12:$AY$12,0))="T", INDEX($AM$13:$AY$36,MATCH($C118,$AL$13:$AL$36,0),MATCH($B118,$AM$12:$AY$12,0))="M"),_xlfn.XLOOKUP($B118,$AM$12:$AY$12,$AM$37:$AY$37), INDEX($AM$13:$AY$36,MATCH($C118,$AL$13:$AL$36,0),MATCH($B118,$AM$12:$AY$12,0)))</f>
        <v>77</v>
      </c>
      <c r="L118" s="18">
        <f>IF(OR(INDEX($AM$41:$AY$64,MATCH($C118,$AL$41:$AL$64,0),MATCH($B118,$AM$40:$AY$40,0))="T", INDEX($AM$41:$AY$64,MATCH($C118,$AL$41:$AL$64,0),MATCH($B118,$AM$40:$AY$40,0))="M"),_xlfn.XLOOKUP($B118,$AM$40:$AY$40,$AM$65:$AY$65), INDEX($AM$41:$AY$64,MATCH($C118,$AL$41:$AL$64,0),MATCH($B118,$AM$40:$AY$40,0)))</f>
        <v>50</v>
      </c>
      <c r="M118" s="18">
        <f t="shared" si="64"/>
        <v>9.4</v>
      </c>
      <c r="N118" s="18">
        <f t="shared" si="65"/>
        <v>0.3</v>
      </c>
      <c r="O118" s="18">
        <f>IF(OR(INDEX($AM$99:$AY$122,MATCH($C118,$AL$99:$AL$122,0),MATCH($B118,$AM$98:$AY$98,0))="T", INDEX($AM$99:$AY$122,MATCH($C118,$AL$99:$AL$122,0),MATCH($B118,$AM$98:$AY$98,0))="M"), _xlfn.XLOOKUP($B118,$AM$98:$AY$98,$AM$123:$AY$123), INDEX($AM$99:$AY$122,MATCH($C118,$AL$99:$AL$122,0),MATCH($B118,$AM$98:$AY$98,0)))</f>
        <v>0.3</v>
      </c>
      <c r="P118" s="23">
        <f>IF(OR(INDEX($BB$13:$BN$36,MATCH($C118,$BA$13:$BA$36,0),MATCH($B118,$BB$12:$BN$12,0))="T", INDEX($BB$13:$BN$36,MATCH($C118,$BA$13:$BA$36,0),MATCH($B118,$BB$12:$BN$12,0))="M"),_xlfn.XLOOKUP($B118,$BB$12:$BN$12,$BB$37:$BN$37), INDEX($BB$13:$BN$36,MATCH($C118,$BA$13:$BA$36,0),MATCH($B118,$BB$12:$BN$12,0)))</f>
        <v>82</v>
      </c>
      <c r="Q118" s="23">
        <f>IF(OR(INDEX($BB$41:$BN$64,MATCH($C118,$BA$41:$BA$64,0),MATCH($B118,$BB$40:$BN$40,0))="T", INDEX($BB$41:$BN$64,MATCH($C118,$BA$41:$BA$64,0),MATCH($B118,$BB$40:$BN$40,0))="M"),_xlfn.XLOOKUP($B118,$BB$40:$BN$40,$BB$65:$BN$65), INDEX($BB$41:$BN$64,MATCH($C118,$BA$41:$BA$64,0),MATCH($B118,$BB$40:$BN$40,0)))</f>
        <v>43</v>
      </c>
      <c r="R118" s="23">
        <f>IF(OR(INDEX($BB$70:$BN$93,MATCH($C118,$BA$70:$BA$93,0),MATCH($B118,$BB$69:$BN$69,0))="T", INDEX($BB$70:$BN$93,MATCH($C118,$BA$70:$BA$93,0),MATCH($B118,$BB$69:$BN$69,0))="M"), _xlfn.XLOOKUP($B118,$BB$69:$BN$69,$BB$94:$BN$94), INDEX($AM$41:$AY$64,MATCH($C118,$BA$70:$BA$93,0),MATCH($B118,$BB$69:$BN$69,0)))</f>
        <v>50</v>
      </c>
      <c r="S118" s="23">
        <f>IF(OR(INDEX($BB$99:$BN$122,MATCH($C118,$BA$99:$BA$122,0),MATCH($B118,$BB$98:$BN$98,0))="T", INDEX($BB$99:$BN$122,MATCH($C118,$BA$99:$BA$122,0),MATCH($B118,$BB$98:$BN$98,0))="M"), _xlfn.XLOOKUP($B118,$BB$98:$BN$98,$BB$123:$BN$123), INDEX($BB$99:$BN$122,MATCH($C118,$BA$99:$BA$122,0),MATCH($B118,$BB$98:$BN$98,0)))</f>
        <v>25</v>
      </c>
      <c r="T118" s="23">
        <f>IF(OR(INDEX($BB$128:$BN$151,MATCH($C118,$BA$128:$BA$151,0),MATCH($B118,$BB$127:$BN$127,0))="T", INDEX($BB$128:$BN$151,MATCH($C118,$BA$128:$BA$151,0),MATCH($B118,$BB$127:$BN$127,0))="M"), _xlfn.XLOOKUP($B118,$BB$127:$BN$127,$BB$152:$BN$152), INDEX($AM$128:$AY$151,MATCH($C118,$BA$128:$BA$151,0),MATCH($B118,$BB$127:$BN$127,0)))</f>
        <v>67.900000000000006</v>
      </c>
      <c r="W118" s="15">
        <v>2019</v>
      </c>
      <c r="X118" s="15">
        <v>0</v>
      </c>
      <c r="Y118" s="15">
        <v>0</v>
      </c>
      <c r="Z118" s="15">
        <v>0</v>
      </c>
      <c r="AA118" s="15">
        <v>1.2</v>
      </c>
      <c r="AB118" s="15">
        <v>1</v>
      </c>
      <c r="AC118" s="15">
        <v>9.1</v>
      </c>
      <c r="AD118" s="15">
        <v>11.4</v>
      </c>
      <c r="AE118" s="15">
        <v>13.2</v>
      </c>
      <c r="AF118" s="15">
        <v>8</v>
      </c>
      <c r="AG118" s="15">
        <v>1.1000000000000001</v>
      </c>
      <c r="AH118" s="15">
        <v>0</v>
      </c>
      <c r="AI118" s="15">
        <v>0</v>
      </c>
      <c r="AJ118" s="15"/>
      <c r="AL118" s="5">
        <v>2019</v>
      </c>
      <c r="AM118" s="5">
        <v>0</v>
      </c>
      <c r="AN118" s="5">
        <v>0</v>
      </c>
      <c r="AO118" s="5">
        <v>0</v>
      </c>
      <c r="AP118" s="5">
        <v>0.1</v>
      </c>
      <c r="AQ118" s="5">
        <v>0</v>
      </c>
      <c r="AR118" s="5">
        <v>1.8</v>
      </c>
      <c r="AS118" s="5">
        <v>0</v>
      </c>
      <c r="AT118" s="5">
        <v>1</v>
      </c>
      <c r="AU118" s="5">
        <v>2.2999999999999998</v>
      </c>
      <c r="AV118" s="5">
        <v>1.8</v>
      </c>
      <c r="AW118" s="5">
        <v>0</v>
      </c>
      <c r="AX118" s="5">
        <v>0</v>
      </c>
      <c r="AY118" s="5">
        <v>0.6</v>
      </c>
      <c r="BA118" s="5">
        <v>2019</v>
      </c>
      <c r="BB118" s="5">
        <v>0</v>
      </c>
      <c r="BC118" s="5">
        <v>0</v>
      </c>
      <c r="BD118" s="5">
        <v>0</v>
      </c>
      <c r="BE118" s="5">
        <v>19</v>
      </c>
      <c r="BF118" s="5">
        <v>3</v>
      </c>
      <c r="BG118" s="5">
        <v>130</v>
      </c>
      <c r="BH118" s="5">
        <v>157</v>
      </c>
      <c r="BI118" s="5">
        <v>248</v>
      </c>
      <c r="BJ118" s="5">
        <v>159</v>
      </c>
      <c r="BK118" s="5">
        <v>50</v>
      </c>
      <c r="BL118" s="5">
        <v>0</v>
      </c>
      <c r="BM118" s="5">
        <v>0</v>
      </c>
      <c r="BN118" s="5"/>
    </row>
    <row r="119" spans="1:66" ht="15" thickBot="1" x14ac:dyDescent="0.4">
      <c r="A119" s="2">
        <v>40132</v>
      </c>
      <c r="B119" s="6">
        <f t="shared" si="61"/>
        <v>11</v>
      </c>
      <c r="C119" s="6">
        <f t="shared" si="62"/>
        <v>2009</v>
      </c>
      <c r="D119">
        <v>179068</v>
      </c>
      <c r="E119">
        <f t="shared" si="63"/>
        <v>71989.16469653415</v>
      </c>
      <c r="F119" s="19">
        <f>IF(OR(INDEX($X$13:$AJ$36,MATCH($C119,$W$13:$W$36,0),MATCH($B119,$X$12:$AJ$12,0))="T", INDEX($X$13:$AJ$36,MATCH($C119,$W$13:$W$36,0),MATCH($B119,$X$12:$AJ$12,0))="M"),_xlfn.XLOOKUP($B119,$X$12:$AJ$12,$X$37:$AJ$37), INDEX($X$13:$AJ$36,MATCH($C119,$W$13:$W$36,0),MATCH($B119,$X$12:$AJ$12,0)))</f>
        <v>79</v>
      </c>
      <c r="G119" s="19">
        <f>IF(OR(INDEX($X$41:$AJ$64,MATCH(C119,$W$41:$W$64,0),MATCH(B119,$X$40:$AJ$40,0))="T", INDEX($X$41:$AJ$64,MATCH(C119,$W$41:$W$64,0),MATCH(B119,$X$40:$AJ$40,0))="M"), _xlfn.XLOOKUP($B119,$X$40:$AJ$40,$X$65:$AJ$65), INDEX($X$41:$AJ$64,MATCH(C119,$W$41:$W$64,0),MATCH(B119,$X$40:$AJ$40,0)))</f>
        <v>32</v>
      </c>
      <c r="H119" s="19">
        <f>IF(OR(INDEX($X$70:$AJ$93,MATCH(C119,$W$70:$W$93,0),MATCH(B119,$X$69:$AJ$69,0))="T", INDEX($X$70:$AJ$93,MATCH(C119,$W$70:$W$93,0),MATCH(B119,$X$69:$AJ$69,0))="M"), _xlfn.XLOOKUP($B119,$X$69:$AJ$69,$X$94:$AJ$94), INDEX($X$70:$AJ$93,MATCH(C119,$W$70:$W$93,0),MATCH(B119,$X$69:$AJ$69,0)))</f>
        <v>0.7</v>
      </c>
      <c r="I119" s="19">
        <f>IF(OR(INDEX($X$99:$AJ$122,MATCH(C119,$W$99:$W$122,0),MATCH(B119,$X$98:$AJ$98,0))="T", INDEX($X$99:$AJ$122,MATCH(C119,$W$99:$W$122,0),MATCH(B119,$X$98:$AJ$98,0))="M"),_xlfn.XLOOKUP($B119,$X$98:$AJ$98,$X$123:$AJ$123), INDEX($X$99:$AJ$122,MATCH(C119,$W$99:$W$122,0),MATCH(B119,$X$98:$AJ$98,0)))</f>
        <v>0</v>
      </c>
      <c r="J119" s="19">
        <f>IF(OR(INDEX($X$128:$AJ$151,MATCH(C119,$W$128:$W$151,0),MATCH(B119,$X$127:$AJ$127,0))="T", INDEX($X$128:$AJ$151,MATCH(C119,$W$128:$W$151,0),MATCH(B119,$X$127:$AJ$127,0))="M"), _xlfn.XLOOKUP($B119,$X$127:$AJ$127,$X$152:$AJ$152), INDEX($X$128:$AJ$151,MATCH(C119,$W$128:$W$151,0),MATCH(B119,$X$127:$AJ$127,0)))</f>
        <v>5.9</v>
      </c>
      <c r="K119" s="18">
        <f>IF(OR(INDEX($AM$13:$AY$36,MATCH($C119,$AL$13:$AL$36,0),MATCH($B119,$AM$12:$AY$12,0))="T", INDEX($AM$13:$AY$36,MATCH($C119,$AL$13:$AL$36,0),MATCH($B119,$AM$12:$AY$12,0))="M"),_xlfn.XLOOKUP($B119,$AM$12:$AY$12,$AM$37:$AY$37), INDEX($AM$13:$AY$36,MATCH($C119,$AL$13:$AL$36,0),MATCH($B119,$AM$12:$AY$12,0)))</f>
        <v>79</v>
      </c>
      <c r="L119" s="18">
        <f>IF(OR(INDEX($AM$41:$AY$64,MATCH($C119,$AL$41:$AL$64,0),MATCH($B119,$AM$40:$AY$40,0))="T", INDEX($AM$41:$AY$64,MATCH($C119,$AL$41:$AL$64,0),MATCH($B119,$AM$40:$AY$40,0))="M"),_xlfn.XLOOKUP($B119,$AM$40:$AY$40,$AM$65:$AY$65), INDEX($AM$41:$AY$64,MATCH($C119,$AL$41:$AL$64,0),MATCH($B119,$AM$40:$AY$40,0)))</f>
        <v>46</v>
      </c>
      <c r="M119" s="18">
        <f t="shared" si="64"/>
        <v>7.4</v>
      </c>
      <c r="N119" s="18">
        <f t="shared" si="65"/>
        <v>0.2</v>
      </c>
      <c r="O119" s="18">
        <f>IF(OR(INDEX($AM$99:$AY$122,MATCH($C119,$AL$99:$AL$122,0),MATCH($B119,$AM$98:$AY$98,0))="T", INDEX($AM$99:$AY$122,MATCH($C119,$AL$99:$AL$122,0),MATCH($B119,$AM$98:$AY$98,0))="M"), _xlfn.XLOOKUP($B119,$AM$98:$AY$98,$AM$123:$AY$123), INDEX($AM$99:$AY$122,MATCH($C119,$AL$99:$AL$122,0),MATCH($B119,$AM$98:$AY$98,0)))</f>
        <v>0.2</v>
      </c>
      <c r="P119" s="23">
        <f>IF(OR(INDEX($BB$13:$BN$36,MATCH($C119,$BA$13:$BA$36,0),MATCH($B119,$BB$12:$BN$12,0))="T", INDEX($BB$13:$BN$36,MATCH($C119,$BA$13:$BA$36,0),MATCH($B119,$BB$12:$BN$12,0))="M"),_xlfn.XLOOKUP($B119,$BB$12:$BN$12,$BB$37:$BN$37), INDEX($BB$13:$BN$36,MATCH($C119,$BA$13:$BA$36,0),MATCH($B119,$BB$12:$BN$12,0)))</f>
        <v>82</v>
      </c>
      <c r="Q119" s="23">
        <f>IF(OR(INDEX($BB$41:$BN$64,MATCH($C119,$BA$41:$BA$64,0),MATCH($B119,$BB$40:$BN$40,0))="T", INDEX($BB$41:$BN$64,MATCH($C119,$BA$41:$BA$64,0),MATCH($B119,$BB$40:$BN$40,0))="M"),_xlfn.XLOOKUP($B119,$BB$40:$BN$40,$BB$65:$BN$65), INDEX($BB$41:$BN$64,MATCH($C119,$BA$41:$BA$64,0),MATCH($B119,$BB$40:$BN$40,0)))</f>
        <v>37</v>
      </c>
      <c r="R119" s="23">
        <f>IF(OR(INDEX($BB$70:$BN$93,MATCH($C119,$BA$70:$BA$93,0),MATCH($B119,$BB$69:$BN$69,0))="T", INDEX($BB$70:$BN$93,MATCH($C119,$BA$70:$BA$93,0),MATCH($B119,$BB$69:$BN$69,0))="M"), _xlfn.XLOOKUP($B119,$BB$69:$BN$69,$BB$94:$BN$94), INDEX($AM$41:$AY$64,MATCH($C119,$BA$70:$BA$93,0),MATCH($B119,$BB$69:$BN$69,0)))</f>
        <v>46</v>
      </c>
      <c r="S119" s="23">
        <f>IF(OR(INDEX($BB$99:$BN$122,MATCH($C119,$BA$99:$BA$122,0),MATCH($B119,$BB$98:$BN$98,0))="T", INDEX($BB$99:$BN$122,MATCH($C119,$BA$99:$BA$122,0),MATCH($B119,$BB$98:$BN$98,0))="M"), _xlfn.XLOOKUP($B119,$BB$98:$BN$98,$BB$123:$BN$123), INDEX($BB$99:$BN$122,MATCH($C119,$BA$99:$BA$122,0),MATCH($B119,$BB$98:$BN$98,0)))</f>
        <v>1</v>
      </c>
      <c r="T119" s="23">
        <f>IF(OR(INDEX($BB$128:$BN$151,MATCH($C119,$BA$128:$BA$151,0),MATCH($B119,$BB$127:$BN$127,0))="T", INDEX($BB$128:$BN$151,MATCH($C119,$BA$128:$BA$151,0),MATCH($B119,$BB$127:$BN$127,0))="M"), _xlfn.XLOOKUP($B119,$BB$127:$BN$127,$BB$152:$BN$152), INDEX($AM$128:$AY$151,MATCH($C119,$BA$128:$BA$151,0),MATCH($B119,$BB$127:$BN$127,0)))</f>
        <v>64.2</v>
      </c>
      <c r="W119" s="15">
        <v>2020</v>
      </c>
      <c r="X119" s="15">
        <v>0</v>
      </c>
      <c r="Y119" s="15">
        <v>0</v>
      </c>
      <c r="Z119" s="15">
        <v>0</v>
      </c>
      <c r="AA119" s="15">
        <v>2</v>
      </c>
      <c r="AB119" s="15">
        <v>4.9000000000000004</v>
      </c>
      <c r="AC119" s="15">
        <v>9.8000000000000007</v>
      </c>
      <c r="AD119" s="15">
        <v>11.7</v>
      </c>
      <c r="AE119" s="15">
        <v>14.8</v>
      </c>
      <c r="AF119" s="15">
        <v>11</v>
      </c>
      <c r="AG119" s="15">
        <v>5.2</v>
      </c>
      <c r="AH119" s="15">
        <v>0</v>
      </c>
      <c r="AI119" s="15">
        <v>0</v>
      </c>
      <c r="AJ119" s="15"/>
      <c r="AL119" s="5">
        <v>2020</v>
      </c>
      <c r="AM119" s="5">
        <v>0</v>
      </c>
      <c r="AN119" s="5">
        <v>0</v>
      </c>
      <c r="AO119" s="5">
        <v>0</v>
      </c>
      <c r="AP119" s="5">
        <v>0</v>
      </c>
      <c r="AQ119" s="5">
        <v>0.2</v>
      </c>
      <c r="AR119" s="5">
        <v>0.4</v>
      </c>
      <c r="AS119" s="5">
        <v>0</v>
      </c>
      <c r="AT119" s="5">
        <v>1.3</v>
      </c>
      <c r="AU119" s="5">
        <v>2.6</v>
      </c>
      <c r="AV119" s="5">
        <v>2.9</v>
      </c>
      <c r="AW119" s="5">
        <v>0.1</v>
      </c>
      <c r="AX119" s="5">
        <v>0</v>
      </c>
      <c r="AY119" s="5">
        <v>0.6</v>
      </c>
      <c r="BA119" s="5">
        <v>2020</v>
      </c>
      <c r="BB119" s="5">
        <v>0</v>
      </c>
      <c r="BC119" s="5">
        <v>0</v>
      </c>
      <c r="BD119" s="5">
        <v>0</v>
      </c>
      <c r="BE119" s="5">
        <v>17</v>
      </c>
      <c r="BF119" s="5">
        <v>81</v>
      </c>
      <c r="BG119" s="5">
        <v>165</v>
      </c>
      <c r="BH119" s="5">
        <v>152</v>
      </c>
      <c r="BI119" s="5">
        <v>278</v>
      </c>
      <c r="BJ119" s="5">
        <v>219</v>
      </c>
      <c r="BK119" s="5">
        <v>157</v>
      </c>
      <c r="BL119" s="5">
        <v>1</v>
      </c>
      <c r="BM119" s="5">
        <v>0</v>
      </c>
      <c r="BN119" s="5"/>
    </row>
    <row r="120" spans="1:66" ht="15" thickBot="1" x14ac:dyDescent="0.4">
      <c r="A120" s="2">
        <v>40162</v>
      </c>
      <c r="B120" s="6">
        <f t="shared" si="61"/>
        <v>12</v>
      </c>
      <c r="C120" s="6">
        <f t="shared" si="62"/>
        <v>2009</v>
      </c>
      <c r="D120">
        <v>230133</v>
      </c>
      <c r="E120">
        <f t="shared" si="63"/>
        <v>92518.386529740063</v>
      </c>
      <c r="F120" s="19">
        <f>IF(OR(INDEX($X$13:$AJ$36,MATCH($C120,$W$13:$W$36,0),MATCH($B120,$X$12:$AJ$12,0))="T", INDEX($X$13:$AJ$36,MATCH($C120,$W$13:$W$36,0),MATCH($B120,$X$12:$AJ$12,0))="M"),_xlfn.XLOOKUP($B120,$X$12:$AJ$12,$X$37:$AJ$37), INDEX($X$13:$AJ$36,MATCH($C120,$W$13:$W$36,0),MATCH($B120,$X$12:$AJ$12,0)))</f>
        <v>61</v>
      </c>
      <c r="G120" s="19">
        <f>IF(OR(INDEX($X$41:$AJ$64,MATCH(C120,$W$41:$W$64,0),MATCH(B120,$X$40:$AJ$40,0))="T", INDEX($X$41:$AJ$64,MATCH(C120,$W$41:$W$64,0),MATCH(B120,$X$40:$AJ$40,0))="M"), _xlfn.XLOOKUP($B120,$X$40:$AJ$40,$X$65:$AJ$65), INDEX($X$41:$AJ$64,MATCH(C120,$W$41:$W$64,0),MATCH(B120,$X$40:$AJ$40,0)))</f>
        <v>23</v>
      </c>
      <c r="H120" s="19">
        <f>IF(OR(INDEX($X$70:$AJ$93,MATCH(C120,$W$70:$W$93,0),MATCH(B120,$X$69:$AJ$69,0))="T", INDEX($X$70:$AJ$93,MATCH(C120,$W$70:$W$93,0),MATCH(B120,$X$69:$AJ$69,0))="M"), _xlfn.XLOOKUP($B120,$X$69:$AJ$69,$X$94:$AJ$94), INDEX($X$70:$AJ$93,MATCH(C120,$W$70:$W$93,0),MATCH(B120,$X$69:$AJ$69,0)))</f>
        <v>0.1</v>
      </c>
      <c r="I120" s="19">
        <f>IF(OR(INDEX($X$99:$AJ$122,MATCH(C120,$W$99:$W$122,0),MATCH(B120,$X$98:$AJ$98,0))="T", INDEX($X$99:$AJ$122,MATCH(C120,$W$99:$W$122,0),MATCH(B120,$X$98:$AJ$98,0))="M"),_xlfn.XLOOKUP($B120,$X$98:$AJ$98,$X$123:$AJ$123), INDEX($X$99:$AJ$122,MATCH(C120,$W$99:$W$122,0),MATCH(B120,$X$98:$AJ$98,0)))</f>
        <v>0</v>
      </c>
      <c r="J120" s="19">
        <f>IF(OR(INDEX($X$128:$AJ$151,MATCH(C120,$W$128:$W$151,0),MATCH(B120,$X$127:$AJ$127,0))="T", INDEX($X$128:$AJ$151,MATCH(C120,$W$128:$W$151,0),MATCH(B120,$X$127:$AJ$127,0))="M"), _xlfn.XLOOKUP($B120,$X$127:$AJ$127,$X$152:$AJ$152), INDEX($X$128:$AJ$151,MATCH(C120,$W$128:$W$151,0),MATCH(B120,$X$127:$AJ$127,0)))</f>
        <v>2.2999999999999998</v>
      </c>
      <c r="K120" s="18">
        <f>IF(OR(INDEX($AM$13:$AY$36,MATCH($C120,$AL$13:$AL$36,0),MATCH($B120,$AM$12:$AY$12,0))="T", INDEX($AM$13:$AY$36,MATCH($C120,$AL$13:$AL$36,0),MATCH($B120,$AM$12:$AY$12,0))="M"),_xlfn.XLOOKUP($B120,$AM$12:$AY$12,$AM$37:$AY$37), INDEX($AM$13:$AY$36,MATCH($C120,$AL$13:$AL$36,0),MATCH($B120,$AM$12:$AY$12,0)))</f>
        <v>63</v>
      </c>
      <c r="L120" s="18">
        <f>IF(OR(INDEX($AM$41:$AY$64,MATCH($C120,$AL$41:$AL$64,0),MATCH($B120,$AM$40:$AY$40,0))="T", INDEX($AM$41:$AY$64,MATCH($C120,$AL$41:$AL$64,0),MATCH($B120,$AM$40:$AY$40,0))="M"),_xlfn.XLOOKUP($B120,$AM$40:$AY$40,$AM$65:$AY$65), INDEX($AM$41:$AY$64,MATCH($C120,$AL$41:$AL$64,0),MATCH($B120,$AM$40:$AY$40,0)))</f>
        <v>38</v>
      </c>
      <c r="M120" s="18">
        <f t="shared" si="64"/>
        <v>4.4000000000000004</v>
      </c>
      <c r="N120" s="18">
        <f t="shared" si="65"/>
        <v>0</v>
      </c>
      <c r="O120" s="18">
        <f>IF(OR(INDEX($AM$99:$AY$122,MATCH($C120,$AL$99:$AL$122,0),MATCH($B120,$AM$98:$AY$98,0))="T", INDEX($AM$99:$AY$122,MATCH($C120,$AL$99:$AL$122,0),MATCH($B120,$AM$98:$AY$98,0))="M"), _xlfn.XLOOKUP($B120,$AM$98:$AY$98,$AM$123:$AY$123), INDEX($AM$99:$AY$122,MATCH($C120,$AL$99:$AL$122,0),MATCH($B120,$AM$98:$AY$98,0)))</f>
        <v>0</v>
      </c>
      <c r="P120" s="23">
        <f>IF(OR(INDEX($BB$13:$BN$36,MATCH($C120,$BA$13:$BA$36,0),MATCH($B120,$BB$12:$BN$12,0))="T", INDEX($BB$13:$BN$36,MATCH($C120,$BA$13:$BA$36,0),MATCH($B120,$BB$12:$BN$12,0))="M"),_xlfn.XLOOKUP($B120,$BB$12:$BN$12,$BB$37:$BN$37), INDEX($BB$13:$BN$36,MATCH($C120,$BA$13:$BA$36,0),MATCH($B120,$BB$12:$BN$12,0)))</f>
        <v>69</v>
      </c>
      <c r="Q120" s="23">
        <f>IF(OR(INDEX($BB$41:$BN$64,MATCH($C120,$BA$41:$BA$64,0),MATCH($B120,$BB$40:$BN$40,0))="T", INDEX($BB$41:$BN$64,MATCH($C120,$BA$41:$BA$64,0),MATCH($B120,$BB$40:$BN$40,0))="M"),_xlfn.XLOOKUP($B120,$BB$40:$BN$40,$BB$65:$BN$65), INDEX($BB$41:$BN$64,MATCH($C120,$BA$41:$BA$64,0),MATCH($B120,$BB$40:$BN$40,0)))</f>
        <v>29</v>
      </c>
      <c r="R120" s="23">
        <f>IF(OR(INDEX($BB$70:$BN$93,MATCH($C120,$BA$70:$BA$93,0),MATCH($B120,$BB$69:$BN$69,0))="T", INDEX($BB$70:$BN$93,MATCH($C120,$BA$70:$BA$93,0),MATCH($B120,$BB$69:$BN$69,0))="M"), _xlfn.XLOOKUP($B120,$BB$69:$BN$69,$BB$94:$BN$94), INDEX($AM$41:$AY$64,MATCH($C120,$BA$70:$BA$93,0),MATCH($B120,$BB$69:$BN$69,0)))</f>
        <v>38</v>
      </c>
      <c r="S120" s="23">
        <f>IF(OR(INDEX($BB$99:$BN$122,MATCH($C120,$BA$99:$BA$122,0),MATCH($B120,$BB$98:$BN$98,0))="T", INDEX($BB$99:$BN$122,MATCH($C120,$BA$99:$BA$122,0),MATCH($B120,$BB$98:$BN$98,0))="M"), _xlfn.XLOOKUP($B120,$BB$98:$BN$98,$BB$123:$BN$123), INDEX($BB$99:$BN$122,MATCH($C120,$BA$99:$BA$122,0),MATCH($B120,$BB$98:$BN$98,0)))</f>
        <v>0</v>
      </c>
      <c r="T120" s="23">
        <f>IF(OR(INDEX($BB$128:$BN$151,MATCH($C120,$BA$128:$BA$151,0),MATCH($B120,$BB$127:$BN$127,0))="T", INDEX($BB$128:$BN$151,MATCH($C120,$BA$128:$BA$151,0),MATCH($B120,$BB$127:$BN$127,0))="M"), _xlfn.XLOOKUP($B120,$BB$127:$BN$127,$BB$152:$BN$152), INDEX($AM$128:$AY$151,MATCH($C120,$BA$128:$BA$151,0),MATCH($B120,$BB$127:$BN$127,0)))</f>
        <v>55.3</v>
      </c>
      <c r="W120" s="15">
        <v>2021</v>
      </c>
      <c r="X120" s="15">
        <v>0</v>
      </c>
      <c r="Y120" s="15">
        <v>0</v>
      </c>
      <c r="Z120" s="15">
        <v>0</v>
      </c>
      <c r="AA120" s="15">
        <v>0.8</v>
      </c>
      <c r="AB120" s="15">
        <v>5.2</v>
      </c>
      <c r="AC120" s="15">
        <v>9.5</v>
      </c>
      <c r="AD120" s="15">
        <v>12.4</v>
      </c>
      <c r="AE120" s="15">
        <v>10.9</v>
      </c>
      <c r="AF120" s="15">
        <v>8.6999999999999993</v>
      </c>
      <c r="AG120" s="15">
        <v>1</v>
      </c>
      <c r="AH120" s="15">
        <v>0</v>
      </c>
      <c r="AI120" s="15">
        <v>0</v>
      </c>
      <c r="AJ120" s="15"/>
      <c r="AL120" s="5">
        <v>2021</v>
      </c>
      <c r="AM120" s="5">
        <v>0</v>
      </c>
      <c r="AN120" s="5">
        <v>0</v>
      </c>
      <c r="AO120" s="5">
        <v>0.1</v>
      </c>
      <c r="AP120" s="5">
        <v>0.1</v>
      </c>
      <c r="AQ120" s="5">
        <v>0</v>
      </c>
      <c r="AR120" s="5">
        <v>0.2</v>
      </c>
      <c r="AS120" s="5">
        <v>0</v>
      </c>
      <c r="AT120" s="5">
        <v>0.4</v>
      </c>
      <c r="AU120" s="5">
        <v>0.7</v>
      </c>
      <c r="AV120" s="5">
        <v>0.7</v>
      </c>
      <c r="AW120" s="5">
        <v>0</v>
      </c>
      <c r="AX120" s="5">
        <v>0</v>
      </c>
      <c r="AY120" s="5">
        <v>0.2</v>
      </c>
      <c r="BA120" s="5">
        <v>2021</v>
      </c>
      <c r="BB120" s="5">
        <v>0</v>
      </c>
      <c r="BC120" s="5">
        <v>0</v>
      </c>
      <c r="BD120" s="5">
        <v>0</v>
      </c>
      <c r="BE120" s="5">
        <v>2</v>
      </c>
      <c r="BF120" s="5">
        <v>31</v>
      </c>
      <c r="BG120" s="5">
        <v>99</v>
      </c>
      <c r="BH120" s="5">
        <v>121</v>
      </c>
      <c r="BI120" s="5">
        <v>175</v>
      </c>
      <c r="BJ120" s="5">
        <v>157</v>
      </c>
      <c r="BK120" s="5">
        <v>49</v>
      </c>
      <c r="BL120" s="5">
        <v>0</v>
      </c>
      <c r="BM120" s="5">
        <v>0</v>
      </c>
      <c r="BN120" s="5"/>
    </row>
    <row r="121" spans="1:66" ht="15" thickBot="1" x14ac:dyDescent="0.4">
      <c r="A121" s="2">
        <v>40193</v>
      </c>
      <c r="B121" s="6">
        <f t="shared" si="61"/>
        <v>1</v>
      </c>
      <c r="C121" s="6">
        <f t="shared" si="62"/>
        <v>2010</v>
      </c>
      <c r="D121">
        <v>224248</v>
      </c>
      <c r="E121">
        <f t="shared" si="63"/>
        <v>90152.490701121307</v>
      </c>
      <c r="F121" s="19">
        <f>IF(OR(INDEX($X$13:$AJ$36,MATCH($C121,$W$13:$W$36,0),MATCH($B121,$X$12:$AJ$12,0))="T", INDEX($X$13:$AJ$36,MATCH($C121,$W$13:$W$36,0),MATCH($B121,$X$12:$AJ$12,0))="M"),_xlfn.XLOOKUP($B121,$X$12:$AJ$12,$X$37:$AJ$37), INDEX($X$13:$AJ$36,MATCH($C121,$W$13:$W$36,0),MATCH($B121,$X$12:$AJ$12,0)))</f>
        <v>63</v>
      </c>
      <c r="G121" s="19">
        <f>IF(OR(INDEX($X$41:$AJ$64,MATCH(C121,$W$41:$W$64,0),MATCH(B121,$X$40:$AJ$40,0))="T", INDEX($X$41:$AJ$64,MATCH(C121,$W$41:$W$64,0),MATCH(B121,$X$40:$AJ$40,0))="M"), _xlfn.XLOOKUP($B121,$X$40:$AJ$40,$X$65:$AJ$65), INDEX($X$41:$AJ$64,MATCH(C121,$W$41:$W$64,0),MATCH(B121,$X$40:$AJ$40,0)))</f>
        <v>34</v>
      </c>
      <c r="H121" s="19">
        <f>IF(OR(INDEX($X$70:$AJ$93,MATCH(C121,$W$70:$W$93,0),MATCH(B121,$X$69:$AJ$69,0))="T", INDEX($X$70:$AJ$93,MATCH(C121,$W$70:$W$93,0),MATCH(B121,$X$69:$AJ$69,0))="M"), _xlfn.XLOOKUP($B121,$X$69:$AJ$69,$X$94:$AJ$94), INDEX($X$70:$AJ$93,MATCH(C121,$W$70:$W$93,0),MATCH(B121,$X$69:$AJ$69,0)))</f>
        <v>0</v>
      </c>
      <c r="I121" s="19">
        <f>IF(OR(INDEX($X$99:$AJ$122,MATCH(C121,$W$99:$W$122,0),MATCH(B121,$X$98:$AJ$98,0))="T", INDEX($X$99:$AJ$122,MATCH(C121,$W$99:$W$122,0),MATCH(B121,$X$98:$AJ$98,0))="M"),_xlfn.XLOOKUP($B121,$X$98:$AJ$98,$X$123:$AJ$123), INDEX($X$99:$AJ$122,MATCH(C121,$W$99:$W$122,0),MATCH(B121,$X$98:$AJ$98,0)))</f>
        <v>0</v>
      </c>
      <c r="J121" s="19">
        <f>IF(OR(INDEX($X$128:$AJ$151,MATCH(C121,$W$128:$W$151,0),MATCH(B121,$X$127:$AJ$127,0))="T", INDEX($X$128:$AJ$151,MATCH(C121,$W$128:$W$151,0),MATCH(B121,$X$127:$AJ$127,0))="M"), _xlfn.XLOOKUP($B121,$X$127:$AJ$127,$X$152:$AJ$152), INDEX($X$128:$AJ$151,MATCH(C121,$W$128:$W$151,0),MATCH(B121,$X$127:$AJ$127,0)))</f>
        <v>2.9</v>
      </c>
      <c r="K121" s="18">
        <f>IF(OR(INDEX($AM$13:$AY$36,MATCH($C121,$AL$13:$AL$36,0),MATCH($B121,$AM$12:$AY$12,0))="T", INDEX($AM$13:$AY$36,MATCH($C121,$AL$13:$AL$36,0),MATCH($B121,$AM$12:$AY$12,0))="M"),_xlfn.XLOOKUP($B121,$AM$12:$AY$12,$AM$37:$AY$37), INDEX($AM$13:$AY$36,MATCH($C121,$AL$13:$AL$36,0),MATCH($B121,$AM$12:$AY$12,0)))</f>
        <v>61</v>
      </c>
      <c r="L121" s="18">
        <f>IF(OR(INDEX($AM$41:$AY$64,MATCH($C121,$AL$41:$AL$64,0),MATCH($B121,$AM$40:$AY$40,0))="T", INDEX($AM$41:$AY$64,MATCH($C121,$AL$41:$AL$64,0),MATCH($B121,$AM$40:$AY$40,0))="M"),_xlfn.XLOOKUP($B121,$AM$40:$AY$40,$AM$65:$AY$65), INDEX($AM$41:$AY$64,MATCH($C121,$AL$41:$AL$64,0),MATCH($B121,$AM$40:$AY$40,0)))</f>
        <v>43</v>
      </c>
      <c r="M121" s="18">
        <f t="shared" si="64"/>
        <v>5.8</v>
      </c>
      <c r="N121" s="18">
        <f t="shared" si="65"/>
        <v>0</v>
      </c>
      <c r="O121" s="18">
        <f>IF(OR(INDEX($AM$99:$AY$122,MATCH($C121,$AL$99:$AL$122,0),MATCH($B121,$AM$98:$AY$98,0))="T", INDEX($AM$99:$AY$122,MATCH($C121,$AL$99:$AL$122,0),MATCH($B121,$AM$98:$AY$98,0))="M"), _xlfn.XLOOKUP($B121,$AM$98:$AY$98,$AM$123:$AY$123), INDEX($AM$99:$AY$122,MATCH($C121,$AL$99:$AL$122,0),MATCH($B121,$AM$98:$AY$98,0)))</f>
        <v>0</v>
      </c>
      <c r="P121" s="23">
        <f>IF(OR(INDEX($BB$13:$BN$36,MATCH($C121,$BA$13:$BA$36,0),MATCH($B121,$BB$12:$BN$12,0))="T", INDEX($BB$13:$BN$36,MATCH($C121,$BA$13:$BA$36,0),MATCH($B121,$BB$12:$BN$12,0))="M"),_xlfn.XLOOKUP($B121,$BB$12:$BN$12,$BB$37:$BN$37), INDEX($BB$13:$BN$36,MATCH($C121,$BA$13:$BA$36,0),MATCH($B121,$BB$12:$BN$12,0)))</f>
        <v>63</v>
      </c>
      <c r="Q121" s="23">
        <f>IF(OR(INDEX($BB$41:$BN$64,MATCH($C121,$BA$41:$BA$64,0),MATCH($B121,$BB$40:$BN$40,0))="T", INDEX($BB$41:$BN$64,MATCH($C121,$BA$41:$BA$64,0),MATCH($B121,$BB$40:$BN$40,0))="M"),_xlfn.XLOOKUP($B121,$BB$40:$BN$40,$BB$65:$BN$65), INDEX($BB$41:$BN$64,MATCH($C121,$BA$41:$BA$64,0),MATCH($B121,$BB$40:$BN$40,0)))</f>
        <v>38</v>
      </c>
      <c r="R121" s="23">
        <f>IF(OR(INDEX($BB$70:$BN$93,MATCH($C121,$BA$70:$BA$93,0),MATCH($B121,$BB$69:$BN$69,0))="T", INDEX($BB$70:$BN$93,MATCH($C121,$BA$70:$BA$93,0),MATCH($B121,$BB$69:$BN$69,0))="M"), _xlfn.XLOOKUP($B121,$BB$69:$BN$69,$BB$94:$BN$94), INDEX($AM$41:$AY$64,MATCH($C121,$BA$70:$BA$93,0),MATCH($B121,$BB$69:$BN$69,0)))</f>
        <v>43</v>
      </c>
      <c r="S121" s="23">
        <f>IF(OR(INDEX($BB$99:$BN$122,MATCH($C121,$BA$99:$BA$122,0),MATCH($B121,$BB$98:$BN$98,0))="T", INDEX($BB$99:$BN$122,MATCH($C121,$BA$99:$BA$122,0),MATCH($B121,$BB$98:$BN$98,0))="M"), _xlfn.XLOOKUP($B121,$BB$98:$BN$98,$BB$123:$BN$123), INDEX($BB$99:$BN$122,MATCH($C121,$BA$99:$BA$122,0),MATCH($B121,$BB$98:$BN$98,0)))</f>
        <v>0</v>
      </c>
      <c r="T121" s="23">
        <f>IF(OR(INDEX($BB$128:$BN$151,MATCH($C121,$BA$128:$BA$151,0),MATCH($B121,$BB$127:$BN$127,0))="T", INDEX($BB$128:$BN$151,MATCH($C121,$BA$128:$BA$151,0),MATCH($B121,$BB$127:$BN$127,0))="M"), _xlfn.XLOOKUP($B121,$BB$127:$BN$127,$BB$152:$BN$152), INDEX($AM$128:$AY$151,MATCH($C121,$BA$128:$BA$151,0),MATCH($B121,$BB$127:$BN$127,0)))</f>
        <v>55.7</v>
      </c>
      <c r="W121" s="15">
        <v>2022</v>
      </c>
      <c r="X121" s="15">
        <v>0</v>
      </c>
      <c r="Y121" s="15">
        <v>0</v>
      </c>
      <c r="Z121" s="15">
        <v>0.2</v>
      </c>
      <c r="AA121" s="15">
        <v>0.4</v>
      </c>
      <c r="AB121" s="15">
        <v>4.3</v>
      </c>
      <c r="AC121" s="15">
        <v>10.8</v>
      </c>
      <c r="AD121" s="15">
        <v>11.5</v>
      </c>
      <c r="AE121" s="15">
        <v>13.5</v>
      </c>
      <c r="AF121" s="15">
        <v>11.6</v>
      </c>
      <c r="AG121" s="15">
        <v>3.8</v>
      </c>
      <c r="AH121" s="15">
        <v>0</v>
      </c>
      <c r="AI121" s="15">
        <v>0</v>
      </c>
      <c r="AJ121" s="15"/>
      <c r="AL121" s="5">
        <v>2022</v>
      </c>
      <c r="AM121" s="5">
        <v>0</v>
      </c>
      <c r="AN121" s="5">
        <v>0</v>
      </c>
      <c r="AO121" s="5">
        <v>0</v>
      </c>
      <c r="AP121" s="5">
        <v>0.2</v>
      </c>
      <c r="AQ121" s="5">
        <v>0</v>
      </c>
      <c r="AR121" s="5">
        <v>0.8</v>
      </c>
      <c r="AS121" s="5">
        <v>0</v>
      </c>
      <c r="AT121" s="5">
        <v>0</v>
      </c>
      <c r="AU121" s="5">
        <v>2</v>
      </c>
      <c r="AV121" s="5">
        <v>0.5</v>
      </c>
      <c r="AW121" s="5">
        <v>0</v>
      </c>
      <c r="AX121" s="5">
        <v>0</v>
      </c>
      <c r="AY121" s="5">
        <v>0.3</v>
      </c>
      <c r="BA121" s="5">
        <v>2022</v>
      </c>
      <c r="BB121" s="5">
        <v>0</v>
      </c>
      <c r="BC121" s="5">
        <v>0</v>
      </c>
      <c r="BD121" s="5">
        <v>2</v>
      </c>
      <c r="BE121" s="5">
        <v>14</v>
      </c>
      <c r="BF121" s="5">
        <v>48</v>
      </c>
      <c r="BG121" s="5">
        <v>170</v>
      </c>
      <c r="BH121" s="5">
        <v>145</v>
      </c>
      <c r="BI121" s="5">
        <v>227</v>
      </c>
      <c r="BJ121" s="5">
        <v>241</v>
      </c>
      <c r="BK121" s="5">
        <v>45</v>
      </c>
      <c r="BL121" s="5">
        <v>0</v>
      </c>
      <c r="BM121" s="5" t="s">
        <v>21</v>
      </c>
      <c r="BN121" s="5"/>
    </row>
    <row r="122" spans="1:66" ht="15" thickBot="1" x14ac:dyDescent="0.4">
      <c r="A122" s="2">
        <v>40224</v>
      </c>
      <c r="B122" s="6">
        <f t="shared" si="61"/>
        <v>2</v>
      </c>
      <c r="C122" s="6">
        <f t="shared" si="62"/>
        <v>2010</v>
      </c>
      <c r="D122">
        <v>201908</v>
      </c>
      <c r="E122">
        <f t="shared" si="63"/>
        <v>81171.333044138635</v>
      </c>
      <c r="F122" s="19">
        <f>IF(OR(INDEX($X$13:$AJ$36,MATCH($C122,$W$13:$W$36,0),MATCH($B122,$X$12:$AJ$12,0))="T", INDEX($X$13:$AJ$36,MATCH($C122,$W$13:$W$36,0),MATCH($B122,$X$12:$AJ$12,0))="M"),_xlfn.XLOOKUP($B122,$X$12:$AJ$12,$X$37:$AJ$37), INDEX($X$13:$AJ$36,MATCH($C122,$W$13:$W$36,0),MATCH($B122,$X$12:$AJ$12,0)))</f>
        <v>69</v>
      </c>
      <c r="G122" s="19">
        <f>IF(OR(INDEX($X$41:$AJ$64,MATCH(C122,$W$41:$W$64,0),MATCH(B122,$X$40:$AJ$40,0))="T", INDEX($X$41:$AJ$64,MATCH(C122,$W$41:$W$64,0),MATCH(B122,$X$40:$AJ$40,0))="M"), _xlfn.XLOOKUP($B122,$X$40:$AJ$40,$X$65:$AJ$65), INDEX($X$41:$AJ$64,MATCH(C122,$W$41:$W$64,0),MATCH(B122,$X$40:$AJ$40,0)))</f>
        <v>37</v>
      </c>
      <c r="H122" s="19">
        <f>IF(OR(INDEX($X$70:$AJ$93,MATCH(C122,$W$70:$W$93,0),MATCH(B122,$X$69:$AJ$69,0))="T", INDEX($X$70:$AJ$93,MATCH(C122,$W$70:$W$93,0),MATCH(B122,$X$69:$AJ$69,0))="M"), _xlfn.XLOOKUP($B122,$X$69:$AJ$69,$X$94:$AJ$94), INDEX($X$70:$AJ$93,MATCH(C122,$W$70:$W$93,0),MATCH(B122,$X$69:$AJ$69,0)))</f>
        <v>0</v>
      </c>
      <c r="I122" s="19">
        <f>IF(OR(INDEX($X$99:$AJ$122,MATCH(C122,$W$99:$W$122,0),MATCH(B122,$X$98:$AJ$98,0))="T", INDEX($X$99:$AJ$122,MATCH(C122,$W$99:$W$122,0),MATCH(B122,$X$98:$AJ$98,0))="M"),_xlfn.XLOOKUP($B122,$X$98:$AJ$98,$X$123:$AJ$123), INDEX($X$99:$AJ$122,MATCH(C122,$W$99:$W$122,0),MATCH(B122,$X$98:$AJ$98,0)))</f>
        <v>0</v>
      </c>
      <c r="J122" s="19">
        <f>IF(OR(INDEX($X$128:$AJ$151,MATCH(C122,$W$128:$W$151,0),MATCH(B122,$X$127:$AJ$127,0))="T", INDEX($X$128:$AJ$151,MATCH(C122,$W$128:$W$151,0),MATCH(B122,$X$127:$AJ$127,0))="M"), _xlfn.XLOOKUP($B122,$X$127:$AJ$127,$X$152:$AJ$152), INDEX($X$128:$AJ$151,MATCH(C122,$W$128:$W$151,0),MATCH(B122,$X$127:$AJ$127,0)))</f>
        <v>1.1000000000000001</v>
      </c>
      <c r="K122" s="18">
        <f>IF(OR(INDEX($AM$13:$AY$36,MATCH($C122,$AL$13:$AL$36,0),MATCH($B122,$AM$12:$AY$12,0))="T", INDEX($AM$13:$AY$36,MATCH($C122,$AL$13:$AL$36,0),MATCH($B122,$AM$12:$AY$12,0))="M"),_xlfn.XLOOKUP($B122,$AM$12:$AY$12,$AM$37:$AY$37), INDEX($AM$13:$AY$36,MATCH($C122,$AL$13:$AL$36,0),MATCH($B122,$AM$12:$AY$12,0)))</f>
        <v>68</v>
      </c>
      <c r="L122" s="18">
        <f>IF(OR(INDEX($AM$41:$AY$64,MATCH($C122,$AL$41:$AL$64,0),MATCH($B122,$AM$40:$AY$40,0))="T", INDEX($AM$41:$AY$64,MATCH($C122,$AL$41:$AL$64,0),MATCH($B122,$AM$40:$AY$40,0))="M"),_xlfn.XLOOKUP($B122,$AM$40:$AY$40,$AM$65:$AY$65), INDEX($AM$41:$AY$64,MATCH($C122,$AL$41:$AL$64,0),MATCH($B122,$AM$40:$AY$40,0)))</f>
        <v>46</v>
      </c>
      <c r="M122" s="18">
        <f t="shared" si="64"/>
        <v>3.1</v>
      </c>
      <c r="N122" s="18">
        <f t="shared" si="65"/>
        <v>0</v>
      </c>
      <c r="O122" s="18">
        <f>IF(OR(INDEX($AM$99:$AY$122,MATCH($C122,$AL$99:$AL$122,0),MATCH($B122,$AM$98:$AY$98,0))="T", INDEX($AM$99:$AY$122,MATCH($C122,$AL$99:$AL$122,0),MATCH($B122,$AM$98:$AY$98,0))="M"), _xlfn.XLOOKUP($B122,$AM$98:$AY$98,$AM$123:$AY$123), INDEX($AM$99:$AY$122,MATCH($C122,$AL$99:$AL$122,0),MATCH($B122,$AM$98:$AY$98,0)))</f>
        <v>0</v>
      </c>
      <c r="P122" s="23">
        <f>IF(OR(INDEX($BB$13:$BN$36,MATCH($C122,$BA$13:$BA$36,0),MATCH($B122,$BB$12:$BN$12,0))="T", INDEX($BB$13:$BN$36,MATCH($C122,$BA$13:$BA$36,0),MATCH($B122,$BB$12:$BN$12,0))="M"),_xlfn.XLOOKUP($B122,$BB$12:$BN$12,$BB$37:$BN$37), INDEX($BB$13:$BN$36,MATCH($C122,$BA$13:$BA$36,0),MATCH($B122,$BB$12:$BN$12,0)))</f>
        <v>69</v>
      </c>
      <c r="Q122" s="23">
        <f>IF(OR(INDEX($BB$41:$BN$64,MATCH($C122,$BA$41:$BA$64,0),MATCH($B122,$BB$40:$BN$40,0))="T", INDEX($BB$41:$BN$64,MATCH($C122,$BA$41:$BA$64,0),MATCH($B122,$BB$40:$BN$40,0))="M"),_xlfn.XLOOKUP($B122,$BB$40:$BN$40,$BB$65:$BN$65), INDEX($BB$41:$BN$64,MATCH($C122,$BA$41:$BA$64,0),MATCH($B122,$BB$40:$BN$40,0)))</f>
        <v>39</v>
      </c>
      <c r="R122" s="23">
        <f>IF(OR(INDEX($BB$70:$BN$93,MATCH($C122,$BA$70:$BA$93,0),MATCH($B122,$BB$69:$BN$69,0))="T", INDEX($BB$70:$BN$93,MATCH($C122,$BA$70:$BA$93,0),MATCH($B122,$BB$69:$BN$69,0))="M"), _xlfn.XLOOKUP($B122,$BB$69:$BN$69,$BB$94:$BN$94), INDEX($AM$41:$AY$64,MATCH($C122,$BA$70:$BA$93,0),MATCH($B122,$BB$69:$BN$69,0)))</f>
        <v>46</v>
      </c>
      <c r="S122" s="23">
        <f>IF(OR(INDEX($BB$99:$BN$122,MATCH($C122,$BA$99:$BA$122,0),MATCH($B122,$BB$98:$BN$98,0))="T", INDEX($BB$99:$BN$122,MATCH($C122,$BA$99:$BA$122,0),MATCH($B122,$BB$98:$BN$98,0))="M"), _xlfn.XLOOKUP($B122,$BB$98:$BN$98,$BB$123:$BN$123), INDEX($BB$99:$BN$122,MATCH($C122,$BA$99:$BA$122,0),MATCH($B122,$BB$98:$BN$98,0)))</f>
        <v>0</v>
      </c>
      <c r="T122" s="23">
        <f>IF(OR(INDEX($BB$128:$BN$151,MATCH($C122,$BA$128:$BA$151,0),MATCH($B122,$BB$127:$BN$127,0))="T", INDEX($BB$128:$BN$151,MATCH($C122,$BA$128:$BA$151,0),MATCH($B122,$BB$127:$BN$127,0))="M"), _xlfn.XLOOKUP($B122,$BB$127:$BN$127,$BB$152:$BN$152), INDEX($AM$128:$AY$151,MATCH($C122,$BA$128:$BA$151,0),MATCH($B122,$BB$127:$BN$127,0)))</f>
        <v>59.5</v>
      </c>
      <c r="W122" s="15">
        <v>2023</v>
      </c>
      <c r="X122" s="15">
        <v>0</v>
      </c>
      <c r="Y122" s="15">
        <v>0</v>
      </c>
      <c r="Z122" s="15">
        <v>0</v>
      </c>
      <c r="AA122" s="15">
        <v>1.2</v>
      </c>
      <c r="AB122" s="15">
        <v>2.5</v>
      </c>
      <c r="AC122" s="15">
        <v>4.5</v>
      </c>
      <c r="AD122" s="15">
        <v>12.7</v>
      </c>
      <c r="AE122" s="15">
        <v>12.8</v>
      </c>
      <c r="AF122" s="15">
        <v>6.3</v>
      </c>
      <c r="AG122" s="15" t="s">
        <v>21</v>
      </c>
      <c r="AH122" s="15" t="s">
        <v>21</v>
      </c>
      <c r="AI122" s="15" t="s">
        <v>21</v>
      </c>
      <c r="AJ122" s="15"/>
      <c r="AL122" s="5">
        <v>2023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1.2</v>
      </c>
      <c r="AU122" s="5">
        <v>0.1</v>
      </c>
      <c r="AV122" s="5" t="s">
        <v>21</v>
      </c>
      <c r="AW122" s="5" t="s">
        <v>21</v>
      </c>
      <c r="AX122" s="5" t="s">
        <v>21</v>
      </c>
      <c r="AY122" s="5">
        <v>0.1</v>
      </c>
      <c r="BA122" s="5">
        <v>2023</v>
      </c>
      <c r="BB122" s="5">
        <v>0</v>
      </c>
      <c r="BC122" s="5">
        <v>0</v>
      </c>
      <c r="BD122" s="5">
        <v>0</v>
      </c>
      <c r="BE122" s="5">
        <v>13</v>
      </c>
      <c r="BF122" s="5">
        <v>23</v>
      </c>
      <c r="BG122" s="5">
        <v>32</v>
      </c>
      <c r="BH122" s="5">
        <v>172</v>
      </c>
      <c r="BI122" s="5">
        <v>276</v>
      </c>
      <c r="BJ122" s="5">
        <v>140</v>
      </c>
      <c r="BK122" s="5" t="s">
        <v>21</v>
      </c>
      <c r="BL122" s="5" t="s">
        <v>21</v>
      </c>
      <c r="BM122" s="5" t="s">
        <v>21</v>
      </c>
      <c r="BN122" s="5"/>
    </row>
    <row r="123" spans="1:66" x14ac:dyDescent="0.35">
      <c r="A123" s="2">
        <v>40252</v>
      </c>
      <c r="B123" s="6">
        <f t="shared" si="61"/>
        <v>3</v>
      </c>
      <c r="C123" s="6">
        <f t="shared" si="62"/>
        <v>2010</v>
      </c>
      <c r="D123">
        <v>196564</v>
      </c>
      <c r="E123">
        <f t="shared" si="63"/>
        <v>79022.930782772688</v>
      </c>
      <c r="F123" s="19">
        <f>IF(OR(INDEX($X$13:$AJ$36,MATCH($C123,$W$13:$W$36,0),MATCH($B123,$X$12:$AJ$12,0))="T", INDEX($X$13:$AJ$36,MATCH($C123,$W$13:$W$36,0),MATCH($B123,$X$12:$AJ$12,0))="M"),_xlfn.XLOOKUP($B123,$X$12:$AJ$12,$X$37:$AJ$37), INDEX($X$13:$AJ$36,MATCH($C123,$W$13:$W$36,0),MATCH($B123,$X$12:$AJ$12,0)))</f>
        <v>78</v>
      </c>
      <c r="G123" s="19">
        <f>IF(OR(INDEX($X$41:$AJ$64,MATCH(C123,$W$41:$W$64,0),MATCH(B123,$X$40:$AJ$40,0))="T", INDEX($X$41:$AJ$64,MATCH(C123,$W$41:$W$64,0),MATCH(B123,$X$40:$AJ$40,0))="M"), _xlfn.XLOOKUP($B123,$X$40:$AJ$40,$X$65:$AJ$65), INDEX($X$41:$AJ$64,MATCH(C123,$W$41:$W$64,0),MATCH(B123,$X$40:$AJ$40,0)))</f>
        <v>33</v>
      </c>
      <c r="H123" s="19">
        <f>IF(OR(INDEX($X$70:$AJ$93,MATCH(C123,$W$70:$W$93,0),MATCH(B123,$X$69:$AJ$69,0))="T", INDEX($X$70:$AJ$93,MATCH(C123,$W$70:$W$93,0),MATCH(B123,$X$69:$AJ$69,0))="M"), _xlfn.XLOOKUP($B123,$X$69:$AJ$69,$X$94:$AJ$94), INDEX($X$70:$AJ$93,MATCH(C123,$W$70:$W$93,0),MATCH(B123,$X$69:$AJ$69,0)))</f>
        <v>0.1</v>
      </c>
      <c r="I123" s="19">
        <f>IF(OR(INDEX($X$99:$AJ$122,MATCH(C123,$W$99:$W$122,0),MATCH(B123,$X$98:$AJ$98,0))="T", INDEX($X$99:$AJ$122,MATCH(C123,$W$99:$W$122,0),MATCH(B123,$X$98:$AJ$98,0))="M"),_xlfn.XLOOKUP($B123,$X$98:$AJ$98,$X$123:$AJ$123), INDEX($X$99:$AJ$122,MATCH(C123,$W$99:$W$122,0),MATCH(B123,$X$98:$AJ$98,0)))</f>
        <v>0</v>
      </c>
      <c r="J123" s="19">
        <f>IF(OR(INDEX($X$128:$AJ$151,MATCH(C123,$W$128:$W$151,0),MATCH(B123,$X$127:$AJ$127,0))="T", INDEX($X$128:$AJ$151,MATCH(C123,$W$128:$W$151,0),MATCH(B123,$X$127:$AJ$127,0))="M"), _xlfn.XLOOKUP($B123,$X$127:$AJ$127,$X$152:$AJ$152), INDEX($X$128:$AJ$151,MATCH(C123,$W$128:$W$151,0),MATCH(B123,$X$127:$AJ$127,0)))</f>
        <v>1</v>
      </c>
      <c r="K123" s="18">
        <f>IF(OR(INDEX($AM$13:$AY$36,MATCH($C123,$AL$13:$AL$36,0),MATCH($B123,$AM$12:$AY$12,0))="T", INDEX($AM$13:$AY$36,MATCH($C123,$AL$13:$AL$36,0),MATCH($B123,$AM$12:$AY$12,0))="M"),_xlfn.XLOOKUP($B123,$AM$12:$AY$12,$AM$37:$AY$37), INDEX($AM$13:$AY$36,MATCH($C123,$AL$13:$AL$36,0),MATCH($B123,$AM$12:$AY$12,0)))</f>
        <v>80</v>
      </c>
      <c r="L123" s="18">
        <f>IF(OR(INDEX($AM$41:$AY$64,MATCH($C123,$AL$41:$AL$64,0),MATCH($B123,$AM$40:$AY$40,0))="T", INDEX($AM$41:$AY$64,MATCH($C123,$AL$41:$AL$64,0),MATCH($B123,$AM$40:$AY$40,0))="M"),_xlfn.XLOOKUP($B123,$AM$40:$AY$40,$AM$65:$AY$65), INDEX($AM$41:$AY$64,MATCH($C123,$AL$41:$AL$64,0),MATCH($B123,$AM$40:$AY$40,0)))</f>
        <v>43</v>
      </c>
      <c r="M123" s="18">
        <f t="shared" si="64"/>
        <v>2.5</v>
      </c>
      <c r="N123" s="18">
        <f t="shared" si="65"/>
        <v>0.1</v>
      </c>
      <c r="O123" s="18">
        <f>IF(OR(INDEX($AM$99:$AY$122,MATCH($C123,$AL$99:$AL$122,0),MATCH($B123,$AM$98:$AY$98,0))="T", INDEX($AM$99:$AY$122,MATCH($C123,$AL$99:$AL$122,0),MATCH($B123,$AM$98:$AY$98,0))="M"), _xlfn.XLOOKUP($B123,$AM$98:$AY$98,$AM$123:$AY$123), INDEX($AM$99:$AY$122,MATCH($C123,$AL$99:$AL$122,0),MATCH($B123,$AM$98:$AY$98,0)))</f>
        <v>0.1</v>
      </c>
      <c r="P123" s="23">
        <f>IF(OR(INDEX($BB$13:$BN$36,MATCH($C123,$BA$13:$BA$36,0),MATCH($B123,$BB$12:$BN$12,0))="T", INDEX($BB$13:$BN$36,MATCH($C123,$BA$13:$BA$36,0),MATCH($B123,$BB$12:$BN$12,0))="M"),_xlfn.XLOOKUP($B123,$BB$12:$BN$12,$BB$37:$BN$37), INDEX($BB$13:$BN$36,MATCH($C123,$BA$13:$BA$36,0),MATCH($B123,$BB$12:$BN$12,0)))</f>
        <v>81</v>
      </c>
      <c r="Q123" s="23">
        <f>IF(OR(INDEX($BB$41:$BN$64,MATCH($C123,$BA$41:$BA$64,0),MATCH($B123,$BB$40:$BN$40,0))="T", INDEX($BB$41:$BN$64,MATCH($C123,$BA$41:$BA$64,0),MATCH($B123,$BB$40:$BN$40,0))="M"),_xlfn.XLOOKUP($B123,$BB$40:$BN$40,$BB$65:$BN$65), INDEX($BB$41:$BN$64,MATCH($C123,$BA$41:$BA$64,0),MATCH($B123,$BB$40:$BN$40,0)))</f>
        <v>37</v>
      </c>
      <c r="R123" s="23">
        <f>IF(OR(INDEX($BB$70:$BN$93,MATCH($C123,$BA$70:$BA$93,0),MATCH($B123,$BB$69:$BN$69,0))="T", INDEX($BB$70:$BN$93,MATCH($C123,$BA$70:$BA$93,0),MATCH($B123,$BB$69:$BN$69,0))="M"), _xlfn.XLOOKUP($B123,$BB$69:$BN$69,$BB$94:$BN$94), INDEX($AM$41:$AY$64,MATCH($C123,$BA$70:$BA$93,0),MATCH($B123,$BB$69:$BN$69,0)))</f>
        <v>43</v>
      </c>
      <c r="S123" s="23">
        <f>IF(OR(INDEX($BB$99:$BN$122,MATCH($C123,$BA$99:$BA$122,0),MATCH($B123,$BB$98:$BN$98,0))="T", INDEX($BB$99:$BN$122,MATCH($C123,$BA$99:$BA$122,0),MATCH($B123,$BB$98:$BN$98,0))="M"), _xlfn.XLOOKUP($B123,$BB$98:$BN$98,$BB$123:$BN$123), INDEX($BB$99:$BN$122,MATCH($C123,$BA$99:$BA$122,0),MATCH($B123,$BB$98:$BN$98,0)))</f>
        <v>0</v>
      </c>
      <c r="T123" s="23">
        <f>IF(OR(INDEX($BB$128:$BN$151,MATCH($C123,$BA$128:$BA$151,0),MATCH($B123,$BB$127:$BN$127,0))="T", INDEX($BB$128:$BN$151,MATCH($C123,$BA$128:$BA$151,0),MATCH($B123,$BB$127:$BN$127,0))="M"), _xlfn.XLOOKUP($B123,$BB$127:$BN$127,$BB$152:$BN$152), INDEX($AM$128:$AY$151,MATCH($C123,$BA$128:$BA$151,0),MATCH($B123,$BB$127:$BN$127,0)))</f>
        <v>61.8</v>
      </c>
      <c r="W123" s="13" t="s">
        <v>216</v>
      </c>
      <c r="X123" s="13">
        <f>AVERAGE(X99:X122)</f>
        <v>0</v>
      </c>
      <c r="Y123" s="13">
        <f t="shared" ref="Y123" si="99">AVERAGE(Y99:Y122)</f>
        <v>0</v>
      </c>
      <c r="Z123" s="13">
        <f t="shared" ref="Z123" si="100">AVERAGE(Z99:Z122)</f>
        <v>5.4166666666666669E-2</v>
      </c>
      <c r="AA123" s="13">
        <f t="shared" ref="AA123" si="101">AVERAGE(AA99:AA122)</f>
        <v>0.74999999999999989</v>
      </c>
      <c r="AB123" s="13">
        <f t="shared" ref="AB123" si="102">AVERAGE(AB99:AB122)</f>
        <v>3.2583333333333333</v>
      </c>
      <c r="AC123" s="13">
        <f t="shared" ref="AC123" si="103">AVERAGE(AC99:AC122)</f>
        <v>8.1750000000000025</v>
      </c>
      <c r="AD123" s="13">
        <f t="shared" ref="AD123" si="104">AVERAGE(AD99:AD122)</f>
        <v>11.424999999999999</v>
      </c>
      <c r="AE123" s="13">
        <f t="shared" ref="AE123" si="105">AVERAGE(AE99:AE122)</f>
        <v>10.695833333333333</v>
      </c>
      <c r="AF123" s="13">
        <f t="shared" ref="AF123" si="106">AVERAGE(AF99:AF122)</f>
        <v>7.8666666666666663</v>
      </c>
      <c r="AG123" s="13">
        <f t="shared" ref="AG123" si="107">AVERAGE(AG99:AG122)</f>
        <v>1.8869565217391304</v>
      </c>
      <c r="AH123" s="13">
        <f t="shared" ref="AH123" si="108">AVERAGE(AH99:AH122)</f>
        <v>8.6956521739130436E-3</v>
      </c>
      <c r="AI123" s="13">
        <f t="shared" ref="AI123" si="109">AVERAGE(AI99:AI122)</f>
        <v>0</v>
      </c>
      <c r="AL123" s="13" t="s">
        <v>216</v>
      </c>
      <c r="AM123" s="13">
        <f>AVERAGE(AM99:AM122)</f>
        <v>0</v>
      </c>
      <c r="AN123" s="13">
        <f t="shared" ref="AN123" si="110">AVERAGE(AN99:AN122)</f>
        <v>1.7391304347826087E-2</v>
      </c>
      <c r="AO123" s="13">
        <f t="shared" ref="AO123" si="111">AVERAGE(AO99:AO122)</f>
        <v>0.12083333333333333</v>
      </c>
      <c r="AP123" s="13">
        <f t="shared" ref="AP123" si="112">AVERAGE(AP99:AP122)</f>
        <v>0.18333333333333335</v>
      </c>
      <c r="AQ123" s="13">
        <f t="shared" ref="AQ123" si="113">AVERAGE(AQ99:AQ122)</f>
        <v>0.26250000000000001</v>
      </c>
      <c r="AR123" s="13">
        <f t="shared" ref="AR123" si="114">AVERAGE(AR99:AR122)</f>
        <v>0.39999999999999997</v>
      </c>
      <c r="AS123" s="13">
        <f t="shared" ref="AS123" si="115">AVERAGE(AS99:AS122)</f>
        <v>0.16666666666666671</v>
      </c>
      <c r="AT123" s="13">
        <f t="shared" ref="AT123" si="116">AVERAGE(AT99:AT122)</f>
        <v>0.46666666666666662</v>
      </c>
      <c r="AU123" s="13">
        <f t="shared" ref="AU123" si="117">AVERAGE(AU99:AU122)</f>
        <v>1.3916666666666666</v>
      </c>
      <c r="AV123" s="13">
        <f t="shared" ref="AV123" si="118">AVERAGE(AV99:AV122)</f>
        <v>1.1173913043478261</v>
      </c>
      <c r="AW123" s="13">
        <f t="shared" ref="AW123" si="119">AVERAGE(AW99:AW122)</f>
        <v>0.11304347826086956</v>
      </c>
      <c r="AX123" s="13">
        <f t="shared" ref="AX123" si="120">AVERAGE(AX99:AX122)</f>
        <v>0</v>
      </c>
      <c r="BA123" s="13" t="s">
        <v>216</v>
      </c>
      <c r="BB123" s="13">
        <f>AVERAGE(BB99:BB122)</f>
        <v>8.3333333333333329E-2</v>
      </c>
      <c r="BC123" s="13">
        <f t="shared" ref="BC123" si="121">AVERAGE(BC99:BC122)</f>
        <v>0</v>
      </c>
      <c r="BD123" s="13">
        <f t="shared" ref="BD123" si="122">AVERAGE(BD99:BD122)</f>
        <v>2.4166666666666665</v>
      </c>
      <c r="BE123" s="13">
        <f t="shared" ref="BE123" si="123">AVERAGE(BE99:BE122)</f>
        <v>13.041666666666666</v>
      </c>
      <c r="BF123" s="13">
        <f t="shared" ref="BF123" si="124">AVERAGE(BF99:BF122)</f>
        <v>40.791666666666664</v>
      </c>
      <c r="BG123" s="13">
        <f t="shared" ref="BG123" si="125">AVERAGE(BG99:BG122)</f>
        <v>102.95652173913044</v>
      </c>
      <c r="BH123" s="13">
        <f t="shared" ref="BH123" si="126">AVERAGE(BH99:BH122)</f>
        <v>153.66666666666666</v>
      </c>
      <c r="BI123" s="13">
        <f t="shared" ref="BI123" si="127">AVERAGE(BI99:BI122)</f>
        <v>169.43478260869566</v>
      </c>
      <c r="BJ123" s="13">
        <f t="shared" ref="BJ123" si="128">AVERAGE(BJ99:BJ122)</f>
        <v>145.33333333333334</v>
      </c>
      <c r="BK123" s="13">
        <f t="shared" ref="BK123" si="129">AVERAGE(BK99:BK122)</f>
        <v>49.772727272727273</v>
      </c>
      <c r="BL123" s="13">
        <f t="shared" ref="BL123" si="130">AVERAGE(BL99:BL122)</f>
        <v>1.8695652173913044</v>
      </c>
      <c r="BM123" s="13">
        <f t="shared" ref="BM123" si="131">AVERAGE(BM99:BM122)</f>
        <v>0</v>
      </c>
    </row>
    <row r="124" spans="1:66" x14ac:dyDescent="0.35">
      <c r="A124" s="2">
        <v>40283</v>
      </c>
      <c r="B124" s="6">
        <f t="shared" si="61"/>
        <v>4</v>
      </c>
      <c r="C124" s="6">
        <f t="shared" si="62"/>
        <v>2010</v>
      </c>
      <c r="D124">
        <v>177738</v>
      </c>
      <c r="E124">
        <f t="shared" si="63"/>
        <v>71454.476259480129</v>
      </c>
      <c r="F124" s="19">
        <f>IF(OR(INDEX($X$13:$AJ$36,MATCH($C124,$W$13:$W$36,0),MATCH($B124,$X$12:$AJ$12,0))="T", INDEX($X$13:$AJ$36,MATCH($C124,$W$13:$W$36,0),MATCH($B124,$X$12:$AJ$12,0))="M"),_xlfn.XLOOKUP($B124,$X$12:$AJ$12,$X$37:$AJ$37), INDEX($X$13:$AJ$36,MATCH($C124,$W$13:$W$36,0),MATCH($B124,$X$12:$AJ$12,0)))</f>
        <v>83</v>
      </c>
      <c r="G124" s="19">
        <f>IF(OR(INDEX($X$41:$AJ$64,MATCH(C124,$W$41:$W$64,0),MATCH(B124,$X$40:$AJ$40,0))="T", INDEX($X$41:$AJ$64,MATCH(C124,$W$41:$W$64,0),MATCH(B124,$X$40:$AJ$40,0))="M"), _xlfn.XLOOKUP($B124,$X$40:$AJ$40,$X$65:$AJ$65), INDEX($X$41:$AJ$64,MATCH(C124,$W$41:$W$64,0),MATCH(B124,$X$40:$AJ$40,0)))</f>
        <v>36</v>
      </c>
      <c r="H124" s="19">
        <f>IF(OR(INDEX($X$70:$AJ$93,MATCH(C124,$W$70:$W$93,0),MATCH(B124,$X$69:$AJ$69,0))="T", INDEX($X$70:$AJ$93,MATCH(C124,$W$70:$W$93,0),MATCH(B124,$X$69:$AJ$69,0))="M"), _xlfn.XLOOKUP($B124,$X$69:$AJ$69,$X$94:$AJ$94), INDEX($X$70:$AJ$93,MATCH(C124,$W$70:$W$93,0),MATCH(B124,$X$69:$AJ$69,0)))</f>
        <v>3.3</v>
      </c>
      <c r="I124" s="19">
        <f>IF(OR(INDEX($X$99:$AJ$122,MATCH(C124,$W$99:$W$122,0),MATCH(B124,$X$98:$AJ$98,0))="T", INDEX($X$99:$AJ$122,MATCH(C124,$W$99:$W$122,0),MATCH(B124,$X$98:$AJ$98,0))="M"),_xlfn.XLOOKUP($B124,$X$98:$AJ$98,$X$123:$AJ$123), INDEX($X$99:$AJ$122,MATCH(C124,$W$99:$W$122,0),MATCH(B124,$X$98:$AJ$98,0)))</f>
        <v>0</v>
      </c>
      <c r="J124" s="19">
        <f>IF(OR(INDEX($X$128:$AJ$151,MATCH(C124,$W$128:$W$151,0),MATCH(B124,$X$127:$AJ$127,0))="T", INDEX($X$128:$AJ$151,MATCH(C124,$W$128:$W$151,0),MATCH(B124,$X$127:$AJ$127,0))="M"), _xlfn.XLOOKUP($B124,$X$127:$AJ$127,$X$152:$AJ$152), INDEX($X$128:$AJ$151,MATCH(C124,$W$128:$W$151,0),MATCH(B124,$X$127:$AJ$127,0)))</f>
        <v>3.4</v>
      </c>
      <c r="K124" s="18">
        <f>IF(OR(INDEX($AM$13:$AY$36,MATCH($C124,$AL$13:$AL$36,0),MATCH($B124,$AM$12:$AY$12,0))="T", INDEX($AM$13:$AY$36,MATCH($C124,$AL$13:$AL$36,0),MATCH($B124,$AM$12:$AY$12,0))="M"),_xlfn.XLOOKUP($B124,$AM$12:$AY$12,$AM$37:$AY$37), INDEX($AM$13:$AY$36,MATCH($C124,$AL$13:$AL$36,0),MATCH($B124,$AM$12:$AY$12,0)))</f>
        <v>75</v>
      </c>
      <c r="L124" s="18">
        <f>IF(OR(INDEX($AM$41:$AY$64,MATCH($C124,$AL$41:$AL$64,0),MATCH($B124,$AM$40:$AY$40,0))="T", INDEX($AM$41:$AY$64,MATCH($C124,$AL$41:$AL$64,0),MATCH($B124,$AM$40:$AY$40,0))="M"),_xlfn.XLOOKUP($B124,$AM$40:$AY$40,$AM$65:$AY$65), INDEX($AM$41:$AY$64,MATCH($C124,$AL$41:$AL$64,0),MATCH($B124,$AM$40:$AY$40,0)))</f>
        <v>44</v>
      </c>
      <c r="M124" s="18">
        <f t="shared" si="64"/>
        <v>3.9</v>
      </c>
      <c r="N124" s="18">
        <f t="shared" si="65"/>
        <v>0</v>
      </c>
      <c r="O124" s="18">
        <f>IF(OR(INDEX($AM$99:$AY$122,MATCH($C124,$AL$99:$AL$122,0),MATCH($B124,$AM$98:$AY$98,0))="T", INDEX($AM$99:$AY$122,MATCH($C124,$AL$99:$AL$122,0),MATCH($B124,$AM$98:$AY$98,0))="M"), _xlfn.XLOOKUP($B124,$AM$98:$AY$98,$AM$123:$AY$123), INDEX($AM$99:$AY$122,MATCH($C124,$AL$99:$AL$122,0),MATCH($B124,$AM$98:$AY$98,0)))</f>
        <v>0</v>
      </c>
      <c r="P124" s="23">
        <f>IF(OR(INDEX($BB$13:$BN$36,MATCH($C124,$BA$13:$BA$36,0),MATCH($B124,$BB$12:$BN$12,0))="T", INDEX($BB$13:$BN$36,MATCH($C124,$BA$13:$BA$36,0),MATCH($B124,$BB$12:$BN$12,0))="M"),_xlfn.XLOOKUP($B124,$BB$12:$BN$12,$BB$37:$BN$37), INDEX($BB$13:$BN$36,MATCH($C124,$BA$13:$BA$36,0),MATCH($B124,$BB$12:$BN$12,0)))</f>
        <v>79</v>
      </c>
      <c r="Q124" s="23">
        <f>IF(OR(INDEX($BB$41:$BN$64,MATCH($C124,$BA$41:$BA$64,0),MATCH($B124,$BB$40:$BN$40,0))="T", INDEX($BB$41:$BN$64,MATCH($C124,$BA$41:$BA$64,0),MATCH($B124,$BB$40:$BN$40,0))="M"),_xlfn.XLOOKUP($B124,$BB$40:$BN$40,$BB$65:$BN$65), INDEX($BB$41:$BN$64,MATCH($C124,$BA$41:$BA$64,0),MATCH($B124,$BB$40:$BN$40,0)))</f>
        <v>41</v>
      </c>
      <c r="R124" s="23">
        <f>IF(OR(INDEX($BB$70:$BN$93,MATCH($C124,$BA$70:$BA$93,0),MATCH($B124,$BB$69:$BN$69,0))="T", INDEX($BB$70:$BN$93,MATCH($C124,$BA$70:$BA$93,0),MATCH($B124,$BB$69:$BN$69,0))="M"), _xlfn.XLOOKUP($B124,$BB$69:$BN$69,$BB$94:$BN$94), INDEX($AM$41:$AY$64,MATCH($C124,$BA$70:$BA$93,0),MATCH($B124,$BB$69:$BN$69,0)))</f>
        <v>44</v>
      </c>
      <c r="S124" s="23">
        <f>IF(OR(INDEX($BB$99:$BN$122,MATCH($C124,$BA$99:$BA$122,0),MATCH($B124,$BB$98:$BN$98,0))="T", INDEX($BB$99:$BN$122,MATCH($C124,$BA$99:$BA$122,0),MATCH($B124,$BB$98:$BN$98,0))="M"), _xlfn.XLOOKUP($B124,$BB$98:$BN$98,$BB$123:$BN$123), INDEX($BB$99:$BN$122,MATCH($C124,$BA$99:$BA$122,0),MATCH($B124,$BB$98:$BN$98,0)))</f>
        <v>0</v>
      </c>
      <c r="T124" s="23">
        <f>IF(OR(INDEX($BB$128:$BN$151,MATCH($C124,$BA$128:$BA$151,0),MATCH($B124,$BB$127:$BN$127,0))="T", INDEX($BB$128:$BN$151,MATCH($C124,$BA$128:$BA$151,0),MATCH($B124,$BB$127:$BN$127,0))="M"), _xlfn.XLOOKUP($B124,$BB$127:$BN$127,$BB$152:$BN$152), INDEX($AM$128:$AY$151,MATCH($C124,$BA$128:$BA$151,0),MATCH($B124,$BB$127:$BN$127,0)))</f>
        <v>61.1</v>
      </c>
    </row>
    <row r="125" spans="1:66" x14ac:dyDescent="0.35">
      <c r="A125" s="2">
        <v>40313</v>
      </c>
      <c r="B125" s="6">
        <f t="shared" si="61"/>
        <v>5</v>
      </c>
      <c r="C125" s="6">
        <f t="shared" si="62"/>
        <v>2010</v>
      </c>
      <c r="D125">
        <v>151001</v>
      </c>
      <c r="E125">
        <f t="shared" si="63"/>
        <v>60705.630589169217</v>
      </c>
      <c r="F125" s="19">
        <f>IF(OR(INDEX($X$13:$AJ$36,MATCH($C125,$W$13:$W$36,0),MATCH($B125,$X$12:$AJ$12,0))="T", INDEX($X$13:$AJ$36,MATCH($C125,$W$13:$W$36,0),MATCH($B125,$X$12:$AJ$12,0))="M"),_xlfn.XLOOKUP($B125,$X$12:$AJ$12,$X$37:$AJ$37), INDEX($X$13:$AJ$36,MATCH($C125,$W$13:$W$36,0),MATCH($B125,$X$12:$AJ$12,0)))</f>
        <v>90</v>
      </c>
      <c r="G125" s="19">
        <f>IF(OR(INDEX($X$41:$AJ$64,MATCH(C125,$W$41:$W$64,0),MATCH(B125,$X$40:$AJ$40,0))="T", INDEX($X$41:$AJ$64,MATCH(C125,$W$41:$W$64,0),MATCH(B125,$X$40:$AJ$40,0))="M"), _xlfn.XLOOKUP($B125,$X$40:$AJ$40,$X$65:$AJ$65), INDEX($X$41:$AJ$64,MATCH(C125,$W$41:$W$64,0),MATCH(B125,$X$40:$AJ$40,0)))</f>
        <v>38</v>
      </c>
      <c r="H125" s="19">
        <f>IF(OR(INDEX($X$70:$AJ$93,MATCH(C125,$W$70:$W$93,0),MATCH(B125,$X$69:$AJ$69,0))="T", INDEX($X$70:$AJ$93,MATCH(C125,$W$70:$W$93,0),MATCH(B125,$X$69:$AJ$69,0))="M"), _xlfn.XLOOKUP($B125,$X$69:$AJ$69,$X$94:$AJ$94), INDEX($X$70:$AJ$93,MATCH(C125,$W$70:$W$93,0),MATCH(B125,$X$69:$AJ$69,0)))</f>
        <v>12</v>
      </c>
      <c r="I125" s="19">
        <f>IF(OR(INDEX($X$99:$AJ$122,MATCH(C125,$W$99:$W$122,0),MATCH(B125,$X$98:$AJ$98,0))="T", INDEX($X$99:$AJ$122,MATCH(C125,$W$99:$W$122,0),MATCH(B125,$X$98:$AJ$98,0))="M"),_xlfn.XLOOKUP($B125,$X$98:$AJ$98,$X$123:$AJ$123), INDEX($X$99:$AJ$122,MATCH(C125,$W$99:$W$122,0),MATCH(B125,$X$98:$AJ$98,0)))</f>
        <v>0.7</v>
      </c>
      <c r="J125" s="19">
        <f>IF(OR(INDEX($X$128:$AJ$151,MATCH(C125,$W$128:$W$151,0),MATCH(B125,$X$127:$AJ$127,0))="T", INDEX($X$128:$AJ$151,MATCH(C125,$W$128:$W$151,0),MATCH(B125,$X$127:$AJ$127,0))="M"), _xlfn.XLOOKUP($B125,$X$127:$AJ$127,$X$152:$AJ$152), INDEX($X$128:$AJ$151,MATCH(C125,$W$128:$W$151,0),MATCH(B125,$X$127:$AJ$127,0)))</f>
        <v>8.3000000000000007</v>
      </c>
      <c r="K125" s="18">
        <f>IF(OR(INDEX($AM$13:$AY$36,MATCH($C125,$AL$13:$AL$36,0),MATCH($B125,$AM$12:$AY$12,0))="T", INDEX($AM$13:$AY$36,MATCH($C125,$AL$13:$AL$36,0),MATCH($B125,$AM$12:$AY$12,0))="M"),_xlfn.XLOOKUP($B125,$AM$12:$AY$12,$AM$37:$AY$37), INDEX($AM$13:$AY$36,MATCH($C125,$AL$13:$AL$36,0),MATCH($B125,$AM$12:$AY$12,0)))</f>
        <v>71</v>
      </c>
      <c r="L125" s="18">
        <f>IF(OR(INDEX($AM$41:$AY$64,MATCH($C125,$AL$41:$AL$64,0),MATCH($B125,$AM$40:$AY$40,0))="T", INDEX($AM$41:$AY$64,MATCH($C125,$AL$41:$AL$64,0),MATCH($B125,$AM$40:$AY$40,0))="M"),_xlfn.XLOOKUP($B125,$AM$40:$AY$40,$AM$65:$AY$65), INDEX($AM$41:$AY$64,MATCH($C125,$AL$41:$AL$64,0),MATCH($B125,$AM$40:$AY$40,0)))</f>
        <v>46</v>
      </c>
      <c r="M125" s="18">
        <f t="shared" si="64"/>
        <v>7.6</v>
      </c>
      <c r="N125" s="18">
        <f t="shared" si="65"/>
        <v>0</v>
      </c>
      <c r="O125" s="18">
        <f>IF(OR(INDEX($AM$99:$AY$122,MATCH($C125,$AL$99:$AL$122,0),MATCH($B125,$AM$98:$AY$98,0))="T", INDEX($AM$99:$AY$122,MATCH($C125,$AL$99:$AL$122,0),MATCH($B125,$AM$98:$AY$98,0))="M"), _xlfn.XLOOKUP($B125,$AM$98:$AY$98,$AM$123:$AY$123), INDEX($AM$99:$AY$122,MATCH($C125,$AL$99:$AL$122,0),MATCH($B125,$AM$98:$AY$98,0)))</f>
        <v>0</v>
      </c>
      <c r="P125" s="23">
        <f>IF(OR(INDEX($BB$13:$BN$36,MATCH($C125,$BA$13:$BA$36,0),MATCH($B125,$BB$12:$BN$12,0))="T", INDEX($BB$13:$BN$36,MATCH($C125,$BA$13:$BA$36,0),MATCH($B125,$BB$12:$BN$12,0))="M"),_xlfn.XLOOKUP($B125,$BB$12:$BN$12,$BB$37:$BN$37), INDEX($BB$13:$BN$36,MATCH($C125,$BA$13:$BA$36,0),MATCH($B125,$BB$12:$BN$12,0)))</f>
        <v>84</v>
      </c>
      <c r="Q125" s="23">
        <f>IF(OR(INDEX($BB$41:$BN$64,MATCH($C125,$BA$41:$BA$64,0),MATCH($B125,$BB$40:$BN$40,0))="T", INDEX($BB$41:$BN$64,MATCH($C125,$BA$41:$BA$64,0),MATCH($B125,$BB$40:$BN$40,0))="M"),_xlfn.XLOOKUP($B125,$BB$40:$BN$40,$BB$65:$BN$65), INDEX($BB$41:$BN$64,MATCH($C125,$BA$41:$BA$64,0),MATCH($B125,$BB$40:$BN$40,0)))</f>
        <v>45</v>
      </c>
      <c r="R125" s="23">
        <f>IF(OR(INDEX($BB$70:$BN$93,MATCH($C125,$BA$70:$BA$93,0),MATCH($B125,$BB$69:$BN$69,0))="T", INDEX($BB$70:$BN$93,MATCH($C125,$BA$70:$BA$93,0),MATCH($B125,$BB$69:$BN$69,0))="M"), _xlfn.XLOOKUP($B125,$BB$69:$BN$69,$BB$94:$BN$94), INDEX($AM$41:$AY$64,MATCH($C125,$BA$70:$BA$93,0),MATCH($B125,$BB$69:$BN$69,0)))</f>
        <v>46</v>
      </c>
      <c r="S125" s="23">
        <f>IF(OR(INDEX($BB$99:$BN$122,MATCH($C125,$BA$99:$BA$122,0),MATCH($B125,$BB$98:$BN$98,0))="T", INDEX($BB$99:$BN$122,MATCH($C125,$BA$99:$BA$122,0),MATCH($B125,$BB$98:$BN$98,0))="M"), _xlfn.XLOOKUP($B125,$BB$98:$BN$98,$BB$123:$BN$123), INDEX($BB$99:$BN$122,MATCH($C125,$BA$99:$BA$122,0),MATCH($B125,$BB$98:$BN$98,0)))</f>
        <v>5</v>
      </c>
      <c r="T125" s="23">
        <f>IF(OR(INDEX($BB$128:$BN$151,MATCH($C125,$BA$128:$BA$151,0),MATCH($B125,$BB$127:$BN$127,0))="T", INDEX($BB$128:$BN$151,MATCH($C125,$BA$128:$BA$151,0),MATCH($B125,$BB$127:$BN$127,0))="M"), _xlfn.XLOOKUP($B125,$BB$127:$BN$127,$BB$152:$BN$152), INDEX($AM$128:$AY$151,MATCH($C125,$BA$128:$BA$151,0),MATCH($B125,$BB$127:$BN$127,0)))</f>
        <v>62.3</v>
      </c>
    </row>
    <row r="126" spans="1:66" x14ac:dyDescent="0.35">
      <c r="A126" s="2">
        <v>40344</v>
      </c>
      <c r="B126" s="6">
        <f t="shared" si="61"/>
        <v>6</v>
      </c>
      <c r="C126" s="6">
        <f t="shared" si="62"/>
        <v>2010</v>
      </c>
      <c r="D126">
        <v>136709</v>
      </c>
      <c r="E126">
        <f t="shared" si="63"/>
        <v>54959.941008435271</v>
      </c>
      <c r="F126" s="19">
        <f>IF(OR(INDEX($X$13:$AJ$36,MATCH($C126,$W$13:$W$36,0),MATCH($B126,$X$12:$AJ$12,0))="T", INDEX($X$13:$AJ$36,MATCH($C126,$W$13:$W$36,0),MATCH($B126,$X$12:$AJ$12,0))="M"),_xlfn.XLOOKUP($B126,$X$12:$AJ$12,$X$37:$AJ$37), INDEX($X$13:$AJ$36,MATCH($C126,$W$13:$W$36,0),MATCH($B126,$X$12:$AJ$12,0)))</f>
        <v>103</v>
      </c>
      <c r="G126" s="19">
        <f>IF(OR(INDEX($X$41:$AJ$64,MATCH(C126,$W$41:$W$64,0),MATCH(B126,$X$40:$AJ$40,0))="T", INDEX($X$41:$AJ$64,MATCH(C126,$W$41:$W$64,0),MATCH(B126,$X$40:$AJ$40,0))="M"), _xlfn.XLOOKUP($B126,$X$40:$AJ$40,$X$65:$AJ$65), INDEX($X$41:$AJ$64,MATCH(C126,$W$41:$W$64,0),MATCH(B126,$X$40:$AJ$40,0)))</f>
        <v>49</v>
      </c>
      <c r="H126" s="19">
        <f>IF(OR(INDEX($X$70:$AJ$93,MATCH(C126,$W$70:$W$93,0),MATCH(B126,$X$69:$AJ$69,0))="T", INDEX($X$70:$AJ$93,MATCH(C126,$W$70:$W$93,0),MATCH(B126,$X$69:$AJ$69,0))="M"), _xlfn.XLOOKUP($B126,$X$69:$AJ$69,$X$94:$AJ$94), INDEX($X$70:$AJ$93,MATCH(C126,$W$70:$W$93,0),MATCH(B126,$X$69:$AJ$69,0)))</f>
        <v>19.5</v>
      </c>
      <c r="I126" s="19">
        <f>IF(OR(INDEX($X$99:$AJ$122,MATCH(C126,$W$99:$W$122,0),MATCH(B126,$X$98:$AJ$98,0))="T", INDEX($X$99:$AJ$122,MATCH(C126,$W$99:$W$122,0),MATCH(B126,$X$98:$AJ$98,0))="M"),_xlfn.XLOOKUP($B126,$X$98:$AJ$98,$X$123:$AJ$123), INDEX($X$99:$AJ$122,MATCH(C126,$W$99:$W$122,0),MATCH(B126,$X$98:$AJ$98,0)))</f>
        <v>7.7</v>
      </c>
      <c r="J126" s="19">
        <f>IF(OR(INDEX($X$128:$AJ$151,MATCH(C126,$W$128:$W$151,0),MATCH(B126,$X$127:$AJ$127,0))="T", INDEX($X$128:$AJ$151,MATCH(C126,$W$128:$W$151,0),MATCH(B126,$X$127:$AJ$127,0))="M"), _xlfn.XLOOKUP($B126,$X$127:$AJ$127,$X$152:$AJ$152), INDEX($X$128:$AJ$151,MATCH(C126,$W$128:$W$151,0),MATCH(B126,$X$127:$AJ$127,0)))</f>
        <v>15.6</v>
      </c>
      <c r="K126" s="18">
        <f>IF(OR(INDEX($AM$13:$AY$36,MATCH($C126,$AL$13:$AL$36,0),MATCH($B126,$AM$12:$AY$12,0))="T", INDEX($AM$13:$AY$36,MATCH($C126,$AL$13:$AL$36,0),MATCH($B126,$AM$12:$AY$12,0))="M"),_xlfn.XLOOKUP($B126,$AM$12:$AY$12,$AM$37:$AY$37), INDEX($AM$13:$AY$36,MATCH($C126,$AL$13:$AL$36,0),MATCH($B126,$AM$12:$AY$12,0)))</f>
        <v>87</v>
      </c>
      <c r="L126" s="18">
        <f>IF(OR(INDEX($AM$41:$AY$64,MATCH($C126,$AL$41:$AL$64,0),MATCH($B126,$AM$40:$AY$40,0))="T", INDEX($AM$41:$AY$64,MATCH($C126,$AL$41:$AL$64,0),MATCH($B126,$AM$40:$AY$40,0))="M"),_xlfn.XLOOKUP($B126,$AM$40:$AY$40,$AM$65:$AY$65), INDEX($AM$41:$AY$64,MATCH($C126,$AL$41:$AL$64,0),MATCH($B126,$AM$40:$AY$40,0)))</f>
        <v>50</v>
      </c>
      <c r="M126" s="18">
        <f t="shared" si="64"/>
        <v>14.5</v>
      </c>
      <c r="N126" s="18">
        <f t="shared" si="65"/>
        <v>0.2</v>
      </c>
      <c r="O126" s="18">
        <f>IF(OR(INDEX($AM$99:$AY$122,MATCH($C126,$AL$99:$AL$122,0),MATCH($B126,$AM$98:$AY$98,0))="T", INDEX($AM$99:$AY$122,MATCH($C126,$AL$99:$AL$122,0),MATCH($B126,$AM$98:$AY$98,0))="M"), _xlfn.XLOOKUP($B126,$AM$98:$AY$98,$AM$123:$AY$123), INDEX($AM$99:$AY$122,MATCH($C126,$AL$99:$AL$122,0),MATCH($B126,$AM$98:$AY$98,0)))</f>
        <v>0.2</v>
      </c>
      <c r="P126" s="23">
        <f>IF(OR(INDEX($BB$13:$BN$36,MATCH($C126,$BA$13:$BA$36,0),MATCH($B126,$BB$12:$BN$12,0))="T", INDEX($BB$13:$BN$36,MATCH($C126,$BA$13:$BA$36,0),MATCH($B126,$BB$12:$BN$12,0))="M"),_xlfn.XLOOKUP($B126,$BB$12:$BN$12,$BB$37:$BN$37), INDEX($BB$13:$BN$36,MATCH($C126,$BA$13:$BA$36,0),MATCH($B126,$BB$12:$BN$12,0)))</f>
        <v>92</v>
      </c>
      <c r="Q126" s="23">
        <f>IF(OR(INDEX($BB$41:$BN$64,MATCH($C126,$BA$41:$BA$64,0),MATCH($B126,$BB$40:$BN$40,0))="T", INDEX($BB$41:$BN$64,MATCH($C126,$BA$41:$BA$64,0),MATCH($B126,$BB$40:$BN$40,0))="M"),_xlfn.XLOOKUP($B126,$BB$40:$BN$40,$BB$65:$BN$65), INDEX($BB$41:$BN$64,MATCH($C126,$BA$41:$BA$64,0),MATCH($B126,$BB$40:$BN$40,0)))</f>
        <v>49</v>
      </c>
      <c r="R126" s="23">
        <f>IF(OR(INDEX($BB$70:$BN$93,MATCH($C126,$BA$70:$BA$93,0),MATCH($B126,$BB$69:$BN$69,0))="T", INDEX($BB$70:$BN$93,MATCH($C126,$BA$70:$BA$93,0),MATCH($B126,$BB$69:$BN$69,0))="M"), _xlfn.XLOOKUP($B126,$BB$69:$BN$69,$BB$94:$BN$94), INDEX($AM$41:$AY$64,MATCH($C126,$BA$70:$BA$93,0),MATCH($B126,$BB$69:$BN$69,0)))</f>
        <v>50</v>
      </c>
      <c r="S126" s="23">
        <f>IF(OR(INDEX($BB$99:$BN$122,MATCH($C126,$BA$99:$BA$122,0),MATCH($B126,$BB$98:$BN$98,0))="T", INDEX($BB$99:$BN$122,MATCH($C126,$BA$99:$BA$122,0),MATCH($B126,$BB$98:$BN$98,0))="M"), _xlfn.XLOOKUP($B126,$BB$98:$BN$98,$BB$123:$BN$123), INDEX($BB$99:$BN$122,MATCH($C126,$BA$99:$BA$122,0),MATCH($B126,$BB$98:$BN$98,0)))</f>
        <v>98</v>
      </c>
      <c r="T126" s="23">
        <f>IF(OR(INDEX($BB$128:$BN$151,MATCH($C126,$BA$128:$BA$151,0),MATCH($B126,$BB$127:$BN$127,0))="T", INDEX($BB$128:$BN$151,MATCH($C126,$BA$128:$BA$151,0),MATCH($B126,$BB$127:$BN$127,0))="M"), _xlfn.XLOOKUP($B126,$BB$127:$BN$127,$BB$152:$BN$152), INDEX($AM$128:$AY$151,MATCH($C126,$BA$128:$BA$151,0),MATCH($B126,$BB$127:$BN$127,0)))</f>
        <v>65.8</v>
      </c>
      <c r="W126" s="14" t="s">
        <v>198</v>
      </c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L126" s="14" t="s">
        <v>215</v>
      </c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BA126" s="14" t="s">
        <v>215</v>
      </c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</row>
    <row r="127" spans="1:66" ht="15" thickBot="1" x14ac:dyDescent="0.4">
      <c r="A127" s="2">
        <v>40374</v>
      </c>
      <c r="B127" s="6">
        <f t="shared" si="61"/>
        <v>7</v>
      </c>
      <c r="C127" s="6">
        <f t="shared" si="62"/>
        <v>2010</v>
      </c>
      <c r="D127">
        <v>162212</v>
      </c>
      <c r="E127">
        <f t="shared" si="63"/>
        <v>65212.692294291541</v>
      </c>
      <c r="F127" s="19">
        <f>IF(OR(INDEX($X$13:$AJ$36,MATCH($C127,$W$13:$W$36,0),MATCH($B127,$X$12:$AJ$12,0))="T", INDEX($X$13:$AJ$36,MATCH($C127,$W$13:$W$36,0),MATCH($B127,$X$12:$AJ$12,0))="M"),_xlfn.XLOOKUP($B127,$X$12:$AJ$12,$X$37:$AJ$37), INDEX($X$13:$AJ$36,MATCH($C127,$W$13:$W$36,0),MATCH($B127,$X$12:$AJ$12,0)))</f>
        <v>102</v>
      </c>
      <c r="G127" s="19">
        <f>IF(OR(INDEX($X$41:$AJ$64,MATCH(C127,$W$41:$W$64,0),MATCH(B127,$X$40:$AJ$40,0))="T", INDEX($X$41:$AJ$64,MATCH(C127,$W$41:$W$64,0),MATCH(B127,$X$40:$AJ$40,0))="M"), _xlfn.XLOOKUP($B127,$X$40:$AJ$40,$X$65:$AJ$65), INDEX($X$41:$AJ$64,MATCH(C127,$W$41:$W$64,0),MATCH(B127,$X$40:$AJ$40,0)))</f>
        <v>52</v>
      </c>
      <c r="H127" s="19">
        <f>IF(OR(INDEX($X$70:$AJ$93,MATCH(C127,$W$70:$W$93,0),MATCH(B127,$X$69:$AJ$69,0))="T", INDEX($X$70:$AJ$93,MATCH(C127,$W$70:$W$93,0),MATCH(B127,$X$69:$AJ$69,0))="M"), _xlfn.XLOOKUP($B127,$X$69:$AJ$69,$X$94:$AJ$94), INDEX($X$70:$AJ$93,MATCH(C127,$W$70:$W$93,0),MATCH(B127,$X$69:$AJ$69,0)))</f>
        <v>16.5</v>
      </c>
      <c r="I127" s="19">
        <f>IF(OR(INDEX($X$99:$AJ$122,MATCH(C127,$W$99:$W$122,0),MATCH(B127,$X$98:$AJ$98,0))="T", INDEX($X$99:$AJ$122,MATCH(C127,$W$99:$W$122,0),MATCH(B127,$X$98:$AJ$98,0))="M"),_xlfn.XLOOKUP($B127,$X$98:$AJ$98,$X$123:$AJ$123), INDEX($X$99:$AJ$122,MATCH(C127,$W$99:$W$122,0),MATCH(B127,$X$98:$AJ$98,0)))</f>
        <v>9.1999999999999993</v>
      </c>
      <c r="J127" s="19">
        <f>IF(OR(INDEX($X$128:$AJ$151,MATCH(C127,$W$128:$W$151,0),MATCH(B127,$X$127:$AJ$127,0))="T", INDEX($X$128:$AJ$151,MATCH(C127,$W$128:$W$151,0),MATCH(B127,$X$127:$AJ$127,0))="M"), _xlfn.XLOOKUP($B127,$X$127:$AJ$127,$X$152:$AJ$152), INDEX($X$128:$AJ$151,MATCH(C127,$W$128:$W$151,0),MATCH(B127,$X$127:$AJ$127,0)))</f>
        <v>13.5</v>
      </c>
      <c r="K127" s="18">
        <f>IF(OR(INDEX($AM$13:$AY$36,MATCH($C127,$AL$13:$AL$36,0),MATCH($B127,$AM$12:$AY$12,0))="T", INDEX($AM$13:$AY$36,MATCH($C127,$AL$13:$AL$36,0),MATCH($B127,$AM$12:$AY$12,0))="M"),_xlfn.XLOOKUP($B127,$AM$12:$AY$12,$AM$37:$AY$37), INDEX($AM$13:$AY$36,MATCH($C127,$AL$13:$AL$36,0),MATCH($B127,$AM$12:$AY$12,0)))</f>
        <v>72</v>
      </c>
      <c r="L127" s="18">
        <f>IF(OR(INDEX($AM$41:$AY$64,MATCH($C127,$AL$41:$AL$64,0),MATCH($B127,$AM$40:$AY$40,0))="T", INDEX($AM$41:$AY$64,MATCH($C127,$AL$41:$AL$64,0),MATCH($B127,$AM$40:$AY$40,0))="M"),_xlfn.XLOOKUP($B127,$AM$40:$AY$40,$AM$65:$AY$65), INDEX($AM$41:$AY$64,MATCH($C127,$AL$41:$AL$64,0),MATCH($B127,$AM$40:$AY$40,0)))</f>
        <v>50</v>
      </c>
      <c r="M127" s="18">
        <f t="shared" si="64"/>
        <v>13</v>
      </c>
      <c r="N127" s="18">
        <f t="shared" si="65"/>
        <v>0</v>
      </c>
      <c r="O127" s="18">
        <f>IF(OR(INDEX($AM$99:$AY$122,MATCH($C127,$AL$99:$AL$122,0),MATCH($B127,$AM$98:$AY$98,0))="T", INDEX($AM$99:$AY$122,MATCH($C127,$AL$99:$AL$122,0),MATCH($B127,$AM$98:$AY$98,0))="M"), _xlfn.XLOOKUP($B127,$AM$98:$AY$98,$AM$123:$AY$123), INDEX($AM$99:$AY$122,MATCH($C127,$AL$99:$AL$122,0),MATCH($B127,$AM$98:$AY$98,0)))</f>
        <v>0</v>
      </c>
      <c r="P127" s="23">
        <f>IF(OR(INDEX($BB$13:$BN$36,MATCH($C127,$BA$13:$BA$36,0),MATCH($B127,$BB$12:$BN$12,0))="T", INDEX($BB$13:$BN$36,MATCH($C127,$BA$13:$BA$36,0),MATCH($B127,$BB$12:$BN$12,0))="M"),_xlfn.XLOOKUP($B127,$BB$12:$BN$12,$BB$37:$BN$37), INDEX($BB$13:$BN$36,MATCH($C127,$BA$13:$BA$36,0),MATCH($B127,$BB$12:$BN$12,0)))</f>
        <v>89</v>
      </c>
      <c r="Q127" s="23">
        <f>IF(OR(INDEX($BB$41:$BN$64,MATCH($C127,$BA$41:$BA$64,0),MATCH($B127,$BB$40:$BN$40,0))="T", INDEX($BB$41:$BN$64,MATCH($C127,$BA$41:$BA$64,0),MATCH($B127,$BB$40:$BN$40,0))="M"),_xlfn.XLOOKUP($B127,$BB$40:$BN$40,$BB$65:$BN$65), INDEX($BB$41:$BN$64,MATCH($C127,$BA$41:$BA$64,0),MATCH($B127,$BB$40:$BN$40,0)))</f>
        <v>52</v>
      </c>
      <c r="R127" s="23">
        <f>IF(OR(INDEX($BB$70:$BN$93,MATCH($C127,$BA$70:$BA$93,0),MATCH($B127,$BB$69:$BN$69,0))="T", INDEX($BB$70:$BN$93,MATCH($C127,$BA$70:$BA$93,0),MATCH($B127,$BB$69:$BN$69,0))="M"), _xlfn.XLOOKUP($B127,$BB$69:$BN$69,$BB$94:$BN$94), INDEX($AM$41:$AY$64,MATCH($C127,$BA$70:$BA$93,0),MATCH($B127,$BB$69:$BN$69,0)))</f>
        <v>50</v>
      </c>
      <c r="S127" s="23">
        <f>IF(OR(INDEX($BB$99:$BN$122,MATCH($C127,$BA$99:$BA$122,0),MATCH($B127,$BB$98:$BN$98,0))="T", INDEX($BB$99:$BN$122,MATCH($C127,$BA$99:$BA$122,0),MATCH($B127,$BB$98:$BN$98,0))="M"), _xlfn.XLOOKUP($B127,$BB$98:$BN$98,$BB$123:$BN$123), INDEX($BB$99:$BN$122,MATCH($C127,$BA$99:$BA$122,0),MATCH($B127,$BB$98:$BN$98,0)))</f>
        <v>100</v>
      </c>
      <c r="T127" s="23">
        <f>IF(OR(INDEX($BB$128:$BN$151,MATCH($C127,$BA$128:$BA$151,0),MATCH($B127,$BB$127:$BN$127,0))="T", INDEX($BB$128:$BN$151,MATCH($C127,$BA$128:$BA$151,0),MATCH($B127,$BB$127:$BN$127,0))="M"), _xlfn.XLOOKUP($B127,$BB$127:$BN$127,$BB$152:$BN$152), INDEX($AM$128:$AY$151,MATCH($C127,$BA$128:$BA$151,0),MATCH($B127,$BB$127:$BN$127,0)))</f>
        <v>63.1</v>
      </c>
      <c r="X127" s="13">
        <v>1</v>
      </c>
      <c r="Y127" s="13">
        <v>2</v>
      </c>
      <c r="Z127" s="13">
        <v>3</v>
      </c>
      <c r="AA127" s="13">
        <v>4</v>
      </c>
      <c r="AB127" s="13">
        <v>5</v>
      </c>
      <c r="AC127" s="13">
        <v>6</v>
      </c>
      <c r="AD127" s="13">
        <v>7</v>
      </c>
      <c r="AE127" s="13">
        <v>8</v>
      </c>
      <c r="AF127" s="13">
        <v>9</v>
      </c>
      <c r="AG127" s="13">
        <v>10</v>
      </c>
      <c r="AH127" s="13">
        <v>11</v>
      </c>
      <c r="AI127" s="13">
        <v>12</v>
      </c>
      <c r="AM127" s="13">
        <v>1</v>
      </c>
      <c r="AN127" s="13">
        <v>2</v>
      </c>
      <c r="AO127" s="13">
        <v>3</v>
      </c>
      <c r="AP127" s="13">
        <v>4</v>
      </c>
      <c r="AQ127" s="13">
        <v>5</v>
      </c>
      <c r="AR127" s="13">
        <v>6</v>
      </c>
      <c r="AS127" s="13">
        <v>7</v>
      </c>
      <c r="AT127" s="13">
        <v>8</v>
      </c>
      <c r="AU127" s="13">
        <v>9</v>
      </c>
      <c r="AV127" s="13">
        <v>10</v>
      </c>
      <c r="AW127" s="13">
        <v>11</v>
      </c>
      <c r="AX127" s="13">
        <v>12</v>
      </c>
      <c r="BB127" s="13">
        <v>1</v>
      </c>
      <c r="BC127" s="13">
        <v>2</v>
      </c>
      <c r="BD127" s="13">
        <v>3</v>
      </c>
      <c r="BE127" s="13">
        <v>4</v>
      </c>
      <c r="BF127" s="13">
        <v>5</v>
      </c>
      <c r="BG127" s="13">
        <v>6</v>
      </c>
      <c r="BH127" s="13">
        <v>7</v>
      </c>
      <c r="BI127" s="13">
        <v>8</v>
      </c>
      <c r="BJ127" s="13">
        <v>9</v>
      </c>
      <c r="BK127" s="13">
        <v>10</v>
      </c>
      <c r="BL127" s="13">
        <v>11</v>
      </c>
      <c r="BM127" s="13">
        <v>12</v>
      </c>
    </row>
    <row r="128" spans="1:66" ht="15" thickBot="1" x14ac:dyDescent="0.4">
      <c r="A128" s="2">
        <v>40405</v>
      </c>
      <c r="B128" s="6">
        <f t="shared" si="61"/>
        <v>8</v>
      </c>
      <c r="C128" s="6">
        <f t="shared" si="62"/>
        <v>2010</v>
      </c>
      <c r="D128">
        <v>175137</v>
      </c>
      <c r="E128">
        <f t="shared" si="63"/>
        <v>70408.818646865446</v>
      </c>
      <c r="F128" s="19">
        <f>IF(OR(INDEX($X$13:$AJ$36,MATCH($C128,$W$13:$W$36,0),MATCH($B128,$X$12:$AJ$12,0))="T", INDEX($X$13:$AJ$36,MATCH($C128,$W$13:$W$36,0),MATCH($B128,$X$12:$AJ$12,0))="M"),_xlfn.XLOOKUP($B128,$X$12:$AJ$12,$X$37:$AJ$37), INDEX($X$13:$AJ$36,MATCH($C128,$W$13:$W$36,0),MATCH($B128,$X$12:$AJ$12,0)))</f>
        <v>108</v>
      </c>
      <c r="G128" s="19">
        <f>IF(OR(INDEX($X$41:$AJ$64,MATCH(C128,$W$41:$W$64,0),MATCH(B128,$X$40:$AJ$40,0))="T", INDEX($X$41:$AJ$64,MATCH(C128,$W$41:$W$64,0),MATCH(B128,$X$40:$AJ$40,0))="M"), _xlfn.XLOOKUP($B128,$X$40:$AJ$40,$X$65:$AJ$65), INDEX($X$41:$AJ$64,MATCH(C128,$W$41:$W$64,0),MATCH(B128,$X$40:$AJ$40,0)))</f>
        <v>53</v>
      </c>
      <c r="H128" s="19">
        <f>IF(OR(INDEX($X$70:$AJ$93,MATCH(C128,$W$70:$W$93,0),MATCH(B128,$X$69:$AJ$69,0))="T", INDEX($X$70:$AJ$93,MATCH(C128,$W$70:$W$93,0),MATCH(B128,$X$69:$AJ$69,0))="M"), _xlfn.XLOOKUP($B128,$X$69:$AJ$69,$X$94:$AJ$94), INDEX($X$70:$AJ$93,MATCH(C128,$W$70:$W$93,0),MATCH(B128,$X$69:$AJ$69,0)))</f>
        <v>12.8</v>
      </c>
      <c r="I128" s="19">
        <f>IF(OR(INDEX($X$99:$AJ$122,MATCH(C128,$W$99:$W$122,0),MATCH(B128,$X$98:$AJ$98,0))="T", INDEX($X$99:$AJ$122,MATCH(C128,$W$99:$W$122,0),MATCH(B128,$X$98:$AJ$98,0))="M"),_xlfn.XLOOKUP($B128,$X$98:$AJ$98,$X$123:$AJ$123), INDEX($X$99:$AJ$122,MATCH(C128,$W$99:$W$122,0),MATCH(B128,$X$98:$AJ$98,0)))</f>
        <v>7.3</v>
      </c>
      <c r="J128" s="19">
        <f>IF(OR(INDEX($X$128:$AJ$151,MATCH(C128,$W$128:$W$151,0),MATCH(B128,$X$127:$AJ$127,0))="T", INDEX($X$128:$AJ$151,MATCH(C128,$W$128:$W$151,0),MATCH(B128,$X$127:$AJ$127,0))="M"), _xlfn.XLOOKUP($B128,$X$127:$AJ$127,$X$152:$AJ$152), INDEX($X$128:$AJ$151,MATCH(C128,$W$128:$W$151,0),MATCH(B128,$X$127:$AJ$127,0)))</f>
        <v>10.6</v>
      </c>
      <c r="K128" s="18">
        <f>IF(OR(INDEX($AM$13:$AY$36,MATCH($C128,$AL$13:$AL$36,0),MATCH($B128,$AM$12:$AY$12,0))="T", INDEX($AM$13:$AY$36,MATCH($C128,$AL$13:$AL$36,0),MATCH($B128,$AM$12:$AY$12,0))="M"),_xlfn.XLOOKUP($B128,$AM$12:$AY$12,$AM$37:$AY$37), INDEX($AM$13:$AY$36,MATCH($C128,$AL$13:$AL$36,0),MATCH($B128,$AM$12:$AY$12,0)))</f>
        <v>98</v>
      </c>
      <c r="L128" s="18">
        <f>IF(OR(INDEX($AM$41:$AY$64,MATCH($C128,$AL$41:$AL$64,0),MATCH($B128,$AM$40:$AY$40,0))="T", INDEX($AM$41:$AY$64,MATCH($C128,$AL$41:$AL$64,0),MATCH($B128,$AM$40:$AY$40,0))="M"),_xlfn.XLOOKUP($B128,$AM$40:$AY$40,$AM$65:$AY$65), INDEX($AM$41:$AY$64,MATCH($C128,$AL$41:$AL$64,0),MATCH($B128,$AM$40:$AY$40,0)))</f>
        <v>51</v>
      </c>
      <c r="M128" s="18">
        <f t="shared" si="64"/>
        <v>10.3</v>
      </c>
      <c r="N128" s="18">
        <f t="shared" si="65"/>
        <v>0.8</v>
      </c>
      <c r="O128" s="18">
        <f>IF(OR(INDEX($AM$99:$AY$122,MATCH($C128,$AL$99:$AL$122,0),MATCH($B128,$AM$98:$AY$98,0))="T", INDEX($AM$99:$AY$122,MATCH($C128,$AL$99:$AL$122,0),MATCH($B128,$AM$98:$AY$98,0))="M"), _xlfn.XLOOKUP($B128,$AM$98:$AY$98,$AM$123:$AY$123), INDEX($AM$99:$AY$122,MATCH($C128,$AL$99:$AL$122,0),MATCH($B128,$AM$98:$AY$98,0)))</f>
        <v>0.8</v>
      </c>
      <c r="P128" s="23">
        <f>IF(OR(INDEX($BB$13:$BN$36,MATCH($C128,$BA$13:$BA$36,0),MATCH($B128,$BB$12:$BN$12,0))="T", INDEX($BB$13:$BN$36,MATCH($C128,$BA$13:$BA$36,0),MATCH($B128,$BB$12:$BN$12,0))="M"),_xlfn.XLOOKUP($B128,$BB$12:$BN$12,$BB$37:$BN$37), INDEX($BB$13:$BN$36,MATCH($C128,$BA$13:$BA$36,0),MATCH($B128,$BB$12:$BN$12,0)))</f>
        <v>102</v>
      </c>
      <c r="Q128" s="23">
        <f>IF(OR(INDEX($BB$41:$BN$64,MATCH($C128,$BA$41:$BA$64,0),MATCH($B128,$BB$40:$BN$40,0))="T", INDEX($BB$41:$BN$64,MATCH($C128,$BA$41:$BA$64,0),MATCH($B128,$BB$40:$BN$40,0))="M"),_xlfn.XLOOKUP($B128,$BB$40:$BN$40,$BB$65:$BN$65), INDEX($BB$41:$BN$64,MATCH($C128,$BA$41:$BA$64,0),MATCH($B128,$BB$40:$BN$40,0)))</f>
        <v>52</v>
      </c>
      <c r="R128" s="23">
        <f>IF(OR(INDEX($BB$70:$BN$93,MATCH($C128,$BA$70:$BA$93,0),MATCH($B128,$BB$69:$BN$69,0))="T", INDEX($BB$70:$BN$93,MATCH($C128,$BA$70:$BA$93,0),MATCH($B128,$BB$69:$BN$69,0))="M"), _xlfn.XLOOKUP($B128,$BB$69:$BN$69,$BB$94:$BN$94), INDEX($AM$41:$AY$64,MATCH($C128,$BA$70:$BA$93,0),MATCH($B128,$BB$69:$BN$69,0)))</f>
        <v>51</v>
      </c>
      <c r="S128" s="23">
        <f>IF(OR(INDEX($BB$99:$BN$122,MATCH($C128,$BA$99:$BA$122,0),MATCH($B128,$BB$98:$BN$98,0))="T", INDEX($BB$99:$BN$122,MATCH($C128,$BA$99:$BA$122,0),MATCH($B128,$BB$98:$BN$98,0))="M"), _xlfn.XLOOKUP($B128,$BB$98:$BN$98,$BB$123:$BN$123), INDEX($BB$99:$BN$122,MATCH($C128,$BA$99:$BA$122,0),MATCH($B128,$BB$98:$BN$98,0)))</f>
        <v>100</v>
      </c>
      <c r="T128" s="23">
        <f>IF(OR(INDEX($BB$128:$BN$151,MATCH($C128,$BA$128:$BA$151,0),MATCH($B128,$BB$127:$BN$127,0))="T", INDEX($BB$128:$BN$151,MATCH($C128,$BA$128:$BA$151,0),MATCH($B128,$BB$127:$BN$127,0))="M"), _xlfn.XLOOKUP($B128,$BB$127:$BN$127,$BB$152:$BN$152), INDEX($AM$128:$AY$151,MATCH($C128,$BA$128:$BA$151,0),MATCH($B128,$BB$127:$BN$127,0)))</f>
        <v>65.2</v>
      </c>
      <c r="W128" s="15">
        <v>2000</v>
      </c>
      <c r="X128" s="15">
        <v>3.4</v>
      </c>
      <c r="Y128" s="15">
        <v>1.5</v>
      </c>
      <c r="Z128" s="15">
        <v>2.5</v>
      </c>
      <c r="AA128" s="15">
        <v>3</v>
      </c>
      <c r="AB128" s="15">
        <v>7.6</v>
      </c>
      <c r="AC128" s="15">
        <v>13.6</v>
      </c>
      <c r="AD128" s="15">
        <v>12.3</v>
      </c>
      <c r="AE128" s="15">
        <v>11.3</v>
      </c>
      <c r="AF128" s="15">
        <v>10.6</v>
      </c>
      <c r="AG128" s="15">
        <v>6.9</v>
      </c>
      <c r="AH128" s="15">
        <v>5.5</v>
      </c>
      <c r="AI128" s="15">
        <v>3.1</v>
      </c>
      <c r="AJ128" s="15"/>
      <c r="AL128" s="5">
        <v>2000</v>
      </c>
      <c r="AM128" s="5">
        <v>57.4</v>
      </c>
      <c r="AN128" s="5">
        <v>58.8</v>
      </c>
      <c r="AO128" s="5">
        <v>61.5</v>
      </c>
      <c r="AP128" s="5">
        <v>63.4</v>
      </c>
      <c r="AQ128" s="5">
        <v>64.8</v>
      </c>
      <c r="AR128" s="5">
        <v>65.8</v>
      </c>
      <c r="AS128" s="5">
        <v>63.8</v>
      </c>
      <c r="AT128" s="5">
        <v>67.2</v>
      </c>
      <c r="AU128" s="5">
        <v>72.3</v>
      </c>
      <c r="AV128" s="5">
        <v>65.099999999999994</v>
      </c>
      <c r="AW128" s="5">
        <v>60</v>
      </c>
      <c r="AX128" s="5">
        <v>60.3</v>
      </c>
      <c r="AY128" s="5"/>
      <c r="BA128" s="5">
        <v>2000</v>
      </c>
      <c r="BB128" s="5">
        <v>52.4</v>
      </c>
      <c r="BC128" s="5">
        <v>53.6</v>
      </c>
      <c r="BD128" s="5">
        <v>55</v>
      </c>
      <c r="BE128" s="5">
        <v>59.4</v>
      </c>
      <c r="BF128" s="5">
        <v>63.3</v>
      </c>
      <c r="BG128" s="5">
        <v>67.7</v>
      </c>
      <c r="BH128" s="5">
        <v>66.8</v>
      </c>
      <c r="BI128" s="5">
        <v>69.099999999999994</v>
      </c>
      <c r="BJ128" s="5">
        <v>69.400000000000006</v>
      </c>
      <c r="BK128" s="5">
        <v>62</v>
      </c>
      <c r="BL128" s="5">
        <v>52</v>
      </c>
      <c r="BM128" s="5">
        <v>51</v>
      </c>
      <c r="BN128" s="5"/>
    </row>
    <row r="129" spans="1:66" ht="15" thickBot="1" x14ac:dyDescent="0.4">
      <c r="A129" s="2">
        <v>40436</v>
      </c>
      <c r="B129" s="6">
        <f t="shared" si="61"/>
        <v>9</v>
      </c>
      <c r="C129" s="6">
        <f t="shared" si="62"/>
        <v>2010</v>
      </c>
      <c r="D129">
        <v>172976</v>
      </c>
      <c r="E129">
        <f t="shared" si="63"/>
        <v>69540.05044199797</v>
      </c>
      <c r="F129" s="19">
        <f>IF(OR(INDEX($X$13:$AJ$36,MATCH($C129,$W$13:$W$36,0),MATCH($B129,$X$12:$AJ$12,0))="T", INDEX($X$13:$AJ$36,MATCH($C129,$W$13:$W$36,0),MATCH($B129,$X$12:$AJ$12,0))="M"),_xlfn.XLOOKUP($B129,$X$12:$AJ$12,$X$37:$AJ$37), INDEX($X$13:$AJ$36,MATCH($C129,$W$13:$W$36,0),MATCH($B129,$X$12:$AJ$12,0)))</f>
        <v>102</v>
      </c>
      <c r="G129" s="19">
        <f>IF(OR(INDEX($X$41:$AJ$64,MATCH(C129,$W$41:$W$64,0),MATCH(B129,$X$40:$AJ$40,0))="T", INDEX($X$41:$AJ$64,MATCH(C129,$W$41:$W$64,0),MATCH(B129,$X$40:$AJ$40,0))="M"), _xlfn.XLOOKUP($B129,$X$40:$AJ$40,$X$65:$AJ$65), INDEX($X$41:$AJ$64,MATCH(C129,$W$41:$W$64,0),MATCH(B129,$X$40:$AJ$40,0)))</f>
        <v>51</v>
      </c>
      <c r="H129" s="19">
        <f>IF(OR(INDEX($X$70:$AJ$93,MATCH(C129,$W$70:$W$93,0),MATCH(B129,$X$69:$AJ$69,0))="T", INDEX($X$70:$AJ$93,MATCH(C129,$W$70:$W$93,0),MATCH(B129,$X$69:$AJ$69,0))="M"), _xlfn.XLOOKUP($B129,$X$69:$AJ$69,$X$94:$AJ$94), INDEX($X$70:$AJ$93,MATCH(C129,$W$70:$W$93,0),MATCH(B129,$X$69:$AJ$69,0)))</f>
        <v>11.1</v>
      </c>
      <c r="I129" s="19">
        <f>IF(OR(INDEX($X$99:$AJ$122,MATCH(C129,$W$99:$W$122,0),MATCH(B129,$X$98:$AJ$98,0))="T", INDEX($X$99:$AJ$122,MATCH(C129,$W$99:$W$122,0),MATCH(B129,$X$98:$AJ$98,0))="M"),_xlfn.XLOOKUP($B129,$X$98:$AJ$98,$X$123:$AJ$123), INDEX($X$99:$AJ$122,MATCH(C129,$W$99:$W$122,0),MATCH(B129,$X$98:$AJ$98,0)))</f>
        <v>7.8</v>
      </c>
      <c r="J129" s="19">
        <f>IF(OR(INDEX($X$128:$AJ$151,MATCH(C129,$W$128:$W$151,0),MATCH(B129,$X$127:$AJ$127,0))="T", INDEX($X$128:$AJ$151,MATCH(C129,$W$128:$W$151,0),MATCH(B129,$X$127:$AJ$127,0))="M"), _xlfn.XLOOKUP($B129,$X$127:$AJ$127,$X$152:$AJ$152), INDEX($X$128:$AJ$151,MATCH(C129,$W$128:$W$151,0),MATCH(B129,$X$127:$AJ$127,0)))</f>
        <v>9.6</v>
      </c>
      <c r="K129" s="18">
        <f>IF(OR(INDEX($AM$13:$AY$36,MATCH($C129,$AL$13:$AL$36,0),MATCH($B129,$AM$12:$AY$12,0))="T", INDEX($AM$13:$AY$36,MATCH($C129,$AL$13:$AL$36,0),MATCH($B129,$AM$12:$AY$12,0))="M"),_xlfn.XLOOKUP($B129,$AM$12:$AY$12,$AM$37:$AY$37), INDEX($AM$13:$AY$36,MATCH($C129,$AL$13:$AL$36,0),MATCH($B129,$AM$12:$AY$12,0)))</f>
        <v>93</v>
      </c>
      <c r="L129" s="18">
        <f>IF(OR(INDEX($AM$41:$AY$64,MATCH($C129,$AL$41:$AL$64,0),MATCH($B129,$AM$40:$AY$40,0))="T", INDEX($AM$41:$AY$64,MATCH($C129,$AL$41:$AL$64,0),MATCH($B129,$AM$40:$AY$40,0))="M"),_xlfn.XLOOKUP($B129,$AM$40:$AY$40,$AM$65:$AY$65), INDEX($AM$41:$AY$64,MATCH($C129,$AL$41:$AL$64,0),MATCH($B129,$AM$40:$AY$40,0)))</f>
        <v>52</v>
      </c>
      <c r="M129" s="18">
        <f t="shared" si="64"/>
        <v>9.6999999999999993</v>
      </c>
      <c r="N129" s="18">
        <f t="shared" si="65"/>
        <v>1.8</v>
      </c>
      <c r="O129" s="18">
        <f>IF(OR(INDEX($AM$99:$AY$122,MATCH($C129,$AL$99:$AL$122,0),MATCH($B129,$AM$98:$AY$98,0))="T", INDEX($AM$99:$AY$122,MATCH($C129,$AL$99:$AL$122,0),MATCH($B129,$AM$98:$AY$98,0))="M"), _xlfn.XLOOKUP($B129,$AM$98:$AY$98,$AM$123:$AY$123), INDEX($AM$99:$AY$122,MATCH($C129,$AL$99:$AL$122,0),MATCH($B129,$AM$98:$AY$98,0)))</f>
        <v>1.8</v>
      </c>
      <c r="P129" s="23">
        <f>IF(OR(INDEX($BB$13:$BN$36,MATCH($C129,$BA$13:$BA$36,0),MATCH($B129,$BB$12:$BN$12,0))="T", INDEX($BB$13:$BN$36,MATCH($C129,$BA$13:$BA$36,0),MATCH($B129,$BB$12:$BN$12,0))="M"),_xlfn.XLOOKUP($B129,$BB$12:$BN$12,$BB$37:$BN$37), INDEX($BB$13:$BN$36,MATCH($C129,$BA$13:$BA$36,0),MATCH($B129,$BB$12:$BN$12,0)))</f>
        <v>99</v>
      </c>
      <c r="Q129" s="23">
        <f>IF(OR(INDEX($BB$41:$BN$64,MATCH($C129,$BA$41:$BA$64,0),MATCH($B129,$BB$40:$BN$40,0))="T", INDEX($BB$41:$BN$64,MATCH($C129,$BA$41:$BA$64,0),MATCH($B129,$BB$40:$BN$40,0))="M"),_xlfn.XLOOKUP($B129,$BB$40:$BN$40,$BB$65:$BN$65), INDEX($BB$41:$BN$64,MATCH($C129,$BA$41:$BA$64,0),MATCH($B129,$BB$40:$BN$40,0)))</f>
        <v>50</v>
      </c>
      <c r="R129" s="23">
        <f>IF(OR(INDEX($BB$70:$BN$93,MATCH($C129,$BA$70:$BA$93,0),MATCH($B129,$BB$69:$BN$69,0))="T", INDEX($BB$70:$BN$93,MATCH($C129,$BA$70:$BA$93,0),MATCH($B129,$BB$69:$BN$69,0))="M"), _xlfn.XLOOKUP($B129,$BB$69:$BN$69,$BB$94:$BN$94), INDEX($AM$41:$AY$64,MATCH($C129,$BA$70:$BA$93,0),MATCH($B129,$BB$69:$BN$69,0)))</f>
        <v>52</v>
      </c>
      <c r="S129" s="23">
        <f>IF(OR(INDEX($BB$99:$BN$122,MATCH($C129,$BA$99:$BA$122,0),MATCH($B129,$BB$98:$BN$98,0))="T", INDEX($BB$99:$BN$122,MATCH($C129,$BA$99:$BA$122,0),MATCH($B129,$BB$98:$BN$98,0))="M"), _xlfn.XLOOKUP($B129,$BB$98:$BN$98,$BB$123:$BN$123), INDEX($BB$99:$BN$122,MATCH($C129,$BA$99:$BA$122,0),MATCH($B129,$BB$98:$BN$98,0)))</f>
        <v>165</v>
      </c>
      <c r="T129" s="23">
        <f>IF(OR(INDEX($BB$128:$BN$151,MATCH($C129,$BA$128:$BA$151,0),MATCH($B129,$BB$127:$BN$127,0))="T", INDEX($BB$128:$BN$151,MATCH($C129,$BA$128:$BA$151,0),MATCH($B129,$BB$127:$BN$127,0))="M"), _xlfn.XLOOKUP($B129,$BB$127:$BN$127,$BB$152:$BN$152), INDEX($AM$128:$AY$151,MATCH($C129,$BA$128:$BA$151,0),MATCH($B129,$BB$127:$BN$127,0)))</f>
        <v>71.3</v>
      </c>
      <c r="W129" s="15">
        <v>2001</v>
      </c>
      <c r="X129" s="15">
        <v>3.4</v>
      </c>
      <c r="Y129" s="15">
        <v>1.8</v>
      </c>
      <c r="Z129" s="15">
        <v>1.1000000000000001</v>
      </c>
      <c r="AA129" s="15">
        <v>4.9000000000000004</v>
      </c>
      <c r="AB129" s="15">
        <v>12.2</v>
      </c>
      <c r="AC129" s="15">
        <v>13.2</v>
      </c>
      <c r="AD129" s="15">
        <v>16</v>
      </c>
      <c r="AE129" s="15">
        <v>13.7</v>
      </c>
      <c r="AF129" s="15">
        <v>9.1</v>
      </c>
      <c r="AG129" s="15">
        <v>11.1</v>
      </c>
      <c r="AH129" s="15">
        <v>3.5</v>
      </c>
      <c r="AI129" s="15">
        <v>3.2</v>
      </c>
      <c r="AJ129" s="15"/>
      <c r="AL129" s="5">
        <v>2001</v>
      </c>
      <c r="AM129" s="5">
        <v>57.8</v>
      </c>
      <c r="AN129" s="5">
        <v>58.4</v>
      </c>
      <c r="AO129" s="5">
        <v>62.9</v>
      </c>
      <c r="AP129" s="5">
        <v>58.7</v>
      </c>
      <c r="AQ129" s="5">
        <v>69.7</v>
      </c>
      <c r="AR129" s="5">
        <v>70.3</v>
      </c>
      <c r="AS129" s="5">
        <v>67.400000000000006</v>
      </c>
      <c r="AT129" s="5">
        <v>68.8</v>
      </c>
      <c r="AU129" s="5">
        <v>68.400000000000006</v>
      </c>
      <c r="AV129" s="5">
        <v>71.400000000000006</v>
      </c>
      <c r="AW129" s="5">
        <v>66.3</v>
      </c>
      <c r="AX129" s="5">
        <v>58.3</v>
      </c>
      <c r="AY129" s="5"/>
      <c r="BA129" s="5">
        <v>2001</v>
      </c>
      <c r="BB129" s="5">
        <v>48</v>
      </c>
      <c r="BC129" s="5">
        <v>51</v>
      </c>
      <c r="BD129" s="5">
        <v>57</v>
      </c>
      <c r="BE129" s="5">
        <v>54.7</v>
      </c>
      <c r="BF129" s="5">
        <v>67.7</v>
      </c>
      <c r="BG129" s="5">
        <v>68.3</v>
      </c>
      <c r="BH129" s="5">
        <v>67.8</v>
      </c>
      <c r="BI129" s="5">
        <v>68</v>
      </c>
      <c r="BJ129" s="5">
        <v>66.900000000000006</v>
      </c>
      <c r="BK129" s="5">
        <v>64.8</v>
      </c>
      <c r="BL129" s="5">
        <v>56.9</v>
      </c>
      <c r="BM129" s="5">
        <v>51</v>
      </c>
      <c r="BN129" s="5"/>
    </row>
    <row r="130" spans="1:66" ht="15" thickBot="1" x14ac:dyDescent="0.4">
      <c r="A130" s="2">
        <v>40466</v>
      </c>
      <c r="B130" s="6">
        <f t="shared" si="61"/>
        <v>10</v>
      </c>
      <c r="C130" s="6">
        <f t="shared" si="62"/>
        <v>2010</v>
      </c>
      <c r="D130">
        <v>191003</v>
      </c>
      <c r="E130">
        <f t="shared" si="63"/>
        <v>76787.289881676857</v>
      </c>
      <c r="F130" s="19">
        <f>IF(OR(INDEX($X$13:$AJ$36,MATCH($C130,$W$13:$W$36,0),MATCH($B130,$X$12:$AJ$12,0))="T", INDEX($X$13:$AJ$36,MATCH($C130,$W$13:$W$36,0),MATCH($B130,$X$12:$AJ$12,0))="M"),_xlfn.XLOOKUP($B130,$X$12:$AJ$12,$X$37:$AJ$37), INDEX($X$13:$AJ$36,MATCH($C130,$W$13:$W$36,0),MATCH($B130,$X$12:$AJ$12,0)))</f>
        <v>94</v>
      </c>
      <c r="G130" s="19">
        <f>IF(OR(INDEX($X$41:$AJ$64,MATCH(C130,$W$41:$W$64,0),MATCH(B130,$X$40:$AJ$40,0))="T", INDEX($X$41:$AJ$64,MATCH(C130,$W$41:$W$64,0),MATCH(B130,$X$40:$AJ$40,0))="M"), _xlfn.XLOOKUP($B130,$X$40:$AJ$40,$X$65:$AJ$65), INDEX($X$41:$AJ$64,MATCH(C130,$W$41:$W$64,0),MATCH(B130,$X$40:$AJ$40,0)))</f>
        <v>37</v>
      </c>
      <c r="H130" s="19">
        <f>IF(OR(INDEX($X$70:$AJ$93,MATCH(C130,$W$70:$W$93,0),MATCH(B130,$X$69:$AJ$69,0))="T", INDEX($X$70:$AJ$93,MATCH(C130,$W$70:$W$93,0),MATCH(B130,$X$69:$AJ$69,0))="M"), _xlfn.XLOOKUP($B130,$X$69:$AJ$69,$X$94:$AJ$94), INDEX($X$70:$AJ$93,MATCH(C130,$W$70:$W$93,0),MATCH(B130,$X$69:$AJ$69,0)))</f>
        <v>9.1999999999999993</v>
      </c>
      <c r="I130" s="19">
        <f>IF(OR(INDEX($X$99:$AJ$122,MATCH(C130,$W$99:$W$122,0),MATCH(B130,$X$98:$AJ$98,0))="T", INDEX($X$99:$AJ$122,MATCH(C130,$W$99:$W$122,0),MATCH(B130,$X$98:$AJ$98,0))="M"),_xlfn.XLOOKUP($B130,$X$98:$AJ$98,$X$123:$AJ$123), INDEX($X$99:$AJ$122,MATCH(C130,$W$99:$W$122,0),MATCH(B130,$X$98:$AJ$98,0)))</f>
        <v>2.5</v>
      </c>
      <c r="J130" s="19">
        <f>IF(OR(INDEX($X$128:$AJ$151,MATCH(C130,$W$128:$W$151,0),MATCH(B130,$X$127:$AJ$127,0))="T", INDEX($X$128:$AJ$151,MATCH(C130,$W$128:$W$151,0),MATCH(B130,$X$127:$AJ$127,0))="M"), _xlfn.XLOOKUP($B130,$X$127:$AJ$127,$X$152:$AJ$152), INDEX($X$128:$AJ$151,MATCH(C130,$W$128:$W$151,0),MATCH(B130,$X$127:$AJ$127,0)))</f>
        <v>9.3000000000000007</v>
      </c>
      <c r="K130" s="18">
        <f>IF(OR(INDEX($AM$13:$AY$36,MATCH($C130,$AL$13:$AL$36,0),MATCH($B130,$AM$12:$AY$12,0))="T", INDEX($AM$13:$AY$36,MATCH($C130,$AL$13:$AL$36,0),MATCH($B130,$AM$12:$AY$12,0))="M"),_xlfn.XLOOKUP($B130,$AM$12:$AY$12,$AM$37:$AY$37), INDEX($AM$13:$AY$36,MATCH($C130,$AL$13:$AL$36,0),MATCH($B130,$AM$12:$AY$12,0)))</f>
        <v>89</v>
      </c>
      <c r="L130" s="18">
        <f>IF(OR(INDEX($AM$41:$AY$64,MATCH($C130,$AL$41:$AL$64,0),MATCH($B130,$AM$40:$AY$40,0))="T", INDEX($AM$41:$AY$64,MATCH($C130,$AL$41:$AL$64,0),MATCH($B130,$AM$40:$AY$40,0))="M"),_xlfn.XLOOKUP($B130,$AM$40:$AY$40,$AM$65:$AY$65), INDEX($AM$41:$AY$64,MATCH($C130,$AL$41:$AL$64,0),MATCH($B130,$AM$40:$AY$40,0)))</f>
        <v>50</v>
      </c>
      <c r="M130" s="18">
        <f t="shared" si="64"/>
        <v>9.8000000000000007</v>
      </c>
      <c r="N130" s="18">
        <f t="shared" si="65"/>
        <v>1</v>
      </c>
      <c r="O130" s="18">
        <f>IF(OR(INDEX($AM$99:$AY$122,MATCH($C130,$AL$99:$AL$122,0),MATCH($B130,$AM$98:$AY$98,0))="T", INDEX($AM$99:$AY$122,MATCH($C130,$AL$99:$AL$122,0),MATCH($B130,$AM$98:$AY$98,0))="M"), _xlfn.XLOOKUP($B130,$AM$98:$AY$98,$AM$123:$AY$123), INDEX($AM$99:$AY$122,MATCH($C130,$AL$99:$AL$122,0),MATCH($B130,$AM$98:$AY$98,0)))</f>
        <v>1</v>
      </c>
      <c r="P130" s="23">
        <f>IF(OR(INDEX($BB$13:$BN$36,MATCH($C130,$BA$13:$BA$36,0),MATCH($B130,$BB$12:$BN$12,0))="T", INDEX($BB$13:$BN$36,MATCH($C130,$BA$13:$BA$36,0),MATCH($B130,$BB$12:$BN$12,0))="M"),_xlfn.XLOOKUP($B130,$BB$12:$BN$12,$BB$37:$BN$37), INDEX($BB$13:$BN$36,MATCH($C130,$BA$13:$BA$36,0),MATCH($B130,$BB$12:$BN$12,0)))</f>
        <v>93</v>
      </c>
      <c r="Q130" s="23">
        <f>IF(OR(INDEX($BB$41:$BN$64,MATCH($C130,$BA$41:$BA$64,0),MATCH($B130,$BB$40:$BN$40,0))="T", INDEX($BB$41:$BN$64,MATCH($C130,$BA$41:$BA$64,0),MATCH($B130,$BB$40:$BN$40,0))="M"),_xlfn.XLOOKUP($B130,$BB$40:$BN$40,$BB$65:$BN$65), INDEX($BB$41:$BN$64,MATCH($C130,$BA$41:$BA$64,0),MATCH($B130,$BB$40:$BN$40,0)))</f>
        <v>43</v>
      </c>
      <c r="R130" s="23">
        <f>IF(OR(INDEX($BB$70:$BN$93,MATCH($C130,$BA$70:$BA$93,0),MATCH($B130,$BB$69:$BN$69,0))="T", INDEX($BB$70:$BN$93,MATCH($C130,$BA$70:$BA$93,0),MATCH($B130,$BB$69:$BN$69,0))="M"), _xlfn.XLOOKUP($B130,$BB$69:$BN$69,$BB$94:$BN$94), INDEX($AM$41:$AY$64,MATCH($C130,$BA$70:$BA$93,0),MATCH($B130,$BB$69:$BN$69,0)))</f>
        <v>50</v>
      </c>
      <c r="S130" s="23">
        <f>IF(OR(INDEX($BB$99:$BN$122,MATCH($C130,$BA$99:$BA$122,0),MATCH($B130,$BB$98:$BN$98,0))="T", INDEX($BB$99:$BN$122,MATCH($C130,$BA$99:$BA$122,0),MATCH($B130,$BB$98:$BN$98,0))="M"), _xlfn.XLOOKUP($B130,$BB$98:$BN$98,$BB$123:$BN$123), INDEX($BB$99:$BN$122,MATCH($C130,$BA$99:$BA$122,0),MATCH($B130,$BB$98:$BN$98,0)))</f>
        <v>65</v>
      </c>
      <c r="T130" s="23">
        <f>IF(OR(INDEX($BB$128:$BN$151,MATCH($C130,$BA$128:$BA$151,0),MATCH($B130,$BB$127:$BN$127,0))="T", INDEX($BB$128:$BN$151,MATCH($C130,$BA$128:$BA$151,0),MATCH($B130,$BB$127:$BN$127,0))="M"), _xlfn.XLOOKUP($B130,$BB$127:$BN$127,$BB$152:$BN$152), INDEX($AM$128:$AY$151,MATCH($C130,$BA$128:$BA$151,0),MATCH($B130,$BB$127:$BN$127,0)))</f>
        <v>67</v>
      </c>
      <c r="W130" s="15">
        <v>2002</v>
      </c>
      <c r="X130" s="15">
        <v>2.5</v>
      </c>
      <c r="Y130" s="15">
        <v>1.9</v>
      </c>
      <c r="Z130" s="15">
        <v>2.5</v>
      </c>
      <c r="AA130" s="15">
        <v>3.2</v>
      </c>
      <c r="AB130" s="15">
        <v>7.5</v>
      </c>
      <c r="AC130" s="15">
        <v>13.2</v>
      </c>
      <c r="AD130" s="15">
        <v>15.8</v>
      </c>
      <c r="AE130" s="15">
        <v>11.5</v>
      </c>
      <c r="AF130" s="15">
        <v>11</v>
      </c>
      <c r="AG130" s="15">
        <v>8</v>
      </c>
      <c r="AH130" s="15">
        <v>6.8</v>
      </c>
      <c r="AI130" s="15">
        <v>4</v>
      </c>
      <c r="AJ130" s="15"/>
      <c r="AL130" s="5">
        <v>2002</v>
      </c>
      <c r="AM130" s="5">
        <v>57</v>
      </c>
      <c r="AN130" s="5">
        <v>63.5</v>
      </c>
      <c r="AO130" s="5">
        <v>60.2</v>
      </c>
      <c r="AP130" s="5">
        <v>61</v>
      </c>
      <c r="AQ130" s="5">
        <v>61</v>
      </c>
      <c r="AR130" s="5">
        <v>64.8</v>
      </c>
      <c r="AS130" s="5">
        <v>65.099999999999994</v>
      </c>
      <c r="AT130" s="5">
        <v>66.8</v>
      </c>
      <c r="AU130" s="5">
        <v>69.5</v>
      </c>
      <c r="AV130" s="5">
        <v>68.8</v>
      </c>
      <c r="AW130" s="5">
        <v>67</v>
      </c>
      <c r="AX130" s="5">
        <v>59.6</v>
      </c>
      <c r="AY130" s="5"/>
      <c r="BA130" s="5">
        <v>2002</v>
      </c>
      <c r="BB130" s="5">
        <v>47.4</v>
      </c>
      <c r="BC130" s="5">
        <v>53.3</v>
      </c>
      <c r="BD130" s="5">
        <v>54</v>
      </c>
      <c r="BE130" s="5">
        <v>58.5</v>
      </c>
      <c r="BF130" s="5">
        <v>61.3</v>
      </c>
      <c r="BG130" s="5">
        <v>66.7</v>
      </c>
      <c r="BH130" s="5">
        <v>69.599999999999994</v>
      </c>
      <c r="BI130" s="5">
        <v>69.5</v>
      </c>
      <c r="BJ130" s="5">
        <v>69.900000000000006</v>
      </c>
      <c r="BK130" s="5">
        <v>63.3</v>
      </c>
      <c r="BL130" s="5">
        <v>57.3</v>
      </c>
      <c r="BM130" s="5">
        <v>52.3</v>
      </c>
      <c r="BN130" s="5"/>
    </row>
    <row r="131" spans="1:66" ht="15" thickBot="1" x14ac:dyDescent="0.4">
      <c r="A131" s="2">
        <v>40497</v>
      </c>
      <c r="B131" s="6">
        <f t="shared" si="61"/>
        <v>11</v>
      </c>
      <c r="C131" s="6">
        <f t="shared" si="62"/>
        <v>2010</v>
      </c>
      <c r="D131">
        <v>193207</v>
      </c>
      <c r="E131">
        <f t="shared" si="63"/>
        <v>77673.345005937823</v>
      </c>
      <c r="F131" s="19">
        <f>IF(OR(INDEX($X$13:$AJ$36,MATCH($C131,$W$13:$W$36,0),MATCH($B131,$X$12:$AJ$12,0))="T", INDEX($X$13:$AJ$36,MATCH($C131,$W$13:$W$36,0),MATCH($B131,$X$12:$AJ$12,0))="M"),_xlfn.XLOOKUP($B131,$X$12:$AJ$12,$X$37:$AJ$37), INDEX($X$13:$AJ$36,MATCH($C131,$W$13:$W$36,0),MATCH($B131,$X$12:$AJ$12,0)))</f>
        <v>81</v>
      </c>
      <c r="G131" s="19">
        <f>IF(OR(INDEX($X$41:$AJ$64,MATCH(C131,$W$41:$W$64,0),MATCH(B131,$X$40:$AJ$40,0))="T", INDEX($X$41:$AJ$64,MATCH(C131,$W$41:$W$64,0),MATCH(B131,$X$40:$AJ$40,0))="M"), _xlfn.XLOOKUP($B131,$X$40:$AJ$40,$X$65:$AJ$65), INDEX($X$41:$AJ$64,MATCH(C131,$W$41:$W$64,0),MATCH(B131,$X$40:$AJ$40,0)))</f>
        <v>27</v>
      </c>
      <c r="H131" s="19">
        <f>IF(OR(INDEX($X$70:$AJ$93,MATCH(C131,$W$70:$W$93,0),MATCH(B131,$X$69:$AJ$69,0))="T", INDEX($X$70:$AJ$93,MATCH(C131,$W$70:$W$93,0),MATCH(B131,$X$69:$AJ$69,0))="M"), _xlfn.XLOOKUP($B131,$X$69:$AJ$69,$X$94:$AJ$94), INDEX($X$70:$AJ$93,MATCH(C131,$W$70:$W$93,0),MATCH(B131,$X$69:$AJ$69,0)))</f>
        <v>3.9</v>
      </c>
      <c r="I131" s="19">
        <f>IF(OR(INDEX($X$99:$AJ$122,MATCH(C131,$W$99:$W$122,0),MATCH(B131,$X$98:$AJ$98,0))="T", INDEX($X$99:$AJ$122,MATCH(C131,$W$99:$W$122,0),MATCH(B131,$X$98:$AJ$98,0))="M"),_xlfn.XLOOKUP($B131,$X$98:$AJ$98,$X$123:$AJ$123), INDEX($X$99:$AJ$122,MATCH(C131,$W$99:$W$122,0),MATCH(B131,$X$98:$AJ$98,0)))</f>
        <v>0.1</v>
      </c>
      <c r="J131" s="19">
        <f>IF(OR(INDEX($X$128:$AJ$151,MATCH(C131,$W$128:$W$151,0),MATCH(B131,$X$127:$AJ$127,0))="T", INDEX($X$128:$AJ$151,MATCH(C131,$W$128:$W$151,0),MATCH(B131,$X$127:$AJ$127,0))="M"), _xlfn.XLOOKUP($B131,$X$127:$AJ$127,$X$152:$AJ$152), INDEX($X$128:$AJ$151,MATCH(C131,$W$128:$W$151,0),MATCH(B131,$X$127:$AJ$127,0)))</f>
        <v>7.2</v>
      </c>
      <c r="K131" s="18">
        <f>IF(OR(INDEX($AM$13:$AY$36,MATCH($C131,$AL$13:$AL$36,0),MATCH($B131,$AM$12:$AY$12,0))="T", INDEX($AM$13:$AY$36,MATCH($C131,$AL$13:$AL$36,0),MATCH($B131,$AM$12:$AY$12,0))="M"),_xlfn.XLOOKUP($B131,$AM$12:$AY$12,$AM$37:$AY$37), INDEX($AM$13:$AY$36,MATCH($C131,$AL$13:$AL$36,0),MATCH($B131,$AM$12:$AY$12,0)))</f>
        <v>80</v>
      </c>
      <c r="L131" s="18">
        <f>IF(OR(INDEX($AM$41:$AY$64,MATCH($C131,$AL$41:$AL$64,0),MATCH($B131,$AM$40:$AY$40,0))="T", INDEX($AM$41:$AY$64,MATCH($C131,$AL$41:$AL$64,0),MATCH($B131,$AM$40:$AY$40,0))="M"),_xlfn.XLOOKUP($B131,$AM$40:$AY$40,$AM$65:$AY$65), INDEX($AM$41:$AY$64,MATCH($C131,$AL$41:$AL$64,0),MATCH($B131,$AM$40:$AY$40,0)))</f>
        <v>41</v>
      </c>
      <c r="M131" s="18">
        <f t="shared" si="64"/>
        <v>8.6</v>
      </c>
      <c r="N131" s="18">
        <f t="shared" si="65"/>
        <v>0.6</v>
      </c>
      <c r="O131" s="18">
        <f>IF(OR(INDEX($AM$99:$AY$122,MATCH($C131,$AL$99:$AL$122,0),MATCH($B131,$AM$98:$AY$98,0))="T", INDEX($AM$99:$AY$122,MATCH($C131,$AL$99:$AL$122,0),MATCH($B131,$AM$98:$AY$98,0))="M"), _xlfn.XLOOKUP($B131,$AM$98:$AY$98,$AM$123:$AY$123), INDEX($AM$99:$AY$122,MATCH($C131,$AL$99:$AL$122,0),MATCH($B131,$AM$98:$AY$98,0)))</f>
        <v>0.6</v>
      </c>
      <c r="P131" s="23">
        <f>IF(OR(INDEX($BB$13:$BN$36,MATCH($C131,$BA$13:$BA$36,0),MATCH($B131,$BB$12:$BN$12,0))="T", INDEX($BB$13:$BN$36,MATCH($C131,$BA$13:$BA$36,0),MATCH($B131,$BB$12:$BN$12,0))="M"),_xlfn.XLOOKUP($B131,$BB$12:$BN$12,$BB$37:$BN$37), INDEX($BB$13:$BN$36,MATCH($C131,$BA$13:$BA$36,0),MATCH($B131,$BB$12:$BN$12,0)))</f>
        <v>85</v>
      </c>
      <c r="Q131" s="23">
        <f>IF(OR(INDEX($BB$41:$BN$64,MATCH($C131,$BA$41:$BA$64,0),MATCH($B131,$BB$40:$BN$40,0))="T", INDEX($BB$41:$BN$64,MATCH($C131,$BA$41:$BA$64,0),MATCH($B131,$BB$40:$BN$40,0))="M"),_xlfn.XLOOKUP($B131,$BB$40:$BN$40,$BB$65:$BN$65), INDEX($BB$41:$BN$64,MATCH($C131,$BA$41:$BA$64,0),MATCH($B131,$BB$40:$BN$40,0)))</f>
        <v>32</v>
      </c>
      <c r="R131" s="23">
        <f>IF(OR(INDEX($BB$70:$BN$93,MATCH($C131,$BA$70:$BA$93,0),MATCH($B131,$BB$69:$BN$69,0))="T", INDEX($BB$70:$BN$93,MATCH($C131,$BA$70:$BA$93,0),MATCH($B131,$BB$69:$BN$69,0))="M"), _xlfn.XLOOKUP($B131,$BB$69:$BN$69,$BB$94:$BN$94), INDEX($AM$41:$AY$64,MATCH($C131,$BA$70:$BA$93,0),MATCH($B131,$BB$69:$BN$69,0)))</f>
        <v>41</v>
      </c>
      <c r="S131" s="23">
        <f>IF(OR(INDEX($BB$99:$BN$122,MATCH($C131,$BA$99:$BA$122,0),MATCH($B131,$BB$98:$BN$98,0))="T", INDEX($BB$99:$BN$122,MATCH($C131,$BA$99:$BA$122,0),MATCH($B131,$BB$98:$BN$98,0))="M"), _xlfn.XLOOKUP($B131,$BB$98:$BN$98,$BB$123:$BN$123), INDEX($BB$99:$BN$122,MATCH($C131,$BA$99:$BA$122,0),MATCH($B131,$BB$98:$BN$98,0)))</f>
        <v>13</v>
      </c>
      <c r="T131" s="23">
        <f>IF(OR(INDEX($BB$128:$BN$151,MATCH($C131,$BA$128:$BA$151,0),MATCH($B131,$BB$127:$BN$127,0))="T", INDEX($BB$128:$BN$151,MATCH($C131,$BA$128:$BA$151,0),MATCH($B131,$BB$127:$BN$127,0))="M"), _xlfn.XLOOKUP($B131,$BB$127:$BN$127,$BB$152:$BN$152), INDEX($AM$128:$AY$151,MATCH($C131,$BA$128:$BA$151,0),MATCH($B131,$BB$127:$BN$127,0)))</f>
        <v>62.4</v>
      </c>
      <c r="W131" s="15">
        <v>2003</v>
      </c>
      <c r="X131" s="15">
        <v>1.5</v>
      </c>
      <c r="Y131" s="15">
        <v>1.8</v>
      </c>
      <c r="Z131" s="15">
        <v>2</v>
      </c>
      <c r="AA131" s="15">
        <v>4.5</v>
      </c>
      <c r="AB131" s="15">
        <v>7.3</v>
      </c>
      <c r="AC131" s="15">
        <v>12.2</v>
      </c>
      <c r="AD131" s="15">
        <v>10.9</v>
      </c>
      <c r="AE131" s="15">
        <v>12.6</v>
      </c>
      <c r="AF131" s="15">
        <v>8.9</v>
      </c>
      <c r="AG131" s="15">
        <v>10.4</v>
      </c>
      <c r="AH131" s="15">
        <v>6.1</v>
      </c>
      <c r="AI131" s="15">
        <v>3.6</v>
      </c>
      <c r="AJ131" s="15"/>
      <c r="AL131" s="5">
        <v>2003</v>
      </c>
      <c r="AM131" s="5">
        <v>62.6</v>
      </c>
      <c r="AN131" s="5">
        <v>61.7</v>
      </c>
      <c r="AO131" s="5">
        <v>63.1</v>
      </c>
      <c r="AP131" s="5">
        <v>59.8</v>
      </c>
      <c r="AQ131" s="5">
        <v>65.2</v>
      </c>
      <c r="AR131" s="5">
        <v>67.7</v>
      </c>
      <c r="AS131" s="5">
        <v>65.7</v>
      </c>
      <c r="AT131" s="5">
        <v>69.599999999999994</v>
      </c>
      <c r="AU131" s="5">
        <v>72.8</v>
      </c>
      <c r="AV131" s="5">
        <v>71.7</v>
      </c>
      <c r="AW131" s="5">
        <v>61.3</v>
      </c>
      <c r="AX131" s="5">
        <v>57.9</v>
      </c>
      <c r="AY131" s="5"/>
      <c r="BA131" s="5">
        <v>2003</v>
      </c>
      <c r="BB131" s="5">
        <v>54.9</v>
      </c>
      <c r="BC131" s="5">
        <v>52.1</v>
      </c>
      <c r="BD131" s="5">
        <v>56.1</v>
      </c>
      <c r="BE131" s="5">
        <v>54.9</v>
      </c>
      <c r="BF131" s="5">
        <v>62.2</v>
      </c>
      <c r="BG131" s="5">
        <v>67.400000000000006</v>
      </c>
      <c r="BH131" s="5">
        <v>70.400000000000006</v>
      </c>
      <c r="BI131" s="5">
        <v>69.8</v>
      </c>
      <c r="BJ131" s="5">
        <v>70</v>
      </c>
      <c r="BK131" s="5">
        <v>65.5</v>
      </c>
      <c r="BL131" s="5">
        <v>53.6</v>
      </c>
      <c r="BM131" s="5">
        <v>51.7</v>
      </c>
      <c r="BN131" s="5"/>
    </row>
    <row r="132" spans="1:66" ht="15" thickBot="1" x14ac:dyDescent="0.4">
      <c r="A132" s="2">
        <v>40527</v>
      </c>
      <c r="B132" s="6">
        <f t="shared" si="61"/>
        <v>12</v>
      </c>
      <c r="C132" s="6">
        <f t="shared" si="62"/>
        <v>2010</v>
      </c>
      <c r="D132">
        <v>213383</v>
      </c>
      <c r="E132">
        <f t="shared" si="63"/>
        <v>85784.528393909277</v>
      </c>
      <c r="F132" s="19">
        <f>IF(OR(INDEX($X$13:$AJ$36,MATCH($C132,$W$13:$W$36,0),MATCH($B132,$X$12:$AJ$12,0))="T", INDEX($X$13:$AJ$36,MATCH($C132,$W$13:$W$36,0),MATCH($B132,$X$12:$AJ$12,0))="M"),_xlfn.XLOOKUP($B132,$X$12:$AJ$12,$X$37:$AJ$37), INDEX($X$13:$AJ$36,MATCH($C132,$W$13:$W$36,0),MATCH($B132,$X$12:$AJ$12,0)))</f>
        <v>64</v>
      </c>
      <c r="G132" s="19">
        <f>IF(OR(INDEX($X$41:$AJ$64,MATCH(C132,$W$41:$W$64,0),MATCH(B132,$X$40:$AJ$40,0))="T", INDEX($X$41:$AJ$64,MATCH(C132,$W$41:$W$64,0),MATCH(B132,$X$40:$AJ$40,0))="M"), _xlfn.XLOOKUP($B132,$X$40:$AJ$40,$X$65:$AJ$65), INDEX($X$41:$AJ$64,MATCH(C132,$W$41:$W$64,0),MATCH(B132,$X$40:$AJ$40,0)))</f>
        <v>28</v>
      </c>
      <c r="H132" s="19">
        <f>IF(OR(INDEX($X$70:$AJ$93,MATCH(C132,$W$70:$W$93,0),MATCH(B132,$X$69:$AJ$69,0))="T", INDEX($X$70:$AJ$93,MATCH(C132,$W$70:$W$93,0),MATCH(B132,$X$69:$AJ$69,0))="M"), _xlfn.XLOOKUP($B132,$X$69:$AJ$69,$X$94:$AJ$94), INDEX($X$70:$AJ$93,MATCH(C132,$W$70:$W$93,0),MATCH(B132,$X$69:$AJ$69,0)))</f>
        <v>0</v>
      </c>
      <c r="I132" s="19">
        <f>IF(OR(INDEX($X$99:$AJ$122,MATCH(C132,$W$99:$W$122,0),MATCH(B132,$X$98:$AJ$98,0))="T", INDEX($X$99:$AJ$122,MATCH(C132,$W$99:$W$122,0),MATCH(B132,$X$98:$AJ$98,0))="M"),_xlfn.XLOOKUP($B132,$X$98:$AJ$98,$X$123:$AJ$123), INDEX($X$99:$AJ$122,MATCH(C132,$W$99:$W$122,0),MATCH(B132,$X$98:$AJ$98,0)))</f>
        <v>0</v>
      </c>
      <c r="J132" s="19">
        <f>IF(OR(INDEX($X$128:$AJ$151,MATCH(C132,$W$128:$W$151,0),MATCH(B132,$X$127:$AJ$127,0))="T", INDEX($X$128:$AJ$151,MATCH(C132,$W$128:$W$151,0),MATCH(B132,$X$127:$AJ$127,0))="M"), _xlfn.XLOOKUP($B132,$X$127:$AJ$127,$X$152:$AJ$152), INDEX($X$128:$AJ$151,MATCH(C132,$W$128:$W$151,0),MATCH(B132,$X$127:$AJ$127,0)))</f>
        <v>3.4</v>
      </c>
      <c r="K132" s="18">
        <f>IF(OR(INDEX($AM$13:$AY$36,MATCH($C132,$AL$13:$AL$36,0),MATCH($B132,$AM$12:$AY$12,0))="T", INDEX($AM$13:$AY$36,MATCH($C132,$AL$13:$AL$36,0),MATCH($B132,$AM$12:$AY$12,0))="M"),_xlfn.XLOOKUP($B132,$AM$12:$AY$12,$AM$37:$AY$37), INDEX($AM$13:$AY$36,MATCH($C132,$AL$13:$AL$36,0),MATCH($B132,$AM$12:$AY$12,0)))</f>
        <v>63</v>
      </c>
      <c r="L132" s="18">
        <f>IF(OR(INDEX($AM$41:$AY$64,MATCH($C132,$AL$41:$AL$64,0),MATCH($B132,$AM$40:$AY$40,0))="T", INDEX($AM$41:$AY$64,MATCH($C132,$AL$41:$AL$64,0),MATCH($B132,$AM$40:$AY$40,0))="M"),_xlfn.XLOOKUP($B132,$AM$40:$AY$40,$AM$65:$AY$65), INDEX($AM$41:$AY$64,MATCH($C132,$AL$41:$AL$64,0),MATCH($B132,$AM$40:$AY$40,0)))</f>
        <v>42</v>
      </c>
      <c r="M132" s="18">
        <f t="shared" si="64"/>
        <v>5.8</v>
      </c>
      <c r="N132" s="18">
        <f t="shared" si="65"/>
        <v>0</v>
      </c>
      <c r="O132" s="18">
        <f>IF(OR(INDEX($AM$99:$AY$122,MATCH($C132,$AL$99:$AL$122,0),MATCH($B132,$AM$98:$AY$98,0))="T", INDEX($AM$99:$AY$122,MATCH($C132,$AL$99:$AL$122,0),MATCH($B132,$AM$98:$AY$98,0))="M"), _xlfn.XLOOKUP($B132,$AM$98:$AY$98,$AM$123:$AY$123), INDEX($AM$99:$AY$122,MATCH($C132,$AL$99:$AL$122,0),MATCH($B132,$AM$98:$AY$98,0)))</f>
        <v>0</v>
      </c>
      <c r="P132" s="23">
        <f>IF(OR(INDEX($BB$13:$BN$36,MATCH($C132,$BA$13:$BA$36,0),MATCH($B132,$BB$12:$BN$12,0))="T", INDEX($BB$13:$BN$36,MATCH($C132,$BA$13:$BA$36,0),MATCH($B132,$BB$12:$BN$12,0))="M"),_xlfn.XLOOKUP($B132,$BB$12:$BN$12,$BB$37:$BN$37), INDEX($BB$13:$BN$36,MATCH($C132,$BA$13:$BA$36,0),MATCH($B132,$BB$12:$BN$12,0)))</f>
        <v>67</v>
      </c>
      <c r="Q132" s="23">
        <f>IF(OR(INDEX($BB$41:$BN$64,MATCH($C132,$BA$41:$BA$64,0),MATCH($B132,$BB$40:$BN$40,0))="T", INDEX($BB$41:$BN$64,MATCH($C132,$BA$41:$BA$64,0),MATCH($B132,$BB$40:$BN$40,0))="M"),_xlfn.XLOOKUP($B132,$BB$40:$BN$40,$BB$65:$BN$65), INDEX($BB$41:$BN$64,MATCH($C132,$BA$41:$BA$64,0),MATCH($B132,$BB$40:$BN$40,0)))</f>
        <v>34</v>
      </c>
      <c r="R132" s="23">
        <f>IF(OR(INDEX($BB$70:$BN$93,MATCH($C132,$BA$70:$BA$93,0),MATCH($B132,$BB$69:$BN$69,0))="T", INDEX($BB$70:$BN$93,MATCH($C132,$BA$70:$BA$93,0),MATCH($B132,$BB$69:$BN$69,0))="M"), _xlfn.XLOOKUP($B132,$BB$69:$BN$69,$BB$94:$BN$94), INDEX($AM$41:$AY$64,MATCH($C132,$BA$70:$BA$93,0),MATCH($B132,$BB$69:$BN$69,0)))</f>
        <v>42</v>
      </c>
      <c r="S132" s="23">
        <f>IF(OR(INDEX($BB$99:$BN$122,MATCH($C132,$BA$99:$BA$122,0),MATCH($B132,$BB$98:$BN$98,0))="T", INDEX($BB$99:$BN$122,MATCH($C132,$BA$99:$BA$122,0),MATCH($B132,$BB$98:$BN$98,0))="M"), _xlfn.XLOOKUP($B132,$BB$98:$BN$98,$BB$123:$BN$123), INDEX($BB$99:$BN$122,MATCH($C132,$BA$99:$BA$122,0),MATCH($B132,$BB$98:$BN$98,0)))</f>
        <v>0</v>
      </c>
      <c r="T132" s="23">
        <f>IF(OR(INDEX($BB$128:$BN$151,MATCH($C132,$BA$128:$BA$151,0),MATCH($B132,$BB$127:$BN$127,0))="T", INDEX($BB$128:$BN$151,MATCH($C132,$BA$128:$BA$151,0),MATCH($B132,$BB$127:$BN$127,0))="M"), _xlfn.XLOOKUP($B132,$BB$127:$BN$127,$BB$152:$BN$152), INDEX($AM$128:$AY$151,MATCH($C132,$BA$128:$BA$151,0),MATCH($B132,$BB$127:$BN$127,0)))</f>
        <v>57.1</v>
      </c>
      <c r="W132" s="15">
        <v>2004</v>
      </c>
      <c r="X132" s="15">
        <v>2.2999999999999998</v>
      </c>
      <c r="Y132" s="15">
        <v>0.5</v>
      </c>
      <c r="Z132" s="15">
        <v>0.9</v>
      </c>
      <c r="AA132" s="15">
        <v>2.8</v>
      </c>
      <c r="AB132" s="15">
        <v>10.8</v>
      </c>
      <c r="AC132" s="15">
        <v>12.8</v>
      </c>
      <c r="AD132" s="15">
        <v>14.5</v>
      </c>
      <c r="AE132" s="15">
        <v>12.6</v>
      </c>
      <c r="AF132" s="15">
        <v>5.8</v>
      </c>
      <c r="AG132" s="15">
        <v>6.2</v>
      </c>
      <c r="AH132" s="15">
        <v>4.5999999999999996</v>
      </c>
      <c r="AI132" s="15">
        <v>3.4</v>
      </c>
      <c r="AJ132" s="15"/>
      <c r="AL132" s="5">
        <v>2004</v>
      </c>
      <c r="AM132" s="5">
        <v>57</v>
      </c>
      <c r="AN132" s="5">
        <v>59.6</v>
      </c>
      <c r="AO132" s="5">
        <v>69</v>
      </c>
      <c r="AP132" s="5">
        <v>66.8</v>
      </c>
      <c r="AQ132" s="5">
        <v>64.5</v>
      </c>
      <c r="AR132" s="5">
        <v>65</v>
      </c>
      <c r="AS132" s="5">
        <v>66</v>
      </c>
      <c r="AT132" s="5">
        <v>68.5</v>
      </c>
      <c r="AU132" s="5">
        <v>73.3</v>
      </c>
      <c r="AV132" s="5">
        <v>67</v>
      </c>
      <c r="AW132" s="5">
        <v>62.9</v>
      </c>
      <c r="AX132" s="5">
        <v>59.6</v>
      </c>
      <c r="AY132" s="5"/>
      <c r="BA132" s="5">
        <v>2004</v>
      </c>
      <c r="BB132" s="5">
        <v>49.9</v>
      </c>
      <c r="BC132" s="5">
        <v>51.8</v>
      </c>
      <c r="BD132" s="5">
        <v>60.1</v>
      </c>
      <c r="BE132" s="5">
        <v>61.3</v>
      </c>
      <c r="BF132" s="5">
        <v>63</v>
      </c>
      <c r="BG132" s="5">
        <v>66.400000000000006</v>
      </c>
      <c r="BH132" s="5">
        <v>69.400000000000006</v>
      </c>
      <c r="BI132" s="5">
        <v>70.400000000000006</v>
      </c>
      <c r="BJ132" s="5">
        <v>70</v>
      </c>
      <c r="BK132" s="5">
        <v>62</v>
      </c>
      <c r="BL132" s="5">
        <v>54.3</v>
      </c>
      <c r="BM132" s="5">
        <v>51</v>
      </c>
      <c r="BN132" s="5"/>
    </row>
    <row r="133" spans="1:66" ht="15" thickBot="1" x14ac:dyDescent="0.4">
      <c r="A133" s="2">
        <v>40558</v>
      </c>
      <c r="B133" s="6">
        <f t="shared" si="61"/>
        <v>1</v>
      </c>
      <c r="C133" s="6">
        <f t="shared" si="62"/>
        <v>2011</v>
      </c>
      <c r="D133">
        <v>207654</v>
      </c>
      <c r="E133">
        <f t="shared" si="63"/>
        <v>83481.347900764522</v>
      </c>
      <c r="F133" s="19">
        <f>IF(OR(INDEX($X$13:$AJ$36,MATCH($C133,$W$13:$W$36,0),MATCH($B133,$X$12:$AJ$12,0))="T", INDEX($X$13:$AJ$36,MATCH($C133,$W$13:$W$36,0),MATCH($B133,$X$12:$AJ$12,0))="M"),_xlfn.XLOOKUP($B133,$X$12:$AJ$12,$X$37:$AJ$37), INDEX($X$13:$AJ$36,MATCH($C133,$W$13:$W$36,0),MATCH($B133,$X$12:$AJ$12,0)))</f>
        <v>71</v>
      </c>
      <c r="G133" s="19">
        <f>IF(OR(INDEX($X$41:$AJ$64,MATCH(C133,$W$41:$W$64,0),MATCH(B133,$X$40:$AJ$40,0))="T", INDEX($X$41:$AJ$64,MATCH(C133,$W$41:$W$64,0),MATCH(B133,$X$40:$AJ$40,0))="M"), _xlfn.XLOOKUP($B133,$X$40:$AJ$40,$X$65:$AJ$65), INDEX($X$41:$AJ$64,MATCH(C133,$W$41:$W$64,0),MATCH(B133,$X$40:$AJ$40,0)))</f>
        <v>27</v>
      </c>
      <c r="H133" s="19">
        <f>IF(OR(INDEX($X$70:$AJ$93,MATCH(C133,$W$70:$W$93,0),MATCH(B133,$X$69:$AJ$69,0))="T", INDEX($X$70:$AJ$93,MATCH(C133,$W$70:$W$93,0),MATCH(B133,$X$69:$AJ$69,0))="M"), _xlfn.XLOOKUP($B133,$X$69:$AJ$69,$X$94:$AJ$94), INDEX($X$70:$AJ$93,MATCH(C133,$W$70:$W$93,0),MATCH(B133,$X$69:$AJ$69,0)))</f>
        <v>0</v>
      </c>
      <c r="I133" s="19">
        <f>IF(OR(INDEX($X$99:$AJ$122,MATCH(C133,$W$99:$W$122,0),MATCH(B133,$X$98:$AJ$98,0))="T", INDEX($X$99:$AJ$122,MATCH(C133,$W$99:$W$122,0),MATCH(B133,$X$98:$AJ$98,0))="M"),_xlfn.XLOOKUP($B133,$X$98:$AJ$98,$X$123:$AJ$123), INDEX($X$99:$AJ$122,MATCH(C133,$W$99:$W$122,0),MATCH(B133,$X$98:$AJ$98,0)))</f>
        <v>0</v>
      </c>
      <c r="J133" s="19">
        <f>IF(OR(INDEX($X$128:$AJ$151,MATCH(C133,$W$128:$W$151,0),MATCH(B133,$X$127:$AJ$127,0))="T", INDEX($X$128:$AJ$151,MATCH(C133,$W$128:$W$151,0),MATCH(B133,$X$127:$AJ$127,0))="M"), _xlfn.XLOOKUP($B133,$X$127:$AJ$127,$X$152:$AJ$152), INDEX($X$128:$AJ$151,MATCH(C133,$W$128:$W$151,0),MATCH(B133,$X$127:$AJ$127,0)))</f>
        <v>2.2000000000000002</v>
      </c>
      <c r="K133" s="18">
        <f>IF(OR(INDEX($AM$13:$AY$36,MATCH($C133,$AL$13:$AL$36,0),MATCH($B133,$AM$12:$AY$12,0))="T", INDEX($AM$13:$AY$36,MATCH($C133,$AL$13:$AL$36,0),MATCH($B133,$AM$12:$AY$12,0))="M"),_xlfn.XLOOKUP($B133,$AM$12:$AY$12,$AM$37:$AY$37), INDEX($AM$13:$AY$36,MATCH($C133,$AL$13:$AL$36,0),MATCH($B133,$AM$12:$AY$12,0)))</f>
        <v>68</v>
      </c>
      <c r="L133" s="18">
        <f>IF(OR(INDEX($AM$41:$AY$64,MATCH($C133,$AL$41:$AL$64,0),MATCH($B133,$AM$40:$AY$40,0))="T", INDEX($AM$41:$AY$64,MATCH($C133,$AL$41:$AL$64,0),MATCH($B133,$AM$40:$AY$40,0))="M"),_xlfn.XLOOKUP($B133,$AM$40:$AY$40,$AM$65:$AY$65), INDEX($AM$41:$AY$64,MATCH($C133,$AL$41:$AL$64,0),MATCH($B133,$AM$40:$AY$40,0)))</f>
        <v>39</v>
      </c>
      <c r="M133" s="18">
        <f t="shared" si="64"/>
        <v>6.4</v>
      </c>
      <c r="N133" s="18">
        <f t="shared" si="65"/>
        <v>0</v>
      </c>
      <c r="O133" s="18">
        <f>IF(OR(INDEX($AM$99:$AY$122,MATCH($C133,$AL$99:$AL$122,0),MATCH($B133,$AM$98:$AY$98,0))="T", INDEX($AM$99:$AY$122,MATCH($C133,$AL$99:$AL$122,0),MATCH($B133,$AM$98:$AY$98,0))="M"), _xlfn.XLOOKUP($B133,$AM$98:$AY$98,$AM$123:$AY$123), INDEX($AM$99:$AY$122,MATCH($C133,$AL$99:$AL$122,0),MATCH($B133,$AM$98:$AY$98,0)))</f>
        <v>0</v>
      </c>
      <c r="P133" s="23">
        <f>IF(OR(INDEX($BB$13:$BN$36,MATCH($C133,$BA$13:$BA$36,0),MATCH($B133,$BB$12:$BN$12,0))="T", INDEX($BB$13:$BN$36,MATCH($C133,$BA$13:$BA$36,0),MATCH($B133,$BB$12:$BN$12,0))="M"),_xlfn.XLOOKUP($B133,$BB$12:$BN$12,$BB$37:$BN$37), INDEX($BB$13:$BN$36,MATCH($C133,$BA$13:$BA$36,0),MATCH($B133,$BB$12:$BN$12,0)))</f>
        <v>72</v>
      </c>
      <c r="Q133" s="23">
        <f>IF(OR(INDEX($BB$41:$BN$64,MATCH($C133,$BA$41:$BA$64,0),MATCH($B133,$BB$40:$BN$40,0))="T", INDEX($BB$41:$BN$64,MATCH($C133,$BA$41:$BA$64,0),MATCH($B133,$BB$40:$BN$40,0))="M"),_xlfn.XLOOKUP($B133,$BB$40:$BN$40,$BB$65:$BN$65), INDEX($BB$41:$BN$64,MATCH($C133,$BA$41:$BA$64,0),MATCH($B133,$BB$40:$BN$40,0)))</f>
        <v>31</v>
      </c>
      <c r="R133" s="23">
        <f>IF(OR(INDEX($BB$70:$BN$93,MATCH($C133,$BA$70:$BA$93,0),MATCH($B133,$BB$69:$BN$69,0))="T", INDEX($BB$70:$BN$93,MATCH($C133,$BA$70:$BA$93,0),MATCH($B133,$BB$69:$BN$69,0))="M"), _xlfn.XLOOKUP($B133,$BB$69:$BN$69,$BB$94:$BN$94), INDEX($AM$41:$AY$64,MATCH($C133,$BA$70:$BA$93,0),MATCH($B133,$BB$69:$BN$69,0)))</f>
        <v>39</v>
      </c>
      <c r="S133" s="23">
        <f>IF(OR(INDEX($BB$99:$BN$122,MATCH($C133,$BA$99:$BA$122,0),MATCH($B133,$BB$98:$BN$98,0))="T", INDEX($BB$99:$BN$122,MATCH($C133,$BA$99:$BA$122,0),MATCH($B133,$BB$98:$BN$98,0))="M"), _xlfn.XLOOKUP($B133,$BB$98:$BN$98,$BB$123:$BN$123), INDEX($BB$99:$BN$122,MATCH($C133,$BA$99:$BA$122,0),MATCH($B133,$BB$98:$BN$98,0)))</f>
        <v>0</v>
      </c>
      <c r="T133" s="23">
        <f>IF(OR(INDEX($BB$128:$BN$151,MATCH($C133,$BA$128:$BA$151,0),MATCH($B133,$BB$127:$BN$127,0))="T", INDEX($BB$128:$BN$151,MATCH($C133,$BA$128:$BA$151,0),MATCH($B133,$BB$127:$BN$127,0))="M"), _xlfn.XLOOKUP($B133,$BB$127:$BN$127,$BB$152:$BN$152), INDEX($AM$128:$AY$151,MATCH($C133,$BA$128:$BA$151,0),MATCH($B133,$BB$127:$BN$127,0)))</f>
        <v>57</v>
      </c>
      <c r="W133" s="15">
        <v>2005</v>
      </c>
      <c r="X133" s="15">
        <v>0.7</v>
      </c>
      <c r="Y133" s="15">
        <v>0.2</v>
      </c>
      <c r="Z133" s="15">
        <v>0.9</v>
      </c>
      <c r="AA133" s="15">
        <v>4.9000000000000004</v>
      </c>
      <c r="AB133" s="15">
        <v>9.5</v>
      </c>
      <c r="AC133" s="15">
        <v>12.6</v>
      </c>
      <c r="AD133" s="15">
        <v>15.2</v>
      </c>
      <c r="AE133" s="15">
        <v>9.8000000000000007</v>
      </c>
      <c r="AF133" s="15">
        <v>7.6</v>
      </c>
      <c r="AG133" s="15">
        <v>8</v>
      </c>
      <c r="AH133" s="15">
        <v>3.3</v>
      </c>
      <c r="AI133" s="15">
        <v>3</v>
      </c>
      <c r="AJ133" s="15"/>
      <c r="AL133" s="5">
        <v>2005</v>
      </c>
      <c r="AM133" s="5">
        <v>55.7</v>
      </c>
      <c r="AN133" s="5">
        <v>61.5</v>
      </c>
      <c r="AO133" s="5">
        <v>65.2</v>
      </c>
      <c r="AP133" s="5">
        <v>62.8</v>
      </c>
      <c r="AQ133" s="5">
        <v>64.599999999999994</v>
      </c>
      <c r="AR133" s="5">
        <v>65.2</v>
      </c>
      <c r="AS133" s="5">
        <v>66.8</v>
      </c>
      <c r="AT133" s="5">
        <v>65.599999999999994</v>
      </c>
      <c r="AU133" s="5">
        <v>65.8</v>
      </c>
      <c r="AV133" s="5">
        <v>68.099999999999994</v>
      </c>
      <c r="AW133" s="5">
        <v>67.900000000000006</v>
      </c>
      <c r="AX133" s="5">
        <v>61.7</v>
      </c>
      <c r="AY133" s="5"/>
      <c r="BA133" s="5">
        <v>2005</v>
      </c>
      <c r="BB133" s="5">
        <v>49</v>
      </c>
      <c r="BC133" s="5">
        <v>54.3</v>
      </c>
      <c r="BD133" s="5">
        <v>57.9</v>
      </c>
      <c r="BE133" s="5">
        <v>57.1</v>
      </c>
      <c r="BF133" s="5">
        <v>63</v>
      </c>
      <c r="BG133" s="5">
        <v>65.599999999999994</v>
      </c>
      <c r="BH133" s="5">
        <v>70.8</v>
      </c>
      <c r="BI133" s="5">
        <v>69.599999999999994</v>
      </c>
      <c r="BJ133" s="5">
        <v>65.7</v>
      </c>
      <c r="BK133" s="5">
        <v>63.1</v>
      </c>
      <c r="BL133" s="5">
        <v>57.5</v>
      </c>
      <c r="BM133" s="5">
        <v>53.5</v>
      </c>
      <c r="BN133" s="5"/>
    </row>
    <row r="134" spans="1:66" ht="15" thickBot="1" x14ac:dyDescent="0.4">
      <c r="A134" s="2">
        <v>40589</v>
      </c>
      <c r="B134" s="6">
        <f t="shared" si="61"/>
        <v>2</v>
      </c>
      <c r="C134" s="6">
        <f t="shared" si="62"/>
        <v>2011</v>
      </c>
      <c r="D134">
        <v>196577</v>
      </c>
      <c r="E134">
        <f t="shared" si="63"/>
        <v>79028.157060728845</v>
      </c>
      <c r="F134" s="19">
        <f>IF(OR(INDEX($X$13:$AJ$36,MATCH($C134,$W$13:$W$36,0),MATCH($B134,$X$12:$AJ$12,0))="T", INDEX($X$13:$AJ$36,MATCH($C134,$W$13:$W$36,0),MATCH($B134,$X$12:$AJ$12,0))="M"),_xlfn.XLOOKUP($B134,$X$12:$AJ$12,$X$37:$AJ$37), INDEX($X$13:$AJ$36,MATCH($C134,$W$13:$W$36,0),MATCH($B134,$X$12:$AJ$12,0)))</f>
        <v>76</v>
      </c>
      <c r="G134" s="19">
        <f>IF(OR(INDEX($X$41:$AJ$64,MATCH(C134,$W$41:$W$64,0),MATCH(B134,$X$40:$AJ$40,0))="T", INDEX($X$41:$AJ$64,MATCH(C134,$W$41:$W$64,0),MATCH(B134,$X$40:$AJ$40,0))="M"), _xlfn.XLOOKUP($B134,$X$40:$AJ$40,$X$65:$AJ$65), INDEX($X$41:$AJ$64,MATCH(C134,$W$41:$W$64,0),MATCH(B134,$X$40:$AJ$40,0)))</f>
        <v>29</v>
      </c>
      <c r="H134" s="19">
        <f>IF(OR(INDEX($X$70:$AJ$93,MATCH(C134,$W$70:$W$93,0),MATCH(B134,$X$69:$AJ$69,0))="T", INDEX($X$70:$AJ$93,MATCH(C134,$W$70:$W$93,0),MATCH(B134,$X$69:$AJ$69,0))="M"), _xlfn.XLOOKUP($B134,$X$69:$AJ$69,$X$94:$AJ$94), INDEX($X$70:$AJ$93,MATCH(C134,$W$70:$W$93,0),MATCH(B134,$X$69:$AJ$69,0)))</f>
        <v>0</v>
      </c>
      <c r="I134" s="19">
        <f>IF(OR(INDEX($X$99:$AJ$122,MATCH(C134,$W$99:$W$122,0),MATCH(B134,$X$98:$AJ$98,0))="T", INDEX($X$99:$AJ$122,MATCH(C134,$W$99:$W$122,0),MATCH(B134,$X$98:$AJ$98,0))="M"),_xlfn.XLOOKUP($B134,$X$98:$AJ$98,$X$123:$AJ$123), INDEX($X$99:$AJ$122,MATCH(C134,$W$99:$W$122,0),MATCH(B134,$X$98:$AJ$98,0)))</f>
        <v>0</v>
      </c>
      <c r="J134" s="19">
        <f>IF(OR(INDEX($X$128:$AJ$151,MATCH(C134,$W$128:$W$151,0),MATCH(B134,$X$127:$AJ$127,0))="T", INDEX($X$128:$AJ$151,MATCH(C134,$W$128:$W$151,0),MATCH(B134,$X$127:$AJ$127,0))="M"), _xlfn.XLOOKUP($B134,$X$127:$AJ$127,$X$152:$AJ$152), INDEX($X$128:$AJ$151,MATCH(C134,$W$128:$W$151,0),MATCH(B134,$X$127:$AJ$127,0)))</f>
        <v>2.5</v>
      </c>
      <c r="K134" s="18">
        <f>IF(OR(INDEX($AM$13:$AY$36,MATCH($C134,$AL$13:$AL$36,0),MATCH($B134,$AM$12:$AY$12,0))="T", INDEX($AM$13:$AY$36,MATCH($C134,$AL$13:$AL$36,0),MATCH($B134,$AM$12:$AY$12,0))="M"),_xlfn.XLOOKUP($B134,$AM$12:$AY$12,$AM$37:$AY$37), INDEX($AM$13:$AY$36,MATCH($C134,$AL$13:$AL$36,0),MATCH($B134,$AM$12:$AY$12,0)))</f>
        <v>77</v>
      </c>
      <c r="L134" s="18">
        <f>IF(OR(INDEX($AM$41:$AY$64,MATCH($C134,$AL$41:$AL$64,0),MATCH($B134,$AM$40:$AY$40,0))="T", INDEX($AM$41:$AY$64,MATCH($C134,$AL$41:$AL$64,0),MATCH($B134,$AM$40:$AY$40,0))="M"),_xlfn.XLOOKUP($B134,$AM$40:$AY$40,$AM$65:$AY$65), INDEX($AM$41:$AY$64,MATCH($C134,$AL$41:$AL$64,0),MATCH($B134,$AM$40:$AY$40,0)))</f>
        <v>37</v>
      </c>
      <c r="M134" s="18">
        <f t="shared" si="64"/>
        <v>6.2</v>
      </c>
      <c r="N134" s="18">
        <f t="shared" si="65"/>
        <v>0.1</v>
      </c>
      <c r="O134" s="18">
        <f>IF(OR(INDEX($AM$99:$AY$122,MATCH($C134,$AL$99:$AL$122,0),MATCH($B134,$AM$98:$AY$98,0))="T", INDEX($AM$99:$AY$122,MATCH($C134,$AL$99:$AL$122,0),MATCH($B134,$AM$98:$AY$98,0))="M"), _xlfn.XLOOKUP($B134,$AM$98:$AY$98,$AM$123:$AY$123), INDEX($AM$99:$AY$122,MATCH($C134,$AL$99:$AL$122,0),MATCH($B134,$AM$98:$AY$98,0)))</f>
        <v>0.1</v>
      </c>
      <c r="P134" s="23">
        <f>IF(OR(INDEX($BB$13:$BN$36,MATCH($C134,$BA$13:$BA$36,0),MATCH($B134,$BB$12:$BN$12,0))="T", INDEX($BB$13:$BN$36,MATCH($C134,$BA$13:$BA$36,0),MATCH($B134,$BB$12:$BN$12,0))="M"),_xlfn.XLOOKUP($B134,$BB$12:$BN$12,$BB$37:$BN$37), INDEX($BB$13:$BN$36,MATCH($C134,$BA$13:$BA$36,0),MATCH($B134,$BB$12:$BN$12,0)))</f>
        <v>77</v>
      </c>
      <c r="Q134" s="23">
        <f>IF(OR(INDEX($BB$41:$BN$64,MATCH($C134,$BA$41:$BA$64,0),MATCH($B134,$BB$40:$BN$40,0))="T", INDEX($BB$41:$BN$64,MATCH($C134,$BA$41:$BA$64,0),MATCH($B134,$BB$40:$BN$40,0))="M"),_xlfn.XLOOKUP($B134,$BB$40:$BN$40,$BB$65:$BN$65), INDEX($BB$41:$BN$64,MATCH($C134,$BA$41:$BA$64,0),MATCH($B134,$BB$40:$BN$40,0)))</f>
        <v>32</v>
      </c>
      <c r="R134" s="23">
        <f>IF(OR(INDEX($BB$70:$BN$93,MATCH($C134,$BA$70:$BA$93,0),MATCH($B134,$BB$69:$BN$69,0))="T", INDEX($BB$70:$BN$93,MATCH($C134,$BA$70:$BA$93,0),MATCH($B134,$BB$69:$BN$69,0))="M"), _xlfn.XLOOKUP($B134,$BB$69:$BN$69,$BB$94:$BN$94), INDEX($AM$41:$AY$64,MATCH($C134,$BA$70:$BA$93,0),MATCH($B134,$BB$69:$BN$69,0)))</f>
        <v>37</v>
      </c>
      <c r="S134" s="23">
        <f>IF(OR(INDEX($BB$99:$BN$122,MATCH($C134,$BA$99:$BA$122,0),MATCH($B134,$BB$98:$BN$98,0))="T", INDEX($BB$99:$BN$122,MATCH($C134,$BA$99:$BA$122,0),MATCH($B134,$BB$98:$BN$98,0))="M"), _xlfn.XLOOKUP($B134,$BB$98:$BN$98,$BB$123:$BN$123), INDEX($BB$99:$BN$122,MATCH($C134,$BA$99:$BA$122,0),MATCH($B134,$BB$98:$BN$98,0)))</f>
        <v>0</v>
      </c>
      <c r="T134" s="23">
        <f>IF(OR(INDEX($BB$128:$BN$151,MATCH($C134,$BA$128:$BA$151,0),MATCH($B134,$BB$127:$BN$127,0))="T", INDEX($BB$128:$BN$151,MATCH($C134,$BA$128:$BA$151,0),MATCH($B134,$BB$127:$BN$127,0))="M"), _xlfn.XLOOKUP($B134,$BB$127:$BN$127,$BB$152:$BN$152), INDEX($AM$128:$AY$151,MATCH($C134,$BA$128:$BA$151,0),MATCH($B134,$BB$127:$BN$127,0)))</f>
        <v>58.2</v>
      </c>
      <c r="W134" s="15">
        <v>2006</v>
      </c>
      <c r="X134" s="15">
        <v>1.1000000000000001</v>
      </c>
      <c r="Y134" s="15">
        <v>1.9</v>
      </c>
      <c r="Z134" s="15">
        <v>2.9</v>
      </c>
      <c r="AA134" s="15">
        <v>3.7</v>
      </c>
      <c r="AB134" s="15">
        <v>7.5</v>
      </c>
      <c r="AC134" s="15">
        <v>11.7</v>
      </c>
      <c r="AD134" s="15">
        <v>13.2</v>
      </c>
      <c r="AE134" s="15">
        <v>11.9</v>
      </c>
      <c r="AF134" s="15">
        <v>13.7</v>
      </c>
      <c r="AG134" s="15">
        <v>9.1999999999999993</v>
      </c>
      <c r="AH134" s="15">
        <v>5.4</v>
      </c>
      <c r="AI134" s="15">
        <v>2.2999999999999998</v>
      </c>
      <c r="AJ134" s="15"/>
      <c r="AL134" s="5">
        <v>2006</v>
      </c>
      <c r="AM134" s="5">
        <v>58</v>
      </c>
      <c r="AN134" s="5">
        <v>62.4</v>
      </c>
      <c r="AO134" s="5">
        <v>56.3</v>
      </c>
      <c r="AP134" s="5">
        <v>60.4</v>
      </c>
      <c r="AQ134" s="5">
        <v>63.9</v>
      </c>
      <c r="AR134" s="5">
        <v>66.900000000000006</v>
      </c>
      <c r="AS134" s="5">
        <v>68.8</v>
      </c>
      <c r="AT134" s="5">
        <v>64.599999999999994</v>
      </c>
      <c r="AU134" s="5">
        <v>66.5</v>
      </c>
      <c r="AV134" s="5">
        <v>68.099999999999994</v>
      </c>
      <c r="AW134" s="5">
        <v>61.7</v>
      </c>
      <c r="AX134" s="5">
        <v>58.5</v>
      </c>
      <c r="AY134" s="5"/>
      <c r="BA134" s="5">
        <v>2006</v>
      </c>
      <c r="BB134" s="5">
        <v>51.4</v>
      </c>
      <c r="BC134" s="5">
        <v>53.2</v>
      </c>
      <c r="BD134" s="5">
        <v>51.1</v>
      </c>
      <c r="BE134" s="5">
        <v>56.8</v>
      </c>
      <c r="BF134" s="5">
        <v>63.9</v>
      </c>
      <c r="BG134" s="5">
        <v>68.900000000000006</v>
      </c>
      <c r="BH134" s="5">
        <v>73.099999999999994</v>
      </c>
      <c r="BI134" s="5">
        <v>68.599999999999994</v>
      </c>
      <c r="BJ134" s="5">
        <v>67.2</v>
      </c>
      <c r="BK134" s="5">
        <v>62.6</v>
      </c>
      <c r="BL134" s="5">
        <v>56</v>
      </c>
      <c r="BM134" s="5">
        <v>50.5</v>
      </c>
      <c r="BN134" s="5"/>
    </row>
    <row r="135" spans="1:66" ht="15" thickBot="1" x14ac:dyDescent="0.4">
      <c r="A135" s="2">
        <v>40617</v>
      </c>
      <c r="B135" s="6">
        <f t="shared" si="61"/>
        <v>3</v>
      </c>
      <c r="C135" s="6">
        <f t="shared" si="62"/>
        <v>2011</v>
      </c>
      <c r="D135">
        <v>170209</v>
      </c>
      <c r="E135">
        <f t="shared" si="63"/>
        <v>68427.657280096842</v>
      </c>
      <c r="F135" s="19">
        <f>IF(OR(INDEX($X$13:$AJ$36,MATCH($C135,$W$13:$W$36,0),MATCH($B135,$X$12:$AJ$12,0))="T", INDEX($X$13:$AJ$36,MATCH($C135,$W$13:$W$36,0),MATCH($B135,$X$12:$AJ$12,0))="M"),_xlfn.XLOOKUP($B135,$X$12:$AJ$12,$X$37:$AJ$37), INDEX($X$13:$AJ$36,MATCH($C135,$W$13:$W$36,0),MATCH($B135,$X$12:$AJ$12,0)))</f>
        <v>80</v>
      </c>
      <c r="G135" s="19">
        <f>IF(OR(INDEX($X$41:$AJ$64,MATCH(C135,$W$41:$W$64,0),MATCH(B135,$X$40:$AJ$40,0))="T", INDEX($X$41:$AJ$64,MATCH(C135,$W$41:$W$64,0),MATCH(B135,$X$40:$AJ$40,0))="M"), _xlfn.XLOOKUP($B135,$X$40:$AJ$40,$X$65:$AJ$65), INDEX($X$41:$AJ$64,MATCH(C135,$W$41:$W$64,0),MATCH(B135,$X$40:$AJ$40,0)))</f>
        <v>33</v>
      </c>
      <c r="H135" s="19">
        <f>IF(OR(INDEX($X$70:$AJ$93,MATCH(C135,$W$70:$W$93,0),MATCH(B135,$X$69:$AJ$69,0))="T", INDEX($X$70:$AJ$93,MATCH(C135,$W$70:$W$93,0),MATCH(B135,$X$69:$AJ$69,0))="M"), _xlfn.XLOOKUP($B135,$X$69:$AJ$69,$X$94:$AJ$94), INDEX($X$70:$AJ$93,MATCH(C135,$W$70:$W$93,0),MATCH(B135,$X$69:$AJ$69,0)))</f>
        <v>0</v>
      </c>
      <c r="I135" s="19">
        <f>IF(OR(INDEX($X$99:$AJ$122,MATCH(C135,$W$99:$W$122,0),MATCH(B135,$X$98:$AJ$98,0))="T", INDEX($X$99:$AJ$122,MATCH(C135,$W$99:$W$122,0),MATCH(B135,$X$98:$AJ$98,0))="M"),_xlfn.XLOOKUP($B135,$X$98:$AJ$98,$X$123:$AJ$123), INDEX($X$99:$AJ$122,MATCH(C135,$W$99:$W$122,0),MATCH(B135,$X$98:$AJ$98,0)))</f>
        <v>0.1</v>
      </c>
      <c r="J135" s="19">
        <f>IF(OR(INDEX($X$128:$AJ$151,MATCH(C135,$W$128:$W$151,0),MATCH(B135,$X$127:$AJ$127,0))="T", INDEX($X$128:$AJ$151,MATCH(C135,$W$128:$W$151,0),MATCH(B135,$X$127:$AJ$127,0))="M"), _xlfn.XLOOKUP($B135,$X$127:$AJ$127,$X$152:$AJ$152), INDEX($X$128:$AJ$151,MATCH(C135,$W$128:$W$151,0),MATCH(B135,$X$127:$AJ$127,0)))</f>
        <v>0.4</v>
      </c>
      <c r="K135" s="18">
        <f>IF(OR(INDEX($AM$13:$AY$36,MATCH($C135,$AL$13:$AL$36,0),MATCH($B135,$AM$12:$AY$12,0))="T", INDEX($AM$13:$AY$36,MATCH($C135,$AL$13:$AL$36,0),MATCH($B135,$AM$12:$AY$12,0))="M"),_xlfn.XLOOKUP($B135,$AM$12:$AY$12,$AM$37:$AY$37), INDEX($AM$13:$AY$36,MATCH($C135,$AL$13:$AL$36,0),MATCH($B135,$AM$12:$AY$12,0)))</f>
        <v>82</v>
      </c>
      <c r="L135" s="18">
        <f>IF(OR(INDEX($AM$41:$AY$64,MATCH($C135,$AL$41:$AL$64,0),MATCH($B135,$AM$40:$AY$40,0))="T", INDEX($AM$41:$AY$64,MATCH($C135,$AL$41:$AL$64,0),MATCH($B135,$AM$40:$AY$40,0))="M"),_xlfn.XLOOKUP($B135,$AM$40:$AY$40,$AM$65:$AY$65), INDEX($AM$41:$AY$64,MATCH($C135,$AL$41:$AL$64,0),MATCH($B135,$AM$40:$AY$40,0)))</f>
        <v>43</v>
      </c>
      <c r="M135" s="18">
        <f t="shared" si="64"/>
        <v>3.4</v>
      </c>
      <c r="N135" s="18">
        <f t="shared" si="65"/>
        <v>0.3</v>
      </c>
      <c r="O135" s="18">
        <f>IF(OR(INDEX($AM$99:$AY$122,MATCH($C135,$AL$99:$AL$122,0),MATCH($B135,$AM$98:$AY$98,0))="T", INDEX($AM$99:$AY$122,MATCH($C135,$AL$99:$AL$122,0),MATCH($B135,$AM$98:$AY$98,0))="M"), _xlfn.XLOOKUP($B135,$AM$98:$AY$98,$AM$123:$AY$123), INDEX($AM$99:$AY$122,MATCH($C135,$AL$99:$AL$122,0),MATCH($B135,$AM$98:$AY$98,0)))</f>
        <v>0.3</v>
      </c>
      <c r="P135" s="23">
        <f>IF(OR(INDEX($BB$13:$BN$36,MATCH($C135,$BA$13:$BA$36,0),MATCH($B135,$BB$12:$BN$12,0))="T", INDEX($BB$13:$BN$36,MATCH($C135,$BA$13:$BA$36,0),MATCH($B135,$BB$12:$BN$12,0))="M"),_xlfn.XLOOKUP($B135,$BB$12:$BN$12,$BB$37:$BN$37), INDEX($BB$13:$BN$36,MATCH($C135,$BA$13:$BA$36,0),MATCH($B135,$BB$12:$BN$12,0)))</f>
        <v>81</v>
      </c>
      <c r="Q135" s="23">
        <f>IF(OR(INDEX($BB$41:$BN$64,MATCH($C135,$BA$41:$BA$64,0),MATCH($B135,$BB$40:$BN$40,0))="T", INDEX($BB$41:$BN$64,MATCH($C135,$BA$41:$BA$64,0),MATCH($B135,$BB$40:$BN$40,0))="M"),_xlfn.XLOOKUP($B135,$BB$40:$BN$40,$BB$65:$BN$65), INDEX($BB$41:$BN$64,MATCH($C135,$BA$41:$BA$64,0),MATCH($B135,$BB$40:$BN$40,0)))</f>
        <v>37</v>
      </c>
      <c r="R135" s="23">
        <f>IF(OR(INDEX($BB$70:$BN$93,MATCH($C135,$BA$70:$BA$93,0),MATCH($B135,$BB$69:$BN$69,0))="T", INDEX($BB$70:$BN$93,MATCH($C135,$BA$70:$BA$93,0),MATCH($B135,$BB$69:$BN$69,0))="M"), _xlfn.XLOOKUP($B135,$BB$69:$BN$69,$BB$94:$BN$94), INDEX($AM$41:$AY$64,MATCH($C135,$BA$70:$BA$93,0),MATCH($B135,$BB$69:$BN$69,0)))</f>
        <v>43</v>
      </c>
      <c r="S135" s="23">
        <f>IF(OR(INDEX($BB$99:$BN$122,MATCH($C135,$BA$99:$BA$122,0),MATCH($B135,$BB$98:$BN$98,0))="T", INDEX($BB$99:$BN$122,MATCH($C135,$BA$99:$BA$122,0),MATCH($B135,$BB$98:$BN$98,0))="M"), _xlfn.XLOOKUP($B135,$BB$98:$BN$98,$BB$123:$BN$123), INDEX($BB$99:$BN$122,MATCH($C135,$BA$99:$BA$122,0),MATCH($B135,$BB$98:$BN$98,0)))</f>
        <v>3</v>
      </c>
      <c r="T135" s="23">
        <f>IF(OR(INDEX($BB$128:$BN$151,MATCH($C135,$BA$128:$BA$151,0),MATCH($B135,$BB$127:$BN$127,0))="T", INDEX($BB$128:$BN$151,MATCH($C135,$BA$128:$BA$151,0),MATCH($B135,$BB$127:$BN$127,0))="M"), _xlfn.XLOOKUP($B135,$BB$127:$BN$127,$BB$152:$BN$152), INDEX($AM$128:$AY$151,MATCH($C135,$BA$128:$BA$151,0),MATCH($B135,$BB$127:$BN$127,0)))</f>
        <v>59.8</v>
      </c>
      <c r="W135" s="15">
        <v>2007</v>
      </c>
      <c r="X135" s="15">
        <v>1.7</v>
      </c>
      <c r="Y135" s="15">
        <v>1.9</v>
      </c>
      <c r="Z135" s="15">
        <v>2.8</v>
      </c>
      <c r="AA135" s="15">
        <v>4.4000000000000004</v>
      </c>
      <c r="AB135" s="15">
        <v>9.3000000000000007</v>
      </c>
      <c r="AC135" s="15">
        <v>14.5</v>
      </c>
      <c r="AD135" s="15">
        <v>16.7</v>
      </c>
      <c r="AE135" s="15">
        <v>12.4</v>
      </c>
      <c r="AF135" s="15">
        <v>8.9</v>
      </c>
      <c r="AG135" s="15">
        <v>8.6999999999999993</v>
      </c>
      <c r="AH135" s="15">
        <v>6.6</v>
      </c>
      <c r="AI135" s="15">
        <v>3.9</v>
      </c>
      <c r="AJ135" s="15"/>
      <c r="AL135" s="5">
        <v>2007</v>
      </c>
      <c r="AM135" s="5">
        <v>56.6</v>
      </c>
      <c r="AN135" s="5">
        <v>58.7</v>
      </c>
      <c r="AO135" s="5">
        <v>65.5</v>
      </c>
      <c r="AP135" s="5">
        <v>62.2</v>
      </c>
      <c r="AQ135" s="5">
        <v>63.9</v>
      </c>
      <c r="AR135" s="5">
        <v>66.400000000000006</v>
      </c>
      <c r="AS135" s="5">
        <v>67.7</v>
      </c>
      <c r="AT135" s="5">
        <v>68.2</v>
      </c>
      <c r="AU135" s="5">
        <v>69.8</v>
      </c>
      <c r="AV135" s="5">
        <v>66.900000000000006</v>
      </c>
      <c r="AW135" s="5">
        <v>63.9</v>
      </c>
      <c r="AX135" s="5">
        <v>55.9</v>
      </c>
      <c r="AY135" s="5"/>
      <c r="BA135" s="5">
        <v>2007</v>
      </c>
      <c r="BB135" s="5">
        <v>47.9</v>
      </c>
      <c r="BC135" s="5">
        <v>52.7</v>
      </c>
      <c r="BD135" s="5">
        <v>58.4</v>
      </c>
      <c r="BE135" s="5">
        <v>58.7</v>
      </c>
      <c r="BF135" s="5">
        <v>63.1</v>
      </c>
      <c r="BG135" s="5">
        <v>66.7</v>
      </c>
      <c r="BH135" s="5">
        <v>69.8</v>
      </c>
      <c r="BI135" s="5">
        <v>69.900000000000006</v>
      </c>
      <c r="BJ135" s="5">
        <v>67.599999999999994</v>
      </c>
      <c r="BK135" s="5">
        <v>61.7</v>
      </c>
      <c r="BL135" s="5">
        <v>56.8</v>
      </c>
      <c r="BM135" s="5">
        <v>49</v>
      </c>
      <c r="BN135" s="5"/>
    </row>
    <row r="136" spans="1:66" ht="15" thickBot="1" x14ac:dyDescent="0.4">
      <c r="A136" s="2">
        <v>40648</v>
      </c>
      <c r="B136" s="6">
        <f t="shared" si="61"/>
        <v>4</v>
      </c>
      <c r="C136" s="6">
        <f t="shared" si="62"/>
        <v>2011</v>
      </c>
      <c r="D136">
        <v>145853</v>
      </c>
      <c r="E136">
        <f t="shared" si="63"/>
        <v>58636.024518527018</v>
      </c>
      <c r="F136" s="19">
        <f>IF(OR(INDEX($X$13:$AJ$36,MATCH($C136,$W$13:$W$36,0),MATCH($B136,$X$12:$AJ$12,0))="T", INDEX($X$13:$AJ$36,MATCH($C136,$W$13:$W$36,0),MATCH($B136,$X$12:$AJ$12,0))="M"),_xlfn.XLOOKUP($B136,$X$12:$AJ$12,$X$37:$AJ$37), INDEX($X$13:$AJ$36,MATCH($C136,$W$13:$W$36,0),MATCH($B136,$X$12:$AJ$12,0)))</f>
        <v>80</v>
      </c>
      <c r="G136" s="19">
        <f>IF(OR(INDEX($X$41:$AJ$64,MATCH(C136,$W$41:$W$64,0),MATCH(B136,$X$40:$AJ$40,0))="T", INDEX($X$41:$AJ$64,MATCH(C136,$W$41:$W$64,0),MATCH(B136,$X$40:$AJ$40,0))="M"), _xlfn.XLOOKUP($B136,$X$40:$AJ$40,$X$65:$AJ$65), INDEX($X$41:$AJ$64,MATCH(C136,$W$41:$W$64,0),MATCH(B136,$X$40:$AJ$40,0)))</f>
        <v>34</v>
      </c>
      <c r="H136" s="19">
        <f>IF(OR(INDEX($X$70:$AJ$93,MATCH(C136,$W$70:$W$93,0),MATCH(B136,$X$69:$AJ$69,0))="T", INDEX($X$70:$AJ$93,MATCH(C136,$W$70:$W$93,0),MATCH(B136,$X$69:$AJ$69,0))="M"), _xlfn.XLOOKUP($B136,$X$69:$AJ$69,$X$94:$AJ$94), INDEX($X$70:$AJ$93,MATCH(C136,$W$70:$W$93,0),MATCH(B136,$X$69:$AJ$69,0)))</f>
        <v>2.7</v>
      </c>
      <c r="I136" s="19">
        <f>IF(OR(INDEX($X$99:$AJ$122,MATCH(C136,$W$99:$W$122,0),MATCH(B136,$X$98:$AJ$98,0))="T", INDEX($X$99:$AJ$122,MATCH(C136,$W$99:$W$122,0),MATCH(B136,$X$98:$AJ$98,0))="M"),_xlfn.XLOOKUP($B136,$X$98:$AJ$98,$X$123:$AJ$123), INDEX($X$99:$AJ$122,MATCH(C136,$W$99:$W$122,0),MATCH(B136,$X$98:$AJ$98,0)))</f>
        <v>0</v>
      </c>
      <c r="J136" s="19">
        <f>IF(OR(INDEX($X$128:$AJ$151,MATCH(C136,$W$128:$W$151,0),MATCH(B136,$X$127:$AJ$127,0))="T", INDEX($X$128:$AJ$151,MATCH(C136,$W$128:$W$151,0),MATCH(B136,$X$127:$AJ$127,0))="M"), _xlfn.XLOOKUP($B136,$X$127:$AJ$127,$X$152:$AJ$152), INDEX($X$128:$AJ$151,MATCH(C136,$W$128:$W$151,0),MATCH(B136,$X$127:$AJ$127,0)))</f>
        <v>1.9</v>
      </c>
      <c r="K136" s="18">
        <f>IF(OR(INDEX($AM$13:$AY$36,MATCH($C136,$AL$13:$AL$36,0),MATCH($B136,$AM$12:$AY$12,0))="T", INDEX($AM$13:$AY$36,MATCH($C136,$AL$13:$AL$36,0),MATCH($B136,$AM$12:$AY$12,0))="M"),_xlfn.XLOOKUP($B136,$AM$12:$AY$12,$AM$37:$AY$37), INDEX($AM$13:$AY$36,MATCH($C136,$AL$13:$AL$36,0),MATCH($B136,$AM$12:$AY$12,0)))</f>
        <v>81</v>
      </c>
      <c r="L136" s="18">
        <f>IF(OR(INDEX($AM$41:$AY$64,MATCH($C136,$AL$41:$AL$64,0),MATCH($B136,$AM$40:$AY$40,0))="T", INDEX($AM$41:$AY$64,MATCH($C136,$AL$41:$AL$64,0),MATCH($B136,$AM$40:$AY$40,0))="M"),_xlfn.XLOOKUP($B136,$AM$40:$AY$40,$AM$65:$AY$65), INDEX($AM$41:$AY$64,MATCH($C136,$AL$41:$AL$64,0),MATCH($B136,$AM$40:$AY$40,0)))</f>
        <v>44</v>
      </c>
      <c r="M136" s="18">
        <f t="shared" si="64"/>
        <v>5.2</v>
      </c>
      <c r="N136" s="18">
        <f t="shared" si="65"/>
        <v>0.1</v>
      </c>
      <c r="O136" s="18">
        <f>IF(OR(INDEX($AM$99:$AY$122,MATCH($C136,$AL$99:$AL$122,0),MATCH($B136,$AM$98:$AY$98,0))="T", INDEX($AM$99:$AY$122,MATCH($C136,$AL$99:$AL$122,0),MATCH($B136,$AM$98:$AY$98,0))="M"), _xlfn.XLOOKUP($B136,$AM$98:$AY$98,$AM$123:$AY$123), INDEX($AM$99:$AY$122,MATCH($C136,$AL$99:$AL$122,0),MATCH($B136,$AM$98:$AY$98,0)))</f>
        <v>0.1</v>
      </c>
      <c r="P136" s="23">
        <f>IF(OR(INDEX($BB$13:$BN$36,MATCH($C136,$BA$13:$BA$36,0),MATCH($B136,$BB$12:$BN$12,0))="T", INDEX($BB$13:$BN$36,MATCH($C136,$BA$13:$BA$36,0),MATCH($B136,$BB$12:$BN$12,0))="M"),_xlfn.XLOOKUP($B136,$BB$12:$BN$12,$BB$37:$BN$37), INDEX($BB$13:$BN$36,MATCH($C136,$BA$13:$BA$36,0),MATCH($B136,$BB$12:$BN$12,0)))</f>
        <v>84</v>
      </c>
      <c r="Q136" s="23">
        <f>IF(OR(INDEX($BB$41:$BN$64,MATCH($C136,$BA$41:$BA$64,0),MATCH($B136,$BB$40:$BN$40,0))="T", INDEX($BB$41:$BN$64,MATCH($C136,$BA$41:$BA$64,0),MATCH($B136,$BB$40:$BN$40,0))="M"),_xlfn.XLOOKUP($B136,$BB$40:$BN$40,$BB$65:$BN$65), INDEX($BB$41:$BN$64,MATCH($C136,$BA$41:$BA$64,0),MATCH($B136,$BB$40:$BN$40,0)))</f>
        <v>39</v>
      </c>
      <c r="R136" s="23">
        <f>IF(OR(INDEX($BB$70:$BN$93,MATCH($C136,$BA$70:$BA$93,0),MATCH($B136,$BB$69:$BN$69,0))="T", INDEX($BB$70:$BN$93,MATCH($C136,$BA$70:$BA$93,0),MATCH($B136,$BB$69:$BN$69,0))="M"), _xlfn.XLOOKUP($B136,$BB$69:$BN$69,$BB$94:$BN$94), INDEX($AM$41:$AY$64,MATCH($C136,$BA$70:$BA$93,0),MATCH($B136,$BB$69:$BN$69,0)))</f>
        <v>44</v>
      </c>
      <c r="S136" s="23">
        <f>IF(OR(INDEX($BB$99:$BN$122,MATCH($C136,$BA$99:$BA$122,0),MATCH($B136,$BB$98:$BN$98,0))="T", INDEX($BB$99:$BN$122,MATCH($C136,$BA$99:$BA$122,0),MATCH($B136,$BB$98:$BN$98,0))="M"), _xlfn.XLOOKUP($B136,$BB$98:$BN$98,$BB$123:$BN$123), INDEX($BB$99:$BN$122,MATCH($C136,$BA$99:$BA$122,0),MATCH($B136,$BB$98:$BN$98,0)))</f>
        <v>2</v>
      </c>
      <c r="T136" s="23">
        <f>IF(OR(INDEX($BB$128:$BN$151,MATCH($C136,$BA$128:$BA$151,0),MATCH($B136,$BB$127:$BN$127,0))="T", INDEX($BB$128:$BN$151,MATCH($C136,$BA$128:$BA$151,0),MATCH($B136,$BB$127:$BN$127,0))="M"), _xlfn.XLOOKUP($B136,$BB$127:$BN$127,$BB$152:$BN$152), INDEX($AM$128:$AY$151,MATCH($C136,$BA$128:$BA$151,0),MATCH($B136,$BB$127:$BN$127,0)))</f>
        <v>61.4</v>
      </c>
      <c r="W136" s="15">
        <v>2008</v>
      </c>
      <c r="X136" s="15">
        <v>1.3</v>
      </c>
      <c r="Y136" s="15">
        <v>1.5</v>
      </c>
      <c r="Z136" s="15">
        <v>1.6</v>
      </c>
      <c r="AA136" s="15">
        <v>5.0999999999999996</v>
      </c>
      <c r="AB136" s="15">
        <v>9</v>
      </c>
      <c r="AC136" s="15">
        <v>15.3</v>
      </c>
      <c r="AD136" s="15">
        <v>16.399999999999999</v>
      </c>
      <c r="AE136" s="15">
        <v>13</v>
      </c>
      <c r="AF136" s="15">
        <v>11.1</v>
      </c>
      <c r="AG136" s="15">
        <v>9.5</v>
      </c>
      <c r="AH136" s="15">
        <v>7.4</v>
      </c>
      <c r="AI136" s="15">
        <v>4.5999999999999996</v>
      </c>
      <c r="AJ136" s="15"/>
      <c r="AL136" s="5">
        <v>2008</v>
      </c>
      <c r="AM136" s="5">
        <v>54.5</v>
      </c>
      <c r="AN136" s="5">
        <v>59.6</v>
      </c>
      <c r="AO136" s="5">
        <v>61.3</v>
      </c>
      <c r="AP136" s="5">
        <v>62.2</v>
      </c>
      <c r="AQ136" s="5">
        <v>64.5</v>
      </c>
      <c r="AR136" s="5">
        <v>66.599999999999994</v>
      </c>
      <c r="AS136" s="5">
        <v>66.3</v>
      </c>
      <c r="AT136" s="5">
        <v>68.7</v>
      </c>
      <c r="AU136" s="5">
        <v>71</v>
      </c>
      <c r="AV136" s="5">
        <v>71.8</v>
      </c>
      <c r="AW136" s="5">
        <v>65</v>
      </c>
      <c r="AX136" s="5">
        <v>55.5</v>
      </c>
      <c r="AY136" s="5"/>
      <c r="BA136" s="5">
        <v>2008</v>
      </c>
      <c r="BB136" s="5">
        <v>48.1</v>
      </c>
      <c r="BC136" s="5">
        <v>51.8</v>
      </c>
      <c r="BD136" s="5">
        <v>56</v>
      </c>
      <c r="BE136" s="5">
        <v>57.8</v>
      </c>
      <c r="BF136" s="5">
        <v>62.9</v>
      </c>
      <c r="BG136" s="5">
        <v>67.5</v>
      </c>
      <c r="BH136" s="5">
        <v>69.3</v>
      </c>
      <c r="BI136" s="5">
        <v>70.5</v>
      </c>
      <c r="BJ136" s="5">
        <v>69.8</v>
      </c>
      <c r="BK136" s="5">
        <v>64.900000000000006</v>
      </c>
      <c r="BL136" s="5">
        <v>58.9</v>
      </c>
      <c r="BM136" s="5">
        <v>48.1</v>
      </c>
      <c r="BN136" s="5"/>
    </row>
    <row r="137" spans="1:66" ht="15" thickBot="1" x14ac:dyDescent="0.4">
      <c r="A137" s="2">
        <v>40678</v>
      </c>
      <c r="B137" s="6">
        <f t="shared" si="61"/>
        <v>5</v>
      </c>
      <c r="C137" s="6">
        <f t="shared" si="62"/>
        <v>2011</v>
      </c>
      <c r="D137">
        <v>139240</v>
      </c>
      <c r="E137">
        <f t="shared" si="63"/>
        <v>55977.457124362896</v>
      </c>
      <c r="F137" s="19">
        <f>IF(OR(INDEX($X$13:$AJ$36,MATCH($C137,$W$13:$W$36,0),MATCH($B137,$X$12:$AJ$12,0))="T", INDEX($X$13:$AJ$36,MATCH($C137,$W$13:$W$36,0),MATCH($B137,$X$12:$AJ$12,0))="M"),_xlfn.XLOOKUP($B137,$X$12:$AJ$12,$X$37:$AJ$37), INDEX($X$13:$AJ$36,MATCH($C137,$W$13:$W$36,0),MATCH($B137,$X$12:$AJ$12,0)))</f>
        <v>90</v>
      </c>
      <c r="G137" s="19">
        <f>IF(OR(INDEX($X$41:$AJ$64,MATCH(C137,$W$41:$W$64,0),MATCH(B137,$X$40:$AJ$40,0))="T", INDEX($X$41:$AJ$64,MATCH(C137,$W$41:$W$64,0),MATCH(B137,$X$40:$AJ$40,0))="M"), _xlfn.XLOOKUP($B137,$X$40:$AJ$40,$X$65:$AJ$65), INDEX($X$41:$AJ$64,MATCH(C137,$W$41:$W$64,0),MATCH(B137,$X$40:$AJ$40,0)))</f>
        <v>44</v>
      </c>
      <c r="H137" s="19">
        <f>IF(OR(INDEX($X$70:$AJ$93,MATCH(C137,$W$70:$W$93,0),MATCH(B137,$X$69:$AJ$69,0))="T", INDEX($X$70:$AJ$93,MATCH(C137,$W$70:$W$93,0),MATCH(B137,$X$69:$AJ$69,0))="M"), _xlfn.XLOOKUP($B137,$X$69:$AJ$69,$X$94:$AJ$94), INDEX($X$70:$AJ$93,MATCH(C137,$W$70:$W$93,0),MATCH(B137,$X$69:$AJ$69,0)))</f>
        <v>12.3</v>
      </c>
      <c r="I137" s="19">
        <f>IF(OR(INDEX($X$99:$AJ$122,MATCH(C137,$W$99:$W$122,0),MATCH(B137,$X$98:$AJ$98,0))="T", INDEX($X$99:$AJ$122,MATCH(C137,$W$99:$W$122,0),MATCH(B137,$X$98:$AJ$98,0))="M"),_xlfn.XLOOKUP($B137,$X$98:$AJ$98,$X$123:$AJ$123), INDEX($X$99:$AJ$122,MATCH(C137,$W$99:$W$122,0),MATCH(B137,$X$98:$AJ$98,0)))</f>
        <v>0.8</v>
      </c>
      <c r="J137" s="19">
        <f>IF(OR(INDEX($X$128:$AJ$151,MATCH(C137,$W$128:$W$151,0),MATCH(B137,$X$127:$AJ$127,0))="T", INDEX($X$128:$AJ$151,MATCH(C137,$W$128:$W$151,0),MATCH(B137,$X$127:$AJ$127,0))="M"), _xlfn.XLOOKUP($B137,$X$127:$AJ$127,$X$152:$AJ$152), INDEX($X$128:$AJ$151,MATCH(C137,$W$128:$W$151,0),MATCH(B137,$X$127:$AJ$127,0)))</f>
        <v>10</v>
      </c>
      <c r="K137" s="18">
        <f>IF(OR(INDEX($AM$13:$AY$36,MATCH($C137,$AL$13:$AL$36,0),MATCH($B137,$AM$12:$AY$12,0))="T", INDEX($AM$13:$AY$36,MATCH($C137,$AL$13:$AL$36,0),MATCH($B137,$AM$12:$AY$12,0))="M"),_xlfn.XLOOKUP($B137,$AM$12:$AY$12,$AM$37:$AY$37), INDEX($AM$13:$AY$36,MATCH($C137,$AL$13:$AL$36,0),MATCH($B137,$AM$12:$AY$12,0)))</f>
        <v>82</v>
      </c>
      <c r="L137" s="18">
        <f>IF(OR(INDEX($AM$41:$AY$64,MATCH($C137,$AL$41:$AL$64,0),MATCH($B137,$AM$40:$AY$40,0))="T", INDEX($AM$41:$AY$64,MATCH($C137,$AL$41:$AL$64,0),MATCH($B137,$AM$40:$AY$40,0))="M"),_xlfn.XLOOKUP($B137,$AM$40:$AY$40,$AM$65:$AY$65), INDEX($AM$41:$AY$64,MATCH($C137,$AL$41:$AL$64,0),MATCH($B137,$AM$40:$AY$40,0)))</f>
        <v>45</v>
      </c>
      <c r="M137" s="18">
        <f t="shared" si="64"/>
        <v>9.1999999999999993</v>
      </c>
      <c r="N137" s="18">
        <f t="shared" si="65"/>
        <v>0.1</v>
      </c>
      <c r="O137" s="18">
        <f>IF(OR(INDEX($AM$99:$AY$122,MATCH($C137,$AL$99:$AL$122,0),MATCH($B137,$AM$98:$AY$98,0))="T", INDEX($AM$99:$AY$122,MATCH($C137,$AL$99:$AL$122,0),MATCH($B137,$AM$98:$AY$98,0))="M"), _xlfn.XLOOKUP($B137,$AM$98:$AY$98,$AM$123:$AY$123), INDEX($AM$99:$AY$122,MATCH($C137,$AL$99:$AL$122,0),MATCH($B137,$AM$98:$AY$98,0)))</f>
        <v>0.1</v>
      </c>
      <c r="P137" s="23">
        <f>IF(OR(INDEX($BB$13:$BN$36,MATCH($C137,$BA$13:$BA$36,0),MATCH($B137,$BB$12:$BN$12,0))="T", INDEX($BB$13:$BN$36,MATCH($C137,$BA$13:$BA$36,0),MATCH($B137,$BB$12:$BN$12,0))="M"),_xlfn.XLOOKUP($B137,$BB$12:$BN$12,$BB$37:$BN$37), INDEX($BB$13:$BN$36,MATCH($C137,$BA$13:$BA$36,0),MATCH($B137,$BB$12:$BN$12,0)))</f>
        <v>89</v>
      </c>
      <c r="Q137" s="23">
        <f>IF(OR(INDEX($BB$41:$BN$64,MATCH($C137,$BA$41:$BA$64,0),MATCH($B137,$BB$40:$BN$40,0))="T", INDEX($BB$41:$BN$64,MATCH($C137,$BA$41:$BA$64,0),MATCH($B137,$BB$40:$BN$40,0))="M"),_xlfn.XLOOKUP($B137,$BB$40:$BN$40,$BB$65:$BN$65), INDEX($BB$41:$BN$64,MATCH($C137,$BA$41:$BA$64,0),MATCH($B137,$BB$40:$BN$40,0)))</f>
        <v>44</v>
      </c>
      <c r="R137" s="23">
        <f>IF(OR(INDEX($BB$70:$BN$93,MATCH($C137,$BA$70:$BA$93,0),MATCH($B137,$BB$69:$BN$69,0))="T", INDEX($BB$70:$BN$93,MATCH($C137,$BA$70:$BA$93,0),MATCH($B137,$BB$69:$BN$69,0))="M"), _xlfn.XLOOKUP($B137,$BB$69:$BN$69,$BB$94:$BN$94), INDEX($AM$41:$AY$64,MATCH($C137,$BA$70:$BA$93,0),MATCH($B137,$BB$69:$BN$69,0)))</f>
        <v>45</v>
      </c>
      <c r="S137" s="23">
        <f>IF(OR(INDEX($BB$99:$BN$122,MATCH($C137,$BA$99:$BA$122,0),MATCH($B137,$BB$98:$BN$98,0))="T", INDEX($BB$99:$BN$122,MATCH($C137,$BA$99:$BA$122,0),MATCH($B137,$BB$98:$BN$98,0))="M"), _xlfn.XLOOKUP($B137,$BB$98:$BN$98,$BB$123:$BN$123), INDEX($BB$99:$BN$122,MATCH($C137,$BA$99:$BA$122,0),MATCH($B137,$BB$98:$BN$98,0)))</f>
        <v>11</v>
      </c>
      <c r="T137" s="23">
        <f>IF(OR(INDEX($BB$128:$BN$151,MATCH($C137,$BA$128:$BA$151,0),MATCH($B137,$BB$127:$BN$127,0))="T", INDEX($BB$128:$BN$151,MATCH($C137,$BA$128:$BA$151,0),MATCH($B137,$BB$127:$BN$127,0))="M"), _xlfn.XLOOKUP($B137,$BB$127:$BN$127,$BB$152:$BN$152), INDEX($AM$128:$AY$151,MATCH($C137,$BA$128:$BA$151,0),MATCH($B137,$BB$127:$BN$127,0)))</f>
        <v>61.7</v>
      </c>
      <c r="W137" s="15">
        <v>2009</v>
      </c>
      <c r="X137" s="15">
        <v>2.9</v>
      </c>
      <c r="Y137" s="15">
        <v>1.7</v>
      </c>
      <c r="Z137" s="15">
        <v>1.8</v>
      </c>
      <c r="AA137" s="15">
        <v>2.5</v>
      </c>
      <c r="AB137" s="15">
        <v>7.2</v>
      </c>
      <c r="AC137" s="15">
        <v>15.9</v>
      </c>
      <c r="AD137" s="15">
        <v>13.5</v>
      </c>
      <c r="AE137" s="15">
        <v>12.6</v>
      </c>
      <c r="AF137" s="15">
        <v>11</v>
      </c>
      <c r="AG137" s="15">
        <v>9.1999999999999993</v>
      </c>
      <c r="AH137" s="15">
        <v>5.9</v>
      </c>
      <c r="AI137" s="15">
        <v>2.2999999999999998</v>
      </c>
      <c r="AJ137" s="15"/>
      <c r="AL137" s="5">
        <v>2009</v>
      </c>
      <c r="AM137" s="5">
        <v>60.9</v>
      </c>
      <c r="AN137" s="5">
        <v>58.5</v>
      </c>
      <c r="AO137" s="5">
        <v>60.2</v>
      </c>
      <c r="AP137" s="5">
        <v>63.3</v>
      </c>
      <c r="AQ137" s="5">
        <v>64.7</v>
      </c>
      <c r="AR137" s="5">
        <v>66.400000000000006</v>
      </c>
      <c r="AS137" s="5">
        <v>65.099999999999994</v>
      </c>
      <c r="AT137" s="5">
        <v>69.7</v>
      </c>
      <c r="AU137" s="5">
        <v>71.3</v>
      </c>
      <c r="AV137" s="5">
        <v>67.900000000000006</v>
      </c>
      <c r="AW137" s="5">
        <v>64.2</v>
      </c>
      <c r="AX137" s="5">
        <v>55.3</v>
      </c>
      <c r="AY137" s="5"/>
      <c r="BA137" s="5">
        <v>2009</v>
      </c>
      <c r="BB137" s="5">
        <v>52.3</v>
      </c>
      <c r="BC137" s="5">
        <v>52.7</v>
      </c>
      <c r="BD137" s="5">
        <v>54.8</v>
      </c>
      <c r="BE137" s="5">
        <v>58.1</v>
      </c>
      <c r="BF137" s="5">
        <v>65</v>
      </c>
      <c r="BG137" s="5">
        <v>67.3</v>
      </c>
      <c r="BH137" s="5">
        <v>68.5</v>
      </c>
      <c r="BI137" s="5">
        <v>70.3</v>
      </c>
      <c r="BJ137" s="5">
        <v>70.599999999999994</v>
      </c>
      <c r="BK137" s="5">
        <v>62.4</v>
      </c>
      <c r="BL137" s="5">
        <v>54.8</v>
      </c>
      <c r="BM137" s="5">
        <v>49.3</v>
      </c>
      <c r="BN137" s="5"/>
    </row>
    <row r="138" spans="1:66" ht="15" thickBot="1" x14ac:dyDescent="0.4">
      <c r="A138" s="2">
        <v>40709</v>
      </c>
      <c r="B138" s="6">
        <f t="shared" si="61"/>
        <v>6</v>
      </c>
      <c r="C138" s="6">
        <f t="shared" si="62"/>
        <v>2011</v>
      </c>
      <c r="D138">
        <v>137075</v>
      </c>
      <c r="E138">
        <f t="shared" si="63"/>
        <v>55107.080833970438</v>
      </c>
      <c r="F138" s="19">
        <f>IF(OR(INDEX($X$13:$AJ$36,MATCH($C138,$W$13:$W$36,0),MATCH($B138,$X$12:$AJ$12,0))="T", INDEX($X$13:$AJ$36,MATCH($C138,$W$13:$W$36,0),MATCH($B138,$X$12:$AJ$12,0))="M"),_xlfn.XLOOKUP($B138,$X$12:$AJ$12,$X$37:$AJ$37), INDEX($X$13:$AJ$36,MATCH($C138,$W$13:$W$36,0),MATCH($B138,$X$12:$AJ$12,0)))</f>
        <v>102</v>
      </c>
      <c r="G138" s="19">
        <f>IF(OR(INDEX($X$41:$AJ$64,MATCH(C138,$W$41:$W$64,0),MATCH(B138,$X$40:$AJ$40,0))="T", INDEX($X$41:$AJ$64,MATCH(C138,$W$41:$W$64,0),MATCH(B138,$X$40:$AJ$40,0))="M"), _xlfn.XLOOKUP($B138,$X$40:$AJ$40,$X$65:$AJ$65), INDEX($X$41:$AJ$64,MATCH(C138,$W$41:$W$64,0),MATCH(B138,$X$40:$AJ$40,0)))</f>
        <v>46</v>
      </c>
      <c r="H138" s="19">
        <f>IF(OR(INDEX($X$70:$AJ$93,MATCH(C138,$W$70:$W$93,0),MATCH(B138,$X$69:$AJ$69,0))="T", INDEX($X$70:$AJ$93,MATCH(C138,$W$70:$W$93,0),MATCH(B138,$X$69:$AJ$69,0))="M"), _xlfn.XLOOKUP($B138,$X$69:$AJ$69,$X$94:$AJ$94), INDEX($X$70:$AJ$93,MATCH(C138,$W$70:$W$93,0),MATCH(B138,$X$69:$AJ$69,0)))</f>
        <v>14.8</v>
      </c>
      <c r="I138" s="19">
        <f>IF(OR(INDEX($X$99:$AJ$122,MATCH(C138,$W$99:$W$122,0),MATCH(B138,$X$98:$AJ$98,0))="T", INDEX($X$99:$AJ$122,MATCH(C138,$W$99:$W$122,0),MATCH(B138,$X$98:$AJ$98,0))="M"),_xlfn.XLOOKUP($B138,$X$98:$AJ$98,$X$123:$AJ$123), INDEX($X$99:$AJ$122,MATCH(C138,$W$99:$W$122,0),MATCH(B138,$X$98:$AJ$98,0)))</f>
        <v>5.7</v>
      </c>
      <c r="J138" s="19">
        <f>IF(OR(INDEX($X$128:$AJ$151,MATCH(C138,$W$128:$W$151,0),MATCH(B138,$X$127:$AJ$127,0))="T", INDEX($X$128:$AJ$151,MATCH(C138,$W$128:$W$151,0),MATCH(B138,$X$127:$AJ$127,0))="M"), _xlfn.XLOOKUP($B138,$X$127:$AJ$127,$X$152:$AJ$152), INDEX($X$128:$AJ$151,MATCH(C138,$W$128:$W$151,0),MATCH(B138,$X$127:$AJ$127,0)))</f>
        <v>12.6</v>
      </c>
      <c r="K138" s="18">
        <f>IF(OR(INDEX($AM$13:$AY$36,MATCH($C138,$AL$13:$AL$36,0),MATCH($B138,$AM$12:$AY$12,0))="T", INDEX($AM$13:$AY$36,MATCH($C138,$AL$13:$AL$36,0),MATCH($B138,$AM$12:$AY$12,0))="M"),_xlfn.XLOOKUP($B138,$AM$12:$AY$12,$AM$37:$AY$37), INDEX($AM$13:$AY$36,MATCH($C138,$AL$13:$AL$36,0),MATCH($B138,$AM$12:$AY$12,0)))</f>
        <v>88</v>
      </c>
      <c r="L138" s="18">
        <f>IF(OR(INDEX($AM$41:$AY$64,MATCH($C138,$AL$41:$AL$64,0),MATCH($B138,$AM$40:$AY$40,0))="T", INDEX($AM$41:$AY$64,MATCH($C138,$AL$41:$AL$64,0),MATCH($B138,$AM$40:$AY$40,0))="M"),_xlfn.XLOOKUP($B138,$AM$40:$AY$40,$AM$65:$AY$65), INDEX($AM$41:$AY$64,MATCH($C138,$AL$41:$AL$64,0),MATCH($B138,$AM$40:$AY$40,0)))</f>
        <v>51</v>
      </c>
      <c r="M138" s="18">
        <f t="shared" si="64"/>
        <v>11.7</v>
      </c>
      <c r="N138" s="18">
        <f t="shared" si="65"/>
        <v>0.3</v>
      </c>
      <c r="O138" s="18">
        <f>IF(OR(INDEX($AM$99:$AY$122,MATCH($C138,$AL$99:$AL$122,0),MATCH($B138,$AM$98:$AY$98,0))="T", INDEX($AM$99:$AY$122,MATCH($C138,$AL$99:$AL$122,0),MATCH($B138,$AM$98:$AY$98,0))="M"), _xlfn.XLOOKUP($B138,$AM$98:$AY$98,$AM$123:$AY$123), INDEX($AM$99:$AY$122,MATCH($C138,$AL$99:$AL$122,0),MATCH($B138,$AM$98:$AY$98,0)))</f>
        <v>0.3</v>
      </c>
      <c r="P138" s="23">
        <f>IF(OR(INDEX($BB$13:$BN$36,MATCH($C138,$BA$13:$BA$36,0),MATCH($B138,$BB$12:$BN$12,0))="T", INDEX($BB$13:$BN$36,MATCH($C138,$BA$13:$BA$36,0),MATCH($B138,$BB$12:$BN$12,0))="M"),_xlfn.XLOOKUP($B138,$BB$12:$BN$12,$BB$37:$BN$37), INDEX($BB$13:$BN$36,MATCH($C138,$BA$13:$BA$36,0),MATCH($B138,$BB$12:$BN$12,0)))</f>
        <v>96</v>
      </c>
      <c r="Q138" s="23">
        <f>IF(OR(INDEX($BB$41:$BN$64,MATCH($C138,$BA$41:$BA$64,0),MATCH($B138,$BB$40:$BN$40,0))="T", INDEX($BB$41:$BN$64,MATCH($C138,$BA$41:$BA$64,0),MATCH($B138,$BB$40:$BN$40,0))="M"),_xlfn.XLOOKUP($B138,$BB$40:$BN$40,$BB$65:$BN$65), INDEX($BB$41:$BN$64,MATCH($C138,$BA$41:$BA$64,0),MATCH($B138,$BB$40:$BN$40,0)))</f>
        <v>46</v>
      </c>
      <c r="R138" s="23">
        <f>IF(OR(INDEX($BB$70:$BN$93,MATCH($C138,$BA$70:$BA$93,0),MATCH($B138,$BB$69:$BN$69,0))="T", INDEX($BB$70:$BN$93,MATCH($C138,$BA$70:$BA$93,0),MATCH($B138,$BB$69:$BN$69,0))="M"), _xlfn.XLOOKUP($B138,$BB$69:$BN$69,$BB$94:$BN$94), INDEX($AM$41:$AY$64,MATCH($C138,$BA$70:$BA$93,0),MATCH($B138,$BB$69:$BN$69,0)))</f>
        <v>51</v>
      </c>
      <c r="S138" s="23">
        <f>IF(OR(INDEX($BB$99:$BN$122,MATCH($C138,$BA$99:$BA$122,0),MATCH($B138,$BB$98:$BN$98,0))="T", INDEX($BB$99:$BN$122,MATCH($C138,$BA$99:$BA$122,0),MATCH($B138,$BB$98:$BN$98,0))="M"), _xlfn.XLOOKUP($B138,$BB$98:$BN$98,$BB$123:$BN$123), INDEX($BB$99:$BN$122,MATCH($C138,$BA$99:$BA$122,0),MATCH($B138,$BB$98:$BN$98,0)))</f>
        <v>65</v>
      </c>
      <c r="T138" s="23">
        <f>IF(OR(INDEX($BB$128:$BN$151,MATCH($C138,$BA$128:$BA$151,0),MATCH($B138,$BB$127:$BN$127,0))="T", INDEX($BB$128:$BN$151,MATCH($C138,$BA$128:$BA$151,0),MATCH($B138,$BB$127:$BN$127,0))="M"), _xlfn.XLOOKUP($B138,$BB$127:$BN$127,$BB$152:$BN$152), INDEX($AM$128:$AY$151,MATCH($C138,$BA$128:$BA$151,0),MATCH($B138,$BB$127:$BN$127,0)))</f>
        <v>64.7</v>
      </c>
      <c r="W138" s="15">
        <v>2010</v>
      </c>
      <c r="X138" s="15">
        <v>2.9</v>
      </c>
      <c r="Y138" s="15">
        <v>1.1000000000000001</v>
      </c>
      <c r="Z138" s="15">
        <v>1</v>
      </c>
      <c r="AA138" s="15">
        <v>3.4</v>
      </c>
      <c r="AB138" s="15">
        <v>8.3000000000000007</v>
      </c>
      <c r="AC138" s="15">
        <v>15.6</v>
      </c>
      <c r="AD138" s="15">
        <v>13.5</v>
      </c>
      <c r="AE138" s="15">
        <v>10.6</v>
      </c>
      <c r="AF138" s="15">
        <v>9.6</v>
      </c>
      <c r="AG138" s="15">
        <v>9.3000000000000007</v>
      </c>
      <c r="AH138" s="15">
        <v>7.2</v>
      </c>
      <c r="AI138" s="15">
        <v>3.4</v>
      </c>
      <c r="AJ138" s="15"/>
      <c r="AL138" s="5">
        <v>2010</v>
      </c>
      <c r="AM138" s="5">
        <v>55.7</v>
      </c>
      <c r="AN138" s="5">
        <v>59.5</v>
      </c>
      <c r="AO138" s="5">
        <v>61.8</v>
      </c>
      <c r="AP138" s="5">
        <v>61.1</v>
      </c>
      <c r="AQ138" s="5">
        <v>62.3</v>
      </c>
      <c r="AR138" s="5">
        <v>65.8</v>
      </c>
      <c r="AS138" s="5">
        <v>63.1</v>
      </c>
      <c r="AT138" s="5">
        <v>65.2</v>
      </c>
      <c r="AU138" s="5">
        <v>71.3</v>
      </c>
      <c r="AV138" s="5">
        <v>67</v>
      </c>
      <c r="AW138" s="5">
        <v>62.4</v>
      </c>
      <c r="AX138" s="5">
        <v>57.1</v>
      </c>
      <c r="AY138" s="5"/>
      <c r="BA138" s="5">
        <v>2010</v>
      </c>
      <c r="BB138" s="5">
        <v>51</v>
      </c>
      <c r="BC138" s="5">
        <v>53.7</v>
      </c>
      <c r="BD138" s="5">
        <v>55</v>
      </c>
      <c r="BE138" s="5">
        <v>55.7</v>
      </c>
      <c r="BF138" s="5">
        <v>59.7</v>
      </c>
      <c r="BG138" s="5">
        <v>67.3</v>
      </c>
      <c r="BH138" s="5">
        <v>67.900000000000006</v>
      </c>
      <c r="BI138" s="5">
        <v>67.7</v>
      </c>
      <c r="BJ138" s="5">
        <v>70.099999999999994</v>
      </c>
      <c r="BK138" s="5">
        <v>64.5</v>
      </c>
      <c r="BL138" s="5">
        <v>55.4</v>
      </c>
      <c r="BM138" s="5">
        <v>53.4</v>
      </c>
      <c r="BN138" s="5"/>
    </row>
    <row r="139" spans="1:66" ht="15" thickBot="1" x14ac:dyDescent="0.4">
      <c r="A139" s="2">
        <v>40739</v>
      </c>
      <c r="B139" s="6">
        <f t="shared" si="61"/>
        <v>7</v>
      </c>
      <c r="C139" s="6">
        <f t="shared" si="62"/>
        <v>2011</v>
      </c>
      <c r="D139">
        <v>161447</v>
      </c>
      <c r="E139">
        <f t="shared" si="63"/>
        <v>64905.145937640162</v>
      </c>
      <c r="F139" s="19">
        <f>IF(OR(INDEX($X$13:$AJ$36,MATCH($C139,$W$13:$W$36,0),MATCH($B139,$X$12:$AJ$12,0))="T", INDEX($X$13:$AJ$36,MATCH($C139,$W$13:$W$36,0),MATCH($B139,$X$12:$AJ$12,0))="M"),_xlfn.XLOOKUP($B139,$X$12:$AJ$12,$X$37:$AJ$37), INDEX($X$13:$AJ$36,MATCH($C139,$W$13:$W$36,0),MATCH($B139,$X$12:$AJ$12,0)))</f>
        <v>102</v>
      </c>
      <c r="G139" s="19">
        <f>IF(OR(INDEX($X$41:$AJ$64,MATCH(C139,$W$41:$W$64,0),MATCH(B139,$X$40:$AJ$40,0))="T", INDEX($X$41:$AJ$64,MATCH(C139,$W$41:$W$64,0),MATCH(B139,$X$40:$AJ$40,0))="M"), _xlfn.XLOOKUP($B139,$X$40:$AJ$40,$X$65:$AJ$65), INDEX($X$41:$AJ$64,MATCH(C139,$W$41:$W$64,0),MATCH(B139,$X$40:$AJ$40,0)))</f>
        <v>54</v>
      </c>
      <c r="H139" s="19">
        <f>IF(OR(INDEX($X$70:$AJ$93,MATCH(C139,$W$70:$W$93,0),MATCH(B139,$X$69:$AJ$69,0))="T", INDEX($X$70:$AJ$93,MATCH(C139,$W$70:$W$93,0),MATCH(B139,$X$69:$AJ$69,0))="M"), _xlfn.XLOOKUP($B139,$X$69:$AJ$69,$X$94:$AJ$94), INDEX($X$70:$AJ$93,MATCH(C139,$W$70:$W$93,0),MATCH(B139,$X$69:$AJ$69,0)))</f>
        <v>18.5</v>
      </c>
      <c r="I139" s="19">
        <f>IF(OR(INDEX($X$99:$AJ$122,MATCH(C139,$W$99:$W$122,0),MATCH(B139,$X$98:$AJ$98,0))="T", INDEX($X$99:$AJ$122,MATCH(C139,$W$99:$W$122,0),MATCH(B139,$X$98:$AJ$98,0))="M"),_xlfn.XLOOKUP($B139,$X$98:$AJ$98,$X$123:$AJ$123), INDEX($X$99:$AJ$122,MATCH(C139,$W$99:$W$122,0),MATCH(B139,$X$98:$AJ$98,0)))</f>
        <v>10</v>
      </c>
      <c r="J139" s="19">
        <f>IF(OR(INDEX($X$128:$AJ$151,MATCH(C139,$W$128:$W$151,0),MATCH(B139,$X$127:$AJ$127,0))="T", INDEX($X$128:$AJ$151,MATCH(C139,$W$128:$W$151,0),MATCH(B139,$X$127:$AJ$127,0))="M"), _xlfn.XLOOKUP($B139,$X$127:$AJ$127,$X$152:$AJ$152), INDEX($X$128:$AJ$151,MATCH(C139,$W$128:$W$151,0),MATCH(B139,$X$127:$AJ$127,0)))</f>
        <v>14.2</v>
      </c>
      <c r="K139" s="18">
        <f>IF(OR(INDEX($AM$13:$AY$36,MATCH($C139,$AL$13:$AL$36,0),MATCH($B139,$AM$12:$AY$12,0))="T", INDEX($AM$13:$AY$36,MATCH($C139,$AL$13:$AL$36,0),MATCH($B139,$AM$12:$AY$12,0))="M"),_xlfn.XLOOKUP($B139,$AM$12:$AY$12,$AM$37:$AY$37), INDEX($AM$13:$AY$36,MATCH($C139,$AL$13:$AL$36,0),MATCH($B139,$AM$12:$AY$12,0)))</f>
        <v>81</v>
      </c>
      <c r="L139" s="18">
        <f>IF(OR(INDEX($AM$41:$AY$64,MATCH($C139,$AL$41:$AL$64,0),MATCH($B139,$AM$40:$AY$40,0))="T", INDEX($AM$41:$AY$64,MATCH($C139,$AL$41:$AL$64,0),MATCH($B139,$AM$40:$AY$40,0))="M"),_xlfn.XLOOKUP($B139,$AM$40:$AY$40,$AM$65:$AY$65), INDEX($AM$41:$AY$64,MATCH($C139,$AL$41:$AL$64,0),MATCH($B139,$AM$40:$AY$40,0)))</f>
        <v>51</v>
      </c>
      <c r="M139" s="18">
        <f t="shared" si="64"/>
        <v>13.1</v>
      </c>
      <c r="N139" s="18">
        <f t="shared" si="65"/>
        <v>0.2</v>
      </c>
      <c r="O139" s="18">
        <f>IF(OR(INDEX($AM$99:$AY$122,MATCH($C139,$AL$99:$AL$122,0),MATCH($B139,$AM$98:$AY$98,0))="T", INDEX($AM$99:$AY$122,MATCH($C139,$AL$99:$AL$122,0),MATCH($B139,$AM$98:$AY$98,0))="M"), _xlfn.XLOOKUP($B139,$AM$98:$AY$98,$AM$123:$AY$123), INDEX($AM$99:$AY$122,MATCH($C139,$AL$99:$AL$122,0),MATCH($B139,$AM$98:$AY$98,0)))</f>
        <v>0.2</v>
      </c>
      <c r="P139" s="23">
        <f>IF(OR(INDEX($BB$13:$BN$36,MATCH($C139,$BA$13:$BA$36,0),MATCH($B139,$BB$12:$BN$12,0))="T", INDEX($BB$13:$BN$36,MATCH($C139,$BA$13:$BA$36,0),MATCH($B139,$BB$12:$BN$12,0))="M"),_xlfn.XLOOKUP($B139,$BB$12:$BN$12,$BB$37:$BN$37), INDEX($BB$13:$BN$36,MATCH($C139,$BA$13:$BA$36,0),MATCH($B139,$BB$12:$BN$12,0)))</f>
        <v>93</v>
      </c>
      <c r="Q139" s="23">
        <f>IF(OR(INDEX($BB$41:$BN$64,MATCH($C139,$BA$41:$BA$64,0),MATCH($B139,$BB$40:$BN$40,0))="T", INDEX($BB$41:$BN$64,MATCH($C139,$BA$41:$BA$64,0),MATCH($B139,$BB$40:$BN$40,0))="M"),_xlfn.XLOOKUP($B139,$BB$40:$BN$40,$BB$65:$BN$65), INDEX($BB$41:$BN$64,MATCH($C139,$BA$41:$BA$64,0),MATCH($B139,$BB$40:$BN$40,0)))</f>
        <v>53</v>
      </c>
      <c r="R139" s="23">
        <f>IF(OR(INDEX($BB$70:$BN$93,MATCH($C139,$BA$70:$BA$93,0),MATCH($B139,$BB$69:$BN$69,0))="T", INDEX($BB$70:$BN$93,MATCH($C139,$BA$70:$BA$93,0),MATCH($B139,$BB$69:$BN$69,0))="M"), _xlfn.XLOOKUP($B139,$BB$69:$BN$69,$BB$94:$BN$94), INDEX($AM$41:$AY$64,MATCH($C139,$BA$70:$BA$93,0),MATCH($B139,$BB$69:$BN$69,0)))</f>
        <v>51</v>
      </c>
      <c r="S139" s="23">
        <f>IF(OR(INDEX($BB$99:$BN$122,MATCH($C139,$BA$99:$BA$122,0),MATCH($B139,$BB$98:$BN$98,0))="T", INDEX($BB$99:$BN$122,MATCH($C139,$BA$99:$BA$122,0),MATCH($B139,$BB$98:$BN$98,0))="M"), _xlfn.XLOOKUP($B139,$BB$98:$BN$98,$BB$123:$BN$123), INDEX($BB$99:$BN$122,MATCH($C139,$BA$99:$BA$122,0),MATCH($B139,$BB$98:$BN$98,0)))</f>
        <v>140</v>
      </c>
      <c r="T139" s="23">
        <f>IF(OR(INDEX($BB$128:$BN$151,MATCH($C139,$BA$128:$BA$151,0),MATCH($B139,$BB$127:$BN$127,0))="T", INDEX($BB$128:$BN$151,MATCH($C139,$BA$128:$BA$151,0),MATCH($B139,$BB$127:$BN$127,0))="M"), _xlfn.XLOOKUP($B139,$BB$127:$BN$127,$BB$152:$BN$152), INDEX($AM$128:$AY$151,MATCH($C139,$BA$128:$BA$151,0),MATCH($B139,$BB$127:$BN$127,0)))</f>
        <v>65.900000000000006</v>
      </c>
      <c r="W139" s="15">
        <v>2011</v>
      </c>
      <c r="X139" s="15">
        <v>2.2000000000000002</v>
      </c>
      <c r="Y139" s="15">
        <v>2.5</v>
      </c>
      <c r="Z139" s="15">
        <v>0.4</v>
      </c>
      <c r="AA139" s="15">
        <v>1.9</v>
      </c>
      <c r="AB139" s="15">
        <v>10</v>
      </c>
      <c r="AC139" s="15">
        <v>12.6</v>
      </c>
      <c r="AD139" s="15">
        <v>14.2</v>
      </c>
      <c r="AE139" s="15">
        <v>14.2</v>
      </c>
      <c r="AF139" s="15">
        <v>11.1</v>
      </c>
      <c r="AG139" s="15">
        <v>9.1999999999999993</v>
      </c>
      <c r="AH139" s="15">
        <v>8</v>
      </c>
      <c r="AI139" s="15">
        <v>4.8</v>
      </c>
      <c r="AJ139" s="15"/>
      <c r="AL139" s="5">
        <v>2011</v>
      </c>
      <c r="AM139" s="5">
        <v>57</v>
      </c>
      <c r="AN139" s="5">
        <v>58.2</v>
      </c>
      <c r="AO139" s="5">
        <v>59.8</v>
      </c>
      <c r="AP139" s="5">
        <v>61.4</v>
      </c>
      <c r="AQ139" s="5">
        <v>61.7</v>
      </c>
      <c r="AR139" s="5">
        <v>64.7</v>
      </c>
      <c r="AS139" s="5">
        <v>65.900000000000006</v>
      </c>
      <c r="AT139" s="5">
        <v>65.3</v>
      </c>
      <c r="AU139" s="5">
        <v>70</v>
      </c>
      <c r="AV139" s="5">
        <v>70.599999999999994</v>
      </c>
      <c r="AW139" s="5">
        <v>60.2</v>
      </c>
      <c r="AX139" s="5">
        <v>58.2</v>
      </c>
      <c r="AY139" s="5"/>
      <c r="BA139" s="5">
        <v>2011</v>
      </c>
      <c r="BB139" s="5">
        <v>51.2</v>
      </c>
      <c r="BC139" s="5">
        <v>50.7</v>
      </c>
      <c r="BD139" s="5">
        <v>54.5</v>
      </c>
      <c r="BE139" s="5">
        <v>57.4</v>
      </c>
      <c r="BF139" s="5">
        <v>59.4</v>
      </c>
      <c r="BG139" s="5">
        <v>65.5</v>
      </c>
      <c r="BH139" s="5">
        <v>69</v>
      </c>
      <c r="BI139" s="5">
        <v>68.7</v>
      </c>
      <c r="BJ139" s="5">
        <v>70.400000000000006</v>
      </c>
      <c r="BK139" s="5">
        <v>64.7</v>
      </c>
      <c r="BL139" s="5">
        <v>53.5</v>
      </c>
      <c r="BM139" s="5">
        <v>49.3</v>
      </c>
      <c r="BN139" s="5"/>
    </row>
    <row r="140" spans="1:66" ht="15" thickBot="1" x14ac:dyDescent="0.4">
      <c r="A140" s="2">
        <v>40770</v>
      </c>
      <c r="B140" s="6">
        <f t="shared" si="61"/>
        <v>8</v>
      </c>
      <c r="C140" s="6">
        <f t="shared" si="62"/>
        <v>2011</v>
      </c>
      <c r="D140">
        <v>176413</v>
      </c>
      <c r="E140">
        <f t="shared" si="63"/>
        <v>70921.797929332315</v>
      </c>
      <c r="F140" s="19">
        <f>IF(OR(INDEX($X$13:$AJ$36,MATCH($C140,$W$13:$W$36,0),MATCH($B140,$X$12:$AJ$12,0))="T", INDEX($X$13:$AJ$36,MATCH($C140,$W$13:$W$36,0),MATCH($B140,$X$12:$AJ$12,0))="M"),_xlfn.XLOOKUP($B140,$X$12:$AJ$12,$X$37:$AJ$37), INDEX($X$13:$AJ$36,MATCH($C140,$W$13:$W$36,0),MATCH($B140,$X$12:$AJ$12,0)))</f>
        <v>97</v>
      </c>
      <c r="G140" s="19">
        <f>IF(OR(INDEX($X$41:$AJ$64,MATCH(C140,$W$41:$W$64,0),MATCH(B140,$X$40:$AJ$40,0))="T", INDEX($X$41:$AJ$64,MATCH(C140,$W$41:$W$64,0),MATCH(B140,$X$40:$AJ$40,0))="M"), _xlfn.XLOOKUP($B140,$X$40:$AJ$40,$X$65:$AJ$65), INDEX($X$41:$AJ$64,MATCH(C140,$W$41:$W$64,0),MATCH(B140,$X$40:$AJ$40,0)))</f>
        <v>55</v>
      </c>
      <c r="H140" s="19">
        <f>IF(OR(INDEX($X$70:$AJ$93,MATCH(C140,$W$70:$W$93,0),MATCH(B140,$X$69:$AJ$69,0))="T", INDEX($X$70:$AJ$93,MATCH(C140,$W$70:$W$93,0),MATCH(B140,$X$69:$AJ$69,0))="M"), _xlfn.XLOOKUP($B140,$X$69:$AJ$69,$X$94:$AJ$94), INDEX($X$70:$AJ$93,MATCH(C140,$W$70:$W$93,0),MATCH(B140,$X$69:$AJ$69,0)))</f>
        <v>16.7</v>
      </c>
      <c r="I140" s="19">
        <f>IF(OR(INDEX($X$99:$AJ$122,MATCH(C140,$W$99:$W$122,0),MATCH(B140,$X$98:$AJ$98,0))="T", INDEX($X$99:$AJ$122,MATCH(C140,$W$99:$W$122,0),MATCH(B140,$X$98:$AJ$98,0))="M"),_xlfn.XLOOKUP($B140,$X$98:$AJ$98,$X$123:$AJ$123), INDEX($X$99:$AJ$122,MATCH(C140,$W$99:$W$122,0),MATCH(B140,$X$98:$AJ$98,0)))</f>
        <v>9.6</v>
      </c>
      <c r="J140" s="19">
        <f>IF(OR(INDEX($X$128:$AJ$151,MATCH(C140,$W$128:$W$151,0),MATCH(B140,$X$127:$AJ$127,0))="T", INDEX($X$128:$AJ$151,MATCH(C140,$W$128:$W$151,0),MATCH(B140,$X$127:$AJ$127,0))="M"), _xlfn.XLOOKUP($B140,$X$127:$AJ$127,$X$152:$AJ$152), INDEX($X$128:$AJ$151,MATCH(C140,$W$128:$W$151,0),MATCH(B140,$X$127:$AJ$127,0)))</f>
        <v>14.2</v>
      </c>
      <c r="K140" s="18">
        <f>IF(OR(INDEX($AM$13:$AY$36,MATCH($C140,$AL$13:$AL$36,0),MATCH($B140,$AM$12:$AY$12,0))="T", INDEX($AM$13:$AY$36,MATCH($C140,$AL$13:$AL$36,0),MATCH($B140,$AM$12:$AY$12,0))="M"),_xlfn.XLOOKUP($B140,$AM$12:$AY$12,$AM$37:$AY$37), INDEX($AM$13:$AY$36,MATCH($C140,$AL$13:$AL$36,0),MATCH($B140,$AM$12:$AY$12,0)))</f>
        <v>75</v>
      </c>
      <c r="L140" s="18">
        <f>IF(OR(INDEX($AM$41:$AY$64,MATCH($C140,$AL$41:$AL$64,0),MATCH($B140,$AM$40:$AY$40,0))="T", INDEX($AM$41:$AY$64,MATCH($C140,$AL$41:$AL$64,0),MATCH($B140,$AM$40:$AY$40,0))="M"),_xlfn.XLOOKUP($B140,$AM$40:$AY$40,$AM$65:$AY$65), INDEX($AM$41:$AY$64,MATCH($C140,$AL$41:$AL$64,0),MATCH($B140,$AM$40:$AY$40,0)))</f>
        <v>53</v>
      </c>
      <c r="M140" s="18">
        <f t="shared" si="64"/>
        <v>12.9</v>
      </c>
      <c r="N140" s="18">
        <f t="shared" si="65"/>
        <v>0</v>
      </c>
      <c r="O140" s="18">
        <f>IF(OR(INDEX($AM$99:$AY$122,MATCH($C140,$AL$99:$AL$122,0),MATCH($B140,$AM$98:$AY$98,0))="T", INDEX($AM$99:$AY$122,MATCH($C140,$AL$99:$AL$122,0),MATCH($B140,$AM$98:$AY$98,0))="M"), _xlfn.XLOOKUP($B140,$AM$98:$AY$98,$AM$123:$AY$123), INDEX($AM$99:$AY$122,MATCH($C140,$AL$99:$AL$122,0),MATCH($B140,$AM$98:$AY$98,0)))</f>
        <v>0</v>
      </c>
      <c r="P140" s="23">
        <f>IF(OR(INDEX($BB$13:$BN$36,MATCH($C140,$BA$13:$BA$36,0),MATCH($B140,$BB$12:$BN$12,0))="T", INDEX($BB$13:$BN$36,MATCH($C140,$BA$13:$BA$36,0),MATCH($B140,$BB$12:$BN$12,0))="M"),_xlfn.XLOOKUP($B140,$BB$12:$BN$12,$BB$37:$BN$37), INDEX($BB$13:$BN$36,MATCH($C140,$BA$13:$BA$36,0),MATCH($B140,$BB$12:$BN$12,0)))</f>
        <v>93</v>
      </c>
      <c r="Q140" s="23">
        <f>IF(OR(INDEX($BB$41:$BN$64,MATCH($C140,$BA$41:$BA$64,0),MATCH($B140,$BB$40:$BN$40,0))="T", INDEX($BB$41:$BN$64,MATCH($C140,$BA$41:$BA$64,0),MATCH($B140,$BB$40:$BN$40,0))="M"),_xlfn.XLOOKUP($B140,$BB$40:$BN$40,$BB$65:$BN$65), INDEX($BB$41:$BN$64,MATCH($C140,$BA$41:$BA$64,0),MATCH($B140,$BB$40:$BN$40,0)))</f>
        <v>55</v>
      </c>
      <c r="R140" s="23">
        <f>IF(OR(INDEX($BB$70:$BN$93,MATCH($C140,$BA$70:$BA$93,0),MATCH($B140,$BB$69:$BN$69,0))="T", INDEX($BB$70:$BN$93,MATCH($C140,$BA$70:$BA$93,0),MATCH($B140,$BB$69:$BN$69,0))="M"), _xlfn.XLOOKUP($B140,$BB$69:$BN$69,$BB$94:$BN$94), INDEX($AM$41:$AY$64,MATCH($C140,$BA$70:$BA$93,0),MATCH($B140,$BB$69:$BN$69,0)))</f>
        <v>53</v>
      </c>
      <c r="S140" s="23">
        <f>IF(OR(INDEX($BB$99:$BN$122,MATCH($C140,$BA$99:$BA$122,0),MATCH($B140,$BB$98:$BN$98,0))="T", INDEX($BB$99:$BN$122,MATCH($C140,$BA$99:$BA$122,0),MATCH($B140,$BB$98:$BN$98,0))="M"), _xlfn.XLOOKUP($B140,$BB$98:$BN$98,$BB$123:$BN$123), INDEX($BB$99:$BN$122,MATCH($C140,$BA$99:$BA$122,0),MATCH($B140,$BB$98:$BN$98,0)))</f>
        <v>122</v>
      </c>
      <c r="T140" s="23">
        <f>IF(OR(INDEX($BB$128:$BN$151,MATCH($C140,$BA$128:$BA$151,0),MATCH($B140,$BB$127:$BN$127,0))="T", INDEX($BB$128:$BN$151,MATCH($C140,$BA$128:$BA$151,0),MATCH($B140,$BB$127:$BN$127,0))="M"), _xlfn.XLOOKUP($B140,$BB$127:$BN$127,$BB$152:$BN$152), INDEX($AM$128:$AY$151,MATCH($C140,$BA$128:$BA$151,0),MATCH($B140,$BB$127:$BN$127,0)))</f>
        <v>65.3</v>
      </c>
      <c r="W140" s="15">
        <v>2012</v>
      </c>
      <c r="X140" s="15">
        <v>2.5</v>
      </c>
      <c r="Y140" s="15">
        <v>2.7</v>
      </c>
      <c r="Z140" s="15">
        <v>1.6</v>
      </c>
      <c r="AA140" s="15">
        <v>2.8</v>
      </c>
      <c r="AB140" s="15">
        <v>11</v>
      </c>
      <c r="AC140" s="15">
        <v>15.5</v>
      </c>
      <c r="AD140" s="15">
        <v>14.2</v>
      </c>
      <c r="AE140" s="15">
        <v>12.6</v>
      </c>
      <c r="AF140" s="15">
        <v>11.5</v>
      </c>
      <c r="AG140" s="15">
        <v>8</v>
      </c>
      <c r="AH140" s="15">
        <v>6.4</v>
      </c>
      <c r="AI140" s="15">
        <v>3.8</v>
      </c>
      <c r="AJ140" s="15"/>
      <c r="AL140" s="5">
        <v>2012</v>
      </c>
      <c r="AM140" s="5">
        <v>59.3</v>
      </c>
      <c r="AN140" s="5">
        <v>60.4</v>
      </c>
      <c r="AO140" s="5">
        <v>59</v>
      </c>
      <c r="AP140" s="5">
        <v>62.6</v>
      </c>
      <c r="AQ140" s="5">
        <v>63.8</v>
      </c>
      <c r="AR140" s="5">
        <v>66.3</v>
      </c>
      <c r="AS140" s="5">
        <v>65.400000000000006</v>
      </c>
      <c r="AT140" s="5">
        <v>64.5</v>
      </c>
      <c r="AU140" s="5">
        <v>64</v>
      </c>
      <c r="AV140" s="5">
        <v>69.2</v>
      </c>
      <c r="AW140" s="5">
        <v>64</v>
      </c>
      <c r="AX140" s="5">
        <v>56.5</v>
      </c>
      <c r="AY140" s="5"/>
      <c r="BA140" s="5">
        <v>2012</v>
      </c>
      <c r="BB140" s="5">
        <v>50.9</v>
      </c>
      <c r="BC140" s="5">
        <v>53.8</v>
      </c>
      <c r="BD140" s="5">
        <v>54.3</v>
      </c>
      <c r="BE140" s="5">
        <v>59.7</v>
      </c>
      <c r="BF140" s="5">
        <v>63.4</v>
      </c>
      <c r="BG140" s="5">
        <v>66.5</v>
      </c>
      <c r="BH140" s="5">
        <v>68.5</v>
      </c>
      <c r="BI140" s="5">
        <v>68.5</v>
      </c>
      <c r="BJ140" s="5">
        <v>65.7</v>
      </c>
      <c r="BK140" s="5" t="s">
        <v>21</v>
      </c>
      <c r="BL140" s="5">
        <v>57.4</v>
      </c>
      <c r="BM140" s="5">
        <v>50.6</v>
      </c>
      <c r="BN140" s="5"/>
    </row>
    <row r="141" spans="1:66" ht="15" thickBot="1" x14ac:dyDescent="0.4">
      <c r="A141" s="2">
        <v>40801</v>
      </c>
      <c r="B141" s="6">
        <f t="shared" si="61"/>
        <v>9</v>
      </c>
      <c r="C141" s="6">
        <f t="shared" si="62"/>
        <v>2011</v>
      </c>
      <c r="D141">
        <v>174263</v>
      </c>
      <c r="E141">
        <f t="shared" si="63"/>
        <v>70057.451959658516</v>
      </c>
      <c r="F141" s="19">
        <f>IF(OR(INDEX($X$13:$AJ$36,MATCH($C141,$W$13:$W$36,0),MATCH($B141,$X$12:$AJ$12,0))="T", INDEX($X$13:$AJ$36,MATCH($C141,$W$13:$W$36,0),MATCH($B141,$X$12:$AJ$12,0))="M"),_xlfn.XLOOKUP($B141,$X$12:$AJ$12,$X$37:$AJ$37), INDEX($X$13:$AJ$36,MATCH($C141,$W$13:$W$36,0),MATCH($B141,$X$12:$AJ$12,0)))</f>
        <v>102</v>
      </c>
      <c r="G141" s="19">
        <f>IF(OR(INDEX($X$41:$AJ$64,MATCH(C141,$W$41:$W$64,0),MATCH(B141,$X$40:$AJ$40,0))="T", INDEX($X$41:$AJ$64,MATCH(C141,$W$41:$W$64,0),MATCH(B141,$X$40:$AJ$40,0))="M"), _xlfn.XLOOKUP($B141,$X$40:$AJ$40,$X$65:$AJ$65), INDEX($X$41:$AJ$64,MATCH(C141,$W$41:$W$64,0),MATCH(B141,$X$40:$AJ$40,0)))</f>
        <v>52</v>
      </c>
      <c r="H141" s="19">
        <f>IF(OR(INDEX($X$70:$AJ$93,MATCH(C141,$W$70:$W$93,0),MATCH(B141,$X$69:$AJ$69,0))="T", INDEX($X$70:$AJ$93,MATCH(C141,$W$70:$W$93,0),MATCH(B141,$X$69:$AJ$69,0))="M"), _xlfn.XLOOKUP($B141,$X$69:$AJ$69,$X$94:$AJ$94), INDEX($X$70:$AJ$93,MATCH(C141,$W$70:$W$93,0),MATCH(B141,$X$69:$AJ$69,0)))</f>
        <v>11.5</v>
      </c>
      <c r="I141" s="19">
        <f>IF(OR(INDEX($X$99:$AJ$122,MATCH(C141,$W$99:$W$122,0),MATCH(B141,$X$98:$AJ$98,0))="T", INDEX($X$99:$AJ$122,MATCH(C141,$W$99:$W$122,0),MATCH(B141,$X$98:$AJ$98,0))="M"),_xlfn.XLOOKUP($B141,$X$98:$AJ$98,$X$123:$AJ$123), INDEX($X$99:$AJ$122,MATCH(C141,$W$99:$W$122,0),MATCH(B141,$X$98:$AJ$98,0)))</f>
        <v>9.8000000000000007</v>
      </c>
      <c r="J141" s="19">
        <f>IF(OR(INDEX($X$128:$AJ$151,MATCH(C141,$W$128:$W$151,0),MATCH(B141,$X$127:$AJ$127,0))="T", INDEX($X$128:$AJ$151,MATCH(C141,$W$128:$W$151,0),MATCH(B141,$X$127:$AJ$127,0))="M"), _xlfn.XLOOKUP($B141,$X$127:$AJ$127,$X$152:$AJ$152), INDEX($X$128:$AJ$151,MATCH(C141,$W$128:$W$151,0),MATCH(B141,$X$127:$AJ$127,0)))</f>
        <v>11.1</v>
      </c>
      <c r="K141" s="18">
        <f>IF(OR(INDEX($AM$13:$AY$36,MATCH($C141,$AL$13:$AL$36,0),MATCH($B141,$AM$12:$AY$12,0))="T", INDEX($AM$13:$AY$36,MATCH($C141,$AL$13:$AL$36,0),MATCH($B141,$AM$12:$AY$12,0))="M"),_xlfn.XLOOKUP($B141,$AM$12:$AY$12,$AM$37:$AY$37), INDEX($AM$13:$AY$36,MATCH($C141,$AL$13:$AL$36,0),MATCH($B141,$AM$12:$AY$12,0)))</f>
        <v>88</v>
      </c>
      <c r="L141" s="18">
        <f>IF(OR(INDEX($AM$41:$AY$64,MATCH($C141,$AL$41:$AL$64,0),MATCH($B141,$AM$40:$AY$40,0))="T", INDEX($AM$41:$AY$64,MATCH($C141,$AL$41:$AL$64,0),MATCH($B141,$AM$40:$AY$40,0))="M"),_xlfn.XLOOKUP($B141,$AM$40:$AY$40,$AM$65:$AY$65), INDEX($AM$41:$AY$64,MATCH($C141,$AL$41:$AL$64,0),MATCH($B141,$AM$40:$AY$40,0)))</f>
        <v>51</v>
      </c>
      <c r="M141" s="18">
        <f t="shared" si="64"/>
        <v>10.6</v>
      </c>
      <c r="N141" s="18">
        <f t="shared" si="65"/>
        <v>0.9</v>
      </c>
      <c r="O141" s="18">
        <f>IF(OR(INDEX($AM$99:$AY$122,MATCH($C141,$AL$99:$AL$122,0),MATCH($B141,$AM$98:$AY$98,0))="T", INDEX($AM$99:$AY$122,MATCH($C141,$AL$99:$AL$122,0),MATCH($B141,$AM$98:$AY$98,0))="M"), _xlfn.XLOOKUP($B141,$AM$98:$AY$98,$AM$123:$AY$123), INDEX($AM$99:$AY$122,MATCH($C141,$AL$99:$AL$122,0),MATCH($B141,$AM$98:$AY$98,0)))</f>
        <v>0.9</v>
      </c>
      <c r="P141" s="23">
        <f>IF(OR(INDEX($BB$13:$BN$36,MATCH($C141,$BA$13:$BA$36,0),MATCH($B141,$BB$12:$BN$12,0))="T", INDEX($BB$13:$BN$36,MATCH($C141,$BA$13:$BA$36,0),MATCH($B141,$BB$12:$BN$12,0))="M"),_xlfn.XLOOKUP($B141,$BB$12:$BN$12,$BB$37:$BN$37), INDEX($BB$13:$BN$36,MATCH($C141,$BA$13:$BA$36,0),MATCH($B141,$BB$12:$BN$12,0)))</f>
        <v>96</v>
      </c>
      <c r="Q141" s="23">
        <f>IF(OR(INDEX($BB$41:$BN$64,MATCH($C141,$BA$41:$BA$64,0),MATCH($B141,$BB$40:$BN$40,0))="T", INDEX($BB$41:$BN$64,MATCH($C141,$BA$41:$BA$64,0),MATCH($B141,$BB$40:$BN$40,0))="M"),_xlfn.XLOOKUP($B141,$BB$40:$BN$40,$BB$65:$BN$65), INDEX($BB$41:$BN$64,MATCH($C141,$BA$41:$BA$64,0),MATCH($B141,$BB$40:$BN$40,0)))</f>
        <v>53</v>
      </c>
      <c r="R141" s="23">
        <f>IF(OR(INDEX($BB$70:$BN$93,MATCH($C141,$BA$70:$BA$93,0),MATCH($B141,$BB$69:$BN$69,0))="T", INDEX($BB$70:$BN$93,MATCH($C141,$BA$70:$BA$93,0),MATCH($B141,$BB$69:$BN$69,0))="M"), _xlfn.XLOOKUP($B141,$BB$69:$BN$69,$BB$94:$BN$94), INDEX($AM$41:$AY$64,MATCH($C141,$BA$70:$BA$93,0),MATCH($B141,$BB$69:$BN$69,0)))</f>
        <v>51</v>
      </c>
      <c r="S141" s="23">
        <f>IF(OR(INDEX($BB$99:$BN$122,MATCH($C141,$BA$99:$BA$122,0),MATCH($B141,$BB$98:$BN$98,0))="T", INDEX($BB$99:$BN$122,MATCH($C141,$BA$99:$BA$122,0),MATCH($B141,$BB$98:$BN$98,0))="M"), _xlfn.XLOOKUP($B141,$BB$98:$BN$98,$BB$123:$BN$123), INDEX($BB$99:$BN$122,MATCH($C141,$BA$99:$BA$122,0),MATCH($B141,$BB$98:$BN$98,0)))</f>
        <v>171</v>
      </c>
      <c r="T141" s="23">
        <f>IF(OR(INDEX($BB$128:$BN$151,MATCH($C141,$BA$128:$BA$151,0),MATCH($B141,$BB$127:$BN$127,0))="T", INDEX($BB$128:$BN$151,MATCH($C141,$BA$128:$BA$151,0),MATCH($B141,$BB$127:$BN$127,0))="M"), _xlfn.XLOOKUP($B141,$BB$127:$BN$127,$BB$152:$BN$152), INDEX($AM$128:$AY$151,MATCH($C141,$BA$128:$BA$151,0),MATCH($B141,$BB$127:$BN$127,0)))</f>
        <v>70</v>
      </c>
      <c r="W141" s="15">
        <v>2013</v>
      </c>
      <c r="X141" s="15">
        <v>2.5</v>
      </c>
      <c r="Y141" s="15">
        <v>3.3</v>
      </c>
      <c r="Z141" s="15">
        <v>4.2</v>
      </c>
      <c r="AA141" s="15">
        <v>2.7</v>
      </c>
      <c r="AB141" s="15">
        <v>6.8</v>
      </c>
      <c r="AC141" s="15">
        <v>12.9</v>
      </c>
      <c r="AD141" s="15">
        <v>16.100000000000001</v>
      </c>
      <c r="AE141" s="15">
        <v>13.9</v>
      </c>
      <c r="AF141" s="15">
        <v>10.199999999999999</v>
      </c>
      <c r="AG141" s="15">
        <v>6.4</v>
      </c>
      <c r="AH141" s="15">
        <v>5.2</v>
      </c>
      <c r="AI141" s="15">
        <v>2.9</v>
      </c>
      <c r="AJ141" s="15"/>
      <c r="AL141" s="5">
        <v>2013</v>
      </c>
      <c r="AM141" s="5">
        <v>56.9</v>
      </c>
      <c r="AN141" s="5">
        <v>59</v>
      </c>
      <c r="AO141" s="5">
        <v>62.3</v>
      </c>
      <c r="AP141" s="5">
        <v>65.400000000000006</v>
      </c>
      <c r="AQ141" s="5">
        <v>65.400000000000006</v>
      </c>
      <c r="AR141" s="5">
        <v>67</v>
      </c>
      <c r="AS141" s="5">
        <v>65.400000000000006</v>
      </c>
      <c r="AT141" s="5">
        <v>66.599999999999994</v>
      </c>
      <c r="AU141" s="5">
        <v>70.2</v>
      </c>
      <c r="AV141" s="5">
        <v>67.8</v>
      </c>
      <c r="AW141" s="5">
        <v>64.5</v>
      </c>
      <c r="AX141" s="5">
        <v>58.6</v>
      </c>
      <c r="AY141" s="5"/>
      <c r="BA141" s="5">
        <v>2013</v>
      </c>
      <c r="BB141" s="5">
        <v>47.7</v>
      </c>
      <c r="BC141" s="5">
        <v>50.1</v>
      </c>
      <c r="BD141" s="5">
        <v>56.7</v>
      </c>
      <c r="BE141" s="5">
        <v>61.5</v>
      </c>
      <c r="BF141" s="5">
        <v>63.6</v>
      </c>
      <c r="BG141" s="5">
        <v>67.900000000000006</v>
      </c>
      <c r="BH141" s="5">
        <v>68.900000000000006</v>
      </c>
      <c r="BI141" s="5">
        <v>68.900000000000006</v>
      </c>
      <c r="BJ141" s="5">
        <v>68.2</v>
      </c>
      <c r="BK141" s="5">
        <v>61.5</v>
      </c>
      <c r="BL141" s="5">
        <v>56.3</v>
      </c>
      <c r="BM141" s="5">
        <v>47.8</v>
      </c>
      <c r="BN141" s="5"/>
    </row>
    <row r="142" spans="1:66" ht="15" thickBot="1" x14ac:dyDescent="0.4">
      <c r="A142" s="2">
        <v>40831</v>
      </c>
      <c r="B142" s="6">
        <f t="shared" ref="B142:B205" si="132">MONTH(A142)</f>
        <v>10</v>
      </c>
      <c r="C142" s="6">
        <f t="shared" ref="C142:C205" si="133">YEAR(A142)</f>
        <v>2011</v>
      </c>
      <c r="D142">
        <v>160500</v>
      </c>
      <c r="E142">
        <f t="shared" ref="E142:E205" si="134">D142*$C$4</f>
        <v>64524.431689602447</v>
      </c>
      <c r="F142" s="19">
        <f>IF(OR(INDEX($X$13:$AJ$36,MATCH($C142,$W$13:$W$36,0),MATCH($B142,$X$12:$AJ$12,0))="T", INDEX($X$13:$AJ$36,MATCH($C142,$W$13:$W$36,0),MATCH($B142,$X$12:$AJ$12,0))="M"),_xlfn.XLOOKUP($B142,$X$12:$AJ$12,$X$37:$AJ$37), INDEX($X$13:$AJ$36,MATCH($C142,$W$13:$W$36,0),MATCH($B142,$X$12:$AJ$12,0)))</f>
        <v>87</v>
      </c>
      <c r="G142" s="19">
        <f>IF(OR(INDEX($X$41:$AJ$64,MATCH(C142,$W$41:$W$64,0),MATCH(B142,$X$40:$AJ$40,0))="T", INDEX($X$41:$AJ$64,MATCH(C142,$W$41:$W$64,0),MATCH(B142,$X$40:$AJ$40,0))="M"), _xlfn.XLOOKUP($B142,$X$40:$AJ$40,$X$65:$AJ$65), INDEX($X$41:$AJ$64,MATCH(C142,$W$41:$W$64,0),MATCH(B142,$X$40:$AJ$40,0)))</f>
        <v>40</v>
      </c>
      <c r="H142" s="19">
        <f>IF(OR(INDEX($X$70:$AJ$93,MATCH(C142,$W$70:$W$93,0),MATCH(B142,$X$69:$AJ$69,0))="T", INDEX($X$70:$AJ$93,MATCH(C142,$W$70:$W$93,0),MATCH(B142,$X$69:$AJ$69,0))="M"), _xlfn.XLOOKUP($B142,$X$69:$AJ$69,$X$94:$AJ$94), INDEX($X$70:$AJ$93,MATCH(C142,$W$70:$W$93,0),MATCH(B142,$X$69:$AJ$69,0)))</f>
        <v>6.6</v>
      </c>
      <c r="I142" s="19">
        <f>IF(OR(INDEX($X$99:$AJ$122,MATCH(C142,$W$99:$W$122,0),MATCH(B142,$X$98:$AJ$98,0))="T", INDEX($X$99:$AJ$122,MATCH(C142,$W$99:$W$122,0),MATCH(B142,$X$98:$AJ$98,0))="M"),_xlfn.XLOOKUP($B142,$X$98:$AJ$98,$X$123:$AJ$123), INDEX($X$99:$AJ$122,MATCH(C142,$W$99:$W$122,0),MATCH(B142,$X$98:$AJ$98,0)))</f>
        <v>1.7</v>
      </c>
      <c r="J142" s="19">
        <f>IF(OR(INDEX($X$128:$AJ$151,MATCH(C142,$W$128:$W$151,0),MATCH(B142,$X$127:$AJ$127,0))="T", INDEX($X$128:$AJ$151,MATCH(C142,$W$128:$W$151,0),MATCH(B142,$X$127:$AJ$127,0))="M"), _xlfn.XLOOKUP($B142,$X$127:$AJ$127,$X$152:$AJ$152), INDEX($X$128:$AJ$151,MATCH(C142,$W$128:$W$151,0),MATCH(B142,$X$127:$AJ$127,0)))</f>
        <v>9.1999999999999993</v>
      </c>
      <c r="K142" s="18">
        <f>IF(OR(INDEX($AM$13:$AY$36,MATCH($C142,$AL$13:$AL$36,0),MATCH($B142,$AM$12:$AY$12,0))="T", INDEX($AM$13:$AY$36,MATCH($C142,$AL$13:$AL$36,0),MATCH($B142,$AM$12:$AY$12,0))="M"),_xlfn.XLOOKUP($B142,$AM$12:$AY$12,$AM$37:$AY$37), INDEX($AM$13:$AY$36,MATCH($C142,$AL$13:$AL$36,0),MATCH($B142,$AM$12:$AY$12,0)))</f>
        <v>85</v>
      </c>
      <c r="L142" s="18">
        <f>IF(OR(INDEX($AM$41:$AY$64,MATCH($C142,$AL$41:$AL$64,0),MATCH($B142,$AM$40:$AY$40,0))="T", INDEX($AM$41:$AY$64,MATCH($C142,$AL$41:$AL$64,0),MATCH($B142,$AM$40:$AY$40,0))="M"),_xlfn.XLOOKUP($B142,$AM$40:$AY$40,$AM$65:$AY$65), INDEX($AM$41:$AY$64,MATCH($C142,$AL$41:$AL$64,0),MATCH($B142,$AM$40:$AY$40,0)))</f>
        <v>50</v>
      </c>
      <c r="M142" s="18">
        <f t="shared" ref="M142:M205" si="135">IF(OR(INDEX($AM$70:$AY$93,MATCH($C142,$AL$70:$AL$93,0),MATCH($B142,$AM$69:$AY$69,0))="T", INDEX($AM$70:$AY$93,MATCH($C142,$AL$70:$AL$93,0),MATCH($B142,$AM$69:$AY$69,0))="M"), _xlfn.XLOOKUP($B142,$AM$69:$AY$69,$AM$94:$AY$94), INDEX($AM$70:$AY$93,MATCH($C142,$AL$70:$AL$93,0),MATCH($B142,$AM$69:$AY$69,0)))</f>
        <v>9.6</v>
      </c>
      <c r="N142" s="18">
        <f t="shared" ref="N142:N205" si="136">IF(OR(INDEX($AM$99:$AY$122,MATCH($C142,$AL$99:$AL$122,0),MATCH($B142,$AM$98:$AY$98,0))="T", INDEX($AM$99:$AY$122,MATCH($C142,$AL$99:$AL$122,0),MATCH($B142,$AM$98:$AY$98,0))="M"), _xlfn.XLOOKUP($B142,$AM$98:$AY$98,$AM$123:$AY$123), INDEX($AM$99:$AY$122,MATCH($C142,$AL$99:$AL$122,0),MATCH($B142,$AM$98:$AY$98,0)))</f>
        <v>1.2</v>
      </c>
      <c r="O142" s="18">
        <f>IF(OR(INDEX($AM$99:$AY$122,MATCH($C142,$AL$99:$AL$122,0),MATCH($B142,$AM$98:$AY$98,0))="T", INDEX($AM$99:$AY$122,MATCH($C142,$AL$99:$AL$122,0),MATCH($B142,$AM$98:$AY$98,0))="M"), _xlfn.XLOOKUP($B142,$AM$98:$AY$98,$AM$123:$AY$123), INDEX($AM$99:$AY$122,MATCH($C142,$AL$99:$AL$122,0),MATCH($B142,$AM$98:$AY$98,0)))</f>
        <v>1.2</v>
      </c>
      <c r="P142" s="23">
        <f>IF(OR(INDEX($BB$13:$BN$36,MATCH($C142,$BA$13:$BA$36,0),MATCH($B142,$BB$12:$BN$12,0))="T", INDEX($BB$13:$BN$36,MATCH($C142,$BA$13:$BA$36,0),MATCH($B142,$BB$12:$BN$12,0))="M"),_xlfn.XLOOKUP($B142,$BB$12:$BN$12,$BB$37:$BN$37), INDEX($BB$13:$BN$36,MATCH($C142,$BA$13:$BA$36,0),MATCH($B142,$BB$12:$BN$12,0)))</f>
        <v>87</v>
      </c>
      <c r="Q142" s="23">
        <f>IF(OR(INDEX($BB$41:$BN$64,MATCH($C142,$BA$41:$BA$64,0),MATCH($B142,$BB$40:$BN$40,0))="T", INDEX($BB$41:$BN$64,MATCH($C142,$BA$41:$BA$64,0),MATCH($B142,$BB$40:$BN$40,0))="M"),_xlfn.XLOOKUP($B142,$BB$40:$BN$40,$BB$65:$BN$65), INDEX($BB$41:$BN$64,MATCH($C142,$BA$41:$BA$64,0),MATCH($B142,$BB$40:$BN$40,0)))</f>
        <v>46</v>
      </c>
      <c r="R142" s="23">
        <f>IF(OR(INDEX($BB$70:$BN$93,MATCH($C142,$BA$70:$BA$93,0),MATCH($B142,$BB$69:$BN$69,0))="T", INDEX($BB$70:$BN$93,MATCH($C142,$BA$70:$BA$93,0),MATCH($B142,$BB$69:$BN$69,0))="M"), _xlfn.XLOOKUP($B142,$BB$69:$BN$69,$BB$94:$BN$94), INDEX($AM$41:$AY$64,MATCH($C142,$BA$70:$BA$93,0),MATCH($B142,$BB$69:$BN$69,0)))</f>
        <v>50</v>
      </c>
      <c r="S142" s="23">
        <f>IF(OR(INDEX($BB$99:$BN$122,MATCH($C142,$BA$99:$BA$122,0),MATCH($B142,$BB$98:$BN$98,0))="T", INDEX($BB$99:$BN$122,MATCH($C142,$BA$99:$BA$122,0),MATCH($B142,$BB$98:$BN$98,0))="M"), _xlfn.XLOOKUP($B142,$BB$98:$BN$98,$BB$123:$BN$123), INDEX($BB$99:$BN$122,MATCH($C142,$BA$99:$BA$122,0),MATCH($B142,$BB$98:$BN$98,0)))</f>
        <v>51</v>
      </c>
      <c r="T142" s="23">
        <f>IF(OR(INDEX($BB$128:$BN$151,MATCH($C142,$BA$128:$BA$151,0),MATCH($B142,$BB$127:$BN$127,0))="T", INDEX($BB$128:$BN$151,MATCH($C142,$BA$128:$BA$151,0),MATCH($B142,$BB$127:$BN$127,0))="M"), _xlfn.XLOOKUP($B142,$BB$127:$BN$127,$BB$152:$BN$152), INDEX($AM$128:$AY$151,MATCH($C142,$BA$128:$BA$151,0),MATCH($B142,$BB$127:$BN$127,0)))</f>
        <v>70.599999999999994</v>
      </c>
      <c r="W142" s="15">
        <v>2014</v>
      </c>
      <c r="X142" s="15">
        <v>2.5</v>
      </c>
      <c r="Y142" s="15">
        <v>1.2</v>
      </c>
      <c r="Z142" s="15">
        <v>0.6</v>
      </c>
      <c r="AA142" s="15">
        <v>4.5999999999999996</v>
      </c>
      <c r="AB142" s="15">
        <v>7.5</v>
      </c>
      <c r="AC142" s="15">
        <v>15.1</v>
      </c>
      <c r="AD142" s="15">
        <v>9.6</v>
      </c>
      <c r="AE142" s="15">
        <v>9.9</v>
      </c>
      <c r="AF142" s="15">
        <v>5.7</v>
      </c>
      <c r="AG142" s="15">
        <v>5.3</v>
      </c>
      <c r="AH142" s="15">
        <v>2.6</v>
      </c>
      <c r="AI142" s="15">
        <v>1.6</v>
      </c>
      <c r="AJ142" s="15"/>
      <c r="AL142" s="5">
        <v>2014</v>
      </c>
      <c r="AM142" s="5">
        <v>64</v>
      </c>
      <c r="AN142" s="5">
        <v>59.5</v>
      </c>
      <c r="AO142" s="5">
        <v>64.7</v>
      </c>
      <c r="AP142" s="5">
        <v>64.8</v>
      </c>
      <c r="AQ142" s="5">
        <v>67.599999999999994</v>
      </c>
      <c r="AR142" s="5">
        <v>66.5</v>
      </c>
      <c r="AS142" s="5">
        <v>68.5</v>
      </c>
      <c r="AT142" s="5">
        <v>67.599999999999994</v>
      </c>
      <c r="AU142" s="5">
        <v>69.900000000000006</v>
      </c>
      <c r="AV142" s="5">
        <v>72.7</v>
      </c>
      <c r="AW142" s="5">
        <v>65.599999999999994</v>
      </c>
      <c r="AX142" s="5">
        <v>60.6</v>
      </c>
      <c r="AY142" s="5"/>
      <c r="BA142" s="5">
        <v>2014</v>
      </c>
      <c r="BB142" s="5">
        <v>53.7</v>
      </c>
      <c r="BC142" s="5">
        <v>54.3</v>
      </c>
      <c r="BD142" s="5">
        <v>59.3</v>
      </c>
      <c r="BE142" s="5">
        <v>61.2</v>
      </c>
      <c r="BF142" s="5">
        <v>65.2</v>
      </c>
      <c r="BG142" s="5">
        <v>67.400000000000006</v>
      </c>
      <c r="BH142" s="5">
        <v>70.3</v>
      </c>
      <c r="BI142" s="5">
        <v>69.5</v>
      </c>
      <c r="BJ142" s="5">
        <v>68.400000000000006</v>
      </c>
      <c r="BK142" s="5">
        <v>65.7</v>
      </c>
      <c r="BL142" s="5">
        <v>57</v>
      </c>
      <c r="BM142" s="5">
        <v>54.4</v>
      </c>
      <c r="BN142" s="5"/>
    </row>
    <row r="143" spans="1:66" ht="15" thickBot="1" x14ac:dyDescent="0.4">
      <c r="A143" s="2">
        <v>40862</v>
      </c>
      <c r="B143" s="6">
        <f t="shared" si="132"/>
        <v>11</v>
      </c>
      <c r="C143" s="6">
        <f t="shared" si="133"/>
        <v>2011</v>
      </c>
      <c r="D143">
        <v>186403</v>
      </c>
      <c r="E143">
        <f t="shared" si="134"/>
        <v>74937.991527956168</v>
      </c>
      <c r="F143" s="19">
        <f>IF(OR(INDEX($X$13:$AJ$36,MATCH($C143,$W$13:$W$36,0),MATCH($B143,$X$12:$AJ$12,0))="T", INDEX($X$13:$AJ$36,MATCH($C143,$W$13:$W$36,0),MATCH($B143,$X$12:$AJ$12,0))="M"),_xlfn.XLOOKUP($B143,$X$12:$AJ$12,$X$37:$AJ$37), INDEX($X$13:$AJ$36,MATCH($C143,$W$13:$W$36,0),MATCH($B143,$X$12:$AJ$12,0)))</f>
        <v>74</v>
      </c>
      <c r="G143" s="19">
        <f>IF(OR(INDEX($X$41:$AJ$64,MATCH(C143,$W$41:$W$64,0),MATCH(B143,$X$40:$AJ$40,0))="T", INDEX($X$41:$AJ$64,MATCH(C143,$W$41:$W$64,0),MATCH(B143,$X$40:$AJ$40,0))="M"), _xlfn.XLOOKUP($B143,$X$40:$AJ$40,$X$65:$AJ$65), INDEX($X$41:$AJ$64,MATCH(C143,$W$41:$W$64,0),MATCH(B143,$X$40:$AJ$40,0)))</f>
        <v>34</v>
      </c>
      <c r="H143" s="19">
        <f>IF(OR(INDEX($X$70:$AJ$93,MATCH(C143,$W$70:$W$93,0),MATCH(B143,$X$69:$AJ$69,0))="T", INDEX($X$70:$AJ$93,MATCH(C143,$W$70:$W$93,0),MATCH(B143,$X$69:$AJ$69,0))="M"), _xlfn.XLOOKUP($B143,$X$69:$AJ$69,$X$94:$AJ$94), INDEX($X$70:$AJ$93,MATCH(C143,$W$70:$W$93,0),MATCH(B143,$X$69:$AJ$69,0)))</f>
        <v>3.7</v>
      </c>
      <c r="I143" s="19">
        <f>IF(OR(INDEX($X$99:$AJ$122,MATCH(C143,$W$99:$W$122,0),MATCH(B143,$X$98:$AJ$98,0))="T", INDEX($X$99:$AJ$122,MATCH(C143,$W$99:$W$122,0),MATCH(B143,$X$98:$AJ$98,0))="M"),_xlfn.XLOOKUP($B143,$X$98:$AJ$98,$X$123:$AJ$123), INDEX($X$99:$AJ$122,MATCH(C143,$W$99:$W$122,0),MATCH(B143,$X$98:$AJ$98,0)))</f>
        <v>0</v>
      </c>
      <c r="J143" s="19">
        <f>IF(OR(INDEX($X$128:$AJ$151,MATCH(C143,$W$128:$W$151,0),MATCH(B143,$X$127:$AJ$127,0))="T", INDEX($X$128:$AJ$151,MATCH(C143,$W$128:$W$151,0),MATCH(B143,$X$127:$AJ$127,0))="M"), _xlfn.XLOOKUP($B143,$X$127:$AJ$127,$X$152:$AJ$152), INDEX($X$128:$AJ$151,MATCH(C143,$W$128:$W$151,0),MATCH(B143,$X$127:$AJ$127,0)))</f>
        <v>8</v>
      </c>
      <c r="K143" s="18">
        <f>IF(OR(INDEX($AM$13:$AY$36,MATCH($C143,$AL$13:$AL$36,0),MATCH($B143,$AM$12:$AY$12,0))="T", INDEX($AM$13:$AY$36,MATCH($C143,$AL$13:$AL$36,0),MATCH($B143,$AM$12:$AY$12,0))="M"),_xlfn.XLOOKUP($B143,$AM$12:$AY$12,$AM$37:$AY$37), INDEX($AM$13:$AY$36,MATCH($C143,$AL$13:$AL$36,0),MATCH($B143,$AM$12:$AY$12,0)))</f>
        <v>74</v>
      </c>
      <c r="L143" s="18">
        <f>IF(OR(INDEX($AM$41:$AY$64,MATCH($C143,$AL$41:$AL$64,0),MATCH($B143,$AM$40:$AY$40,0))="T", INDEX($AM$41:$AY$64,MATCH($C143,$AL$41:$AL$64,0),MATCH($B143,$AM$40:$AY$40,0))="M"),_xlfn.XLOOKUP($B143,$AM$40:$AY$40,$AM$65:$AY$65), INDEX($AM$41:$AY$64,MATCH($C143,$AL$41:$AL$64,0),MATCH($B143,$AM$40:$AY$40,0)))</f>
        <v>45</v>
      </c>
      <c r="M143" s="18">
        <f t="shared" si="135"/>
        <v>9.3000000000000007</v>
      </c>
      <c r="N143" s="18">
        <f t="shared" si="136"/>
        <v>0</v>
      </c>
      <c r="O143" s="18">
        <f>IF(OR(INDEX($AM$99:$AY$122,MATCH($C143,$AL$99:$AL$122,0),MATCH($B143,$AM$98:$AY$98,0))="T", INDEX($AM$99:$AY$122,MATCH($C143,$AL$99:$AL$122,0),MATCH($B143,$AM$98:$AY$98,0))="M"), _xlfn.XLOOKUP($B143,$AM$98:$AY$98,$AM$123:$AY$123), INDEX($AM$99:$AY$122,MATCH($C143,$AL$99:$AL$122,0),MATCH($B143,$AM$98:$AY$98,0)))</f>
        <v>0</v>
      </c>
      <c r="P143" s="23">
        <f>IF(OR(INDEX($BB$13:$BN$36,MATCH($C143,$BA$13:$BA$36,0),MATCH($B143,$BB$12:$BN$12,0))="T", INDEX($BB$13:$BN$36,MATCH($C143,$BA$13:$BA$36,0),MATCH($B143,$BB$12:$BN$12,0))="M"),_xlfn.XLOOKUP($B143,$BB$12:$BN$12,$BB$37:$BN$37), INDEX($BB$13:$BN$36,MATCH($C143,$BA$13:$BA$36,0),MATCH($B143,$BB$12:$BN$12,0)))</f>
        <v>78</v>
      </c>
      <c r="Q143" s="23">
        <f>IF(OR(INDEX($BB$41:$BN$64,MATCH($C143,$BA$41:$BA$64,0),MATCH($B143,$BB$40:$BN$40,0))="T", INDEX($BB$41:$BN$64,MATCH($C143,$BA$41:$BA$64,0),MATCH($B143,$BB$40:$BN$40,0))="M"),_xlfn.XLOOKUP($B143,$BB$40:$BN$40,$BB$65:$BN$65), INDEX($BB$41:$BN$64,MATCH($C143,$BA$41:$BA$64,0),MATCH($B143,$BB$40:$BN$40,0)))</f>
        <v>39</v>
      </c>
      <c r="R143" s="23">
        <f>IF(OR(INDEX($BB$70:$BN$93,MATCH($C143,$BA$70:$BA$93,0),MATCH($B143,$BB$69:$BN$69,0))="T", INDEX($BB$70:$BN$93,MATCH($C143,$BA$70:$BA$93,0),MATCH($B143,$BB$69:$BN$69,0))="M"), _xlfn.XLOOKUP($B143,$BB$69:$BN$69,$BB$94:$BN$94), INDEX($AM$41:$AY$64,MATCH($C143,$BA$70:$BA$93,0),MATCH($B143,$BB$69:$BN$69,0)))</f>
        <v>45</v>
      </c>
      <c r="S143" s="23">
        <f>IF(OR(INDEX($BB$99:$BN$122,MATCH($C143,$BA$99:$BA$122,0),MATCH($B143,$BB$98:$BN$98,0))="T", INDEX($BB$99:$BN$122,MATCH($C143,$BA$99:$BA$122,0),MATCH($B143,$BB$98:$BN$98,0))="M"), _xlfn.XLOOKUP($B143,$BB$98:$BN$98,$BB$123:$BN$123), INDEX($BB$99:$BN$122,MATCH($C143,$BA$99:$BA$122,0),MATCH($B143,$BB$98:$BN$98,0)))</f>
        <v>0</v>
      </c>
      <c r="T143" s="23">
        <f>IF(OR(INDEX($BB$128:$BN$151,MATCH($C143,$BA$128:$BA$151,0),MATCH($B143,$BB$127:$BN$127,0))="T", INDEX($BB$128:$BN$151,MATCH($C143,$BA$128:$BA$151,0),MATCH($B143,$BB$127:$BN$127,0))="M"), _xlfn.XLOOKUP($B143,$BB$127:$BN$127,$BB$152:$BN$152), INDEX($AM$128:$AY$151,MATCH($C143,$BA$128:$BA$151,0),MATCH($B143,$BB$127:$BN$127,0)))</f>
        <v>60.2</v>
      </c>
      <c r="W143" s="15">
        <v>2015</v>
      </c>
      <c r="X143" s="15">
        <v>0.6</v>
      </c>
      <c r="Y143" s="15">
        <v>0</v>
      </c>
      <c r="Z143" s="15">
        <v>0.1</v>
      </c>
      <c r="AA143" s="15">
        <v>0.4</v>
      </c>
      <c r="AB143" s="15">
        <v>5.0999999999999996</v>
      </c>
      <c r="AC143" s="15">
        <v>8</v>
      </c>
      <c r="AD143" s="15">
        <v>10.9</v>
      </c>
      <c r="AE143" s="15">
        <v>6.2</v>
      </c>
      <c r="AF143" s="15">
        <v>4.5999999999999996</v>
      </c>
      <c r="AG143" s="15">
        <v>6.2</v>
      </c>
      <c r="AH143" s="15">
        <v>6.2</v>
      </c>
      <c r="AI143" s="15">
        <v>2.5</v>
      </c>
      <c r="AJ143" s="15"/>
      <c r="AL143" s="5">
        <v>2015</v>
      </c>
      <c r="AM143" s="5">
        <v>61.9</v>
      </c>
      <c r="AN143" s="5">
        <v>65.900000000000006</v>
      </c>
      <c r="AO143" s="5">
        <v>67.5</v>
      </c>
      <c r="AP143" s="5">
        <v>63.7</v>
      </c>
      <c r="AQ143" s="5">
        <v>60.3</v>
      </c>
      <c r="AR143" s="5">
        <v>66.5</v>
      </c>
      <c r="AS143" s="5">
        <v>69.099999999999994</v>
      </c>
      <c r="AT143" s="5">
        <v>71.8</v>
      </c>
      <c r="AU143" s="5">
        <v>74</v>
      </c>
      <c r="AV143" s="5">
        <v>72.900000000000006</v>
      </c>
      <c r="AW143" s="5">
        <v>61.9</v>
      </c>
      <c r="AX143" s="5">
        <v>56.4</v>
      </c>
      <c r="AY143" s="5"/>
      <c r="BA143" s="5">
        <v>2015</v>
      </c>
      <c r="BB143" s="5">
        <v>51.4</v>
      </c>
      <c r="BC143" s="5">
        <v>57.5</v>
      </c>
      <c r="BD143" s="5">
        <v>60.7</v>
      </c>
      <c r="BE143" s="5">
        <v>59.6</v>
      </c>
      <c r="BF143" s="5">
        <v>60.7</v>
      </c>
      <c r="BG143" s="5">
        <v>67.8</v>
      </c>
      <c r="BH143" s="5">
        <v>70.099999999999994</v>
      </c>
      <c r="BI143" s="5">
        <v>71.2</v>
      </c>
      <c r="BJ143" s="5">
        <v>70.2</v>
      </c>
      <c r="BK143" s="5">
        <v>67.7</v>
      </c>
      <c r="BL143" s="5">
        <v>52.8</v>
      </c>
      <c r="BM143" s="5">
        <v>49.9</v>
      </c>
      <c r="BN143" s="5"/>
    </row>
    <row r="144" spans="1:66" ht="15" thickBot="1" x14ac:dyDescent="0.4">
      <c r="A144" s="2">
        <v>40892</v>
      </c>
      <c r="B144" s="6">
        <f t="shared" si="132"/>
        <v>12</v>
      </c>
      <c r="C144" s="6">
        <f t="shared" si="133"/>
        <v>2011</v>
      </c>
      <c r="D144">
        <v>240645</v>
      </c>
      <c r="E144">
        <f t="shared" si="134"/>
        <v>96744.435289373097</v>
      </c>
      <c r="F144" s="19">
        <f>IF(OR(INDEX($X$13:$AJ$36,MATCH($C144,$W$13:$W$36,0),MATCH($B144,$X$12:$AJ$12,0))="T", INDEX($X$13:$AJ$36,MATCH($C144,$W$13:$W$36,0),MATCH($B144,$X$12:$AJ$12,0))="M"),_xlfn.XLOOKUP($B144,$X$12:$AJ$12,$X$37:$AJ$37), INDEX($X$13:$AJ$36,MATCH($C144,$W$13:$W$36,0),MATCH($B144,$X$12:$AJ$12,0)))</f>
        <v>73</v>
      </c>
      <c r="G144" s="19">
        <f>IF(OR(INDEX($X$41:$AJ$64,MATCH(C144,$W$41:$W$64,0),MATCH(B144,$X$40:$AJ$40,0))="T", INDEX($X$41:$AJ$64,MATCH(C144,$W$41:$W$64,0),MATCH(B144,$X$40:$AJ$40,0))="M"), _xlfn.XLOOKUP($B144,$X$40:$AJ$40,$X$65:$AJ$65), INDEX($X$41:$AJ$64,MATCH(C144,$W$41:$W$64,0),MATCH(B144,$X$40:$AJ$40,0)))</f>
        <v>25</v>
      </c>
      <c r="H144" s="19">
        <f>IF(OR(INDEX($X$70:$AJ$93,MATCH(C144,$W$70:$W$93,0),MATCH(B144,$X$69:$AJ$69,0))="T", INDEX($X$70:$AJ$93,MATCH(C144,$W$70:$W$93,0),MATCH(B144,$X$69:$AJ$69,0))="M"), _xlfn.XLOOKUP($B144,$X$69:$AJ$69,$X$94:$AJ$94), INDEX($X$70:$AJ$93,MATCH(C144,$W$70:$W$93,0),MATCH(B144,$X$69:$AJ$69,0)))</f>
        <v>1.3</v>
      </c>
      <c r="I144" s="19">
        <f>IF(OR(INDEX($X$99:$AJ$122,MATCH(C144,$W$99:$W$122,0),MATCH(B144,$X$98:$AJ$98,0))="T", INDEX($X$99:$AJ$122,MATCH(C144,$W$99:$W$122,0),MATCH(B144,$X$98:$AJ$98,0))="M"),_xlfn.XLOOKUP($B144,$X$98:$AJ$98,$X$123:$AJ$123), INDEX($X$99:$AJ$122,MATCH(C144,$W$99:$W$122,0),MATCH(B144,$X$98:$AJ$98,0)))</f>
        <v>0</v>
      </c>
      <c r="J144" s="19">
        <f>IF(OR(INDEX($X$128:$AJ$151,MATCH(C144,$W$128:$W$151,0),MATCH(B144,$X$127:$AJ$127,0))="T", INDEX($X$128:$AJ$151,MATCH(C144,$W$128:$W$151,0),MATCH(B144,$X$127:$AJ$127,0))="M"), _xlfn.XLOOKUP($B144,$X$127:$AJ$127,$X$152:$AJ$152), INDEX($X$128:$AJ$151,MATCH(C144,$W$128:$W$151,0),MATCH(B144,$X$127:$AJ$127,0)))</f>
        <v>4.8</v>
      </c>
      <c r="K144" s="18">
        <f>IF(OR(INDEX($AM$13:$AY$36,MATCH($C144,$AL$13:$AL$36,0),MATCH($B144,$AM$12:$AY$12,0))="T", INDEX($AM$13:$AY$36,MATCH($C144,$AL$13:$AL$36,0),MATCH($B144,$AM$12:$AY$12,0))="M"),_xlfn.XLOOKUP($B144,$AM$12:$AY$12,$AM$37:$AY$37), INDEX($AM$13:$AY$36,MATCH($C144,$AL$13:$AL$36,0),MATCH($B144,$AM$12:$AY$12,0)))</f>
        <v>73</v>
      </c>
      <c r="L144" s="18">
        <f>IF(OR(INDEX($AM$41:$AY$64,MATCH($C144,$AL$41:$AL$64,0),MATCH($B144,$AM$40:$AY$40,0))="T", INDEX($AM$41:$AY$64,MATCH($C144,$AL$41:$AL$64,0),MATCH($B144,$AM$40:$AY$40,0))="M"),_xlfn.XLOOKUP($B144,$AM$40:$AY$40,$AM$65:$AY$65), INDEX($AM$41:$AY$64,MATCH($C144,$AL$41:$AL$64,0),MATCH($B144,$AM$40:$AY$40,0)))</f>
        <v>41</v>
      </c>
      <c r="M144" s="18">
        <f t="shared" si="135"/>
        <v>6.4</v>
      </c>
      <c r="N144" s="18">
        <f t="shared" si="136"/>
        <v>0</v>
      </c>
      <c r="O144" s="18">
        <f>IF(OR(INDEX($AM$99:$AY$122,MATCH($C144,$AL$99:$AL$122,0),MATCH($B144,$AM$98:$AY$98,0))="T", INDEX($AM$99:$AY$122,MATCH($C144,$AL$99:$AL$122,0),MATCH($B144,$AM$98:$AY$98,0))="M"), _xlfn.XLOOKUP($B144,$AM$98:$AY$98,$AM$123:$AY$123), INDEX($AM$99:$AY$122,MATCH($C144,$AL$99:$AL$122,0),MATCH($B144,$AM$98:$AY$98,0)))</f>
        <v>0</v>
      </c>
      <c r="P144" s="23">
        <f>IF(OR(INDEX($BB$13:$BN$36,MATCH($C144,$BA$13:$BA$36,0),MATCH($B144,$BB$12:$BN$12,0))="T", INDEX($BB$13:$BN$36,MATCH($C144,$BA$13:$BA$36,0),MATCH($B144,$BB$12:$BN$12,0))="M"),_xlfn.XLOOKUP($B144,$BB$12:$BN$12,$BB$37:$BN$37), INDEX($BB$13:$BN$36,MATCH($C144,$BA$13:$BA$36,0),MATCH($B144,$BB$12:$BN$12,0)))</f>
        <v>71</v>
      </c>
      <c r="Q144" s="23">
        <f>IF(OR(INDEX($BB$41:$BN$64,MATCH($C144,$BA$41:$BA$64,0),MATCH($B144,$BB$40:$BN$40,0))="T", INDEX($BB$41:$BN$64,MATCH($C144,$BA$41:$BA$64,0),MATCH($B144,$BB$40:$BN$40,0))="M"),_xlfn.XLOOKUP($B144,$BB$40:$BN$40,$BB$65:$BN$65), INDEX($BB$41:$BN$64,MATCH($C144,$BA$41:$BA$64,0),MATCH($B144,$BB$40:$BN$40,0)))</f>
        <v>29</v>
      </c>
      <c r="R144" s="23">
        <f>IF(OR(INDEX($BB$70:$BN$93,MATCH($C144,$BA$70:$BA$93,0),MATCH($B144,$BB$69:$BN$69,0))="T", INDEX($BB$70:$BN$93,MATCH($C144,$BA$70:$BA$93,0),MATCH($B144,$BB$69:$BN$69,0))="M"), _xlfn.XLOOKUP($B144,$BB$69:$BN$69,$BB$94:$BN$94), INDEX($AM$41:$AY$64,MATCH($C144,$BA$70:$BA$93,0),MATCH($B144,$BB$69:$BN$69,0)))</f>
        <v>41</v>
      </c>
      <c r="S144" s="23">
        <f>IF(OR(INDEX($BB$99:$BN$122,MATCH($C144,$BA$99:$BA$122,0),MATCH($B144,$BB$98:$BN$98,0))="T", INDEX($BB$99:$BN$122,MATCH($C144,$BA$99:$BA$122,0),MATCH($B144,$BB$98:$BN$98,0))="M"), _xlfn.XLOOKUP($B144,$BB$98:$BN$98,$BB$123:$BN$123), INDEX($BB$99:$BN$122,MATCH($C144,$BA$99:$BA$122,0),MATCH($B144,$BB$98:$BN$98,0)))</f>
        <v>0</v>
      </c>
      <c r="T144" s="23">
        <f>IF(OR(INDEX($BB$128:$BN$151,MATCH($C144,$BA$128:$BA$151,0),MATCH($B144,$BB$127:$BN$127,0))="T", INDEX($BB$128:$BN$151,MATCH($C144,$BA$128:$BA$151,0),MATCH($B144,$BB$127:$BN$127,0))="M"), _xlfn.XLOOKUP($B144,$BB$127:$BN$127,$BB$152:$BN$152), INDEX($AM$128:$AY$151,MATCH($C144,$BA$128:$BA$151,0),MATCH($B144,$BB$127:$BN$127,0)))</f>
        <v>58.2</v>
      </c>
      <c r="W144" s="15">
        <v>2016</v>
      </c>
      <c r="X144" s="15">
        <v>0.2</v>
      </c>
      <c r="Y144" s="15">
        <v>0</v>
      </c>
      <c r="Z144" s="15">
        <v>0.7</v>
      </c>
      <c r="AA144" s="15">
        <v>0.6</v>
      </c>
      <c r="AB144" s="15">
        <v>10.4</v>
      </c>
      <c r="AC144" s="15">
        <v>14.3</v>
      </c>
      <c r="AD144" s="15">
        <v>12</v>
      </c>
      <c r="AE144" s="15">
        <v>7.8</v>
      </c>
      <c r="AF144" s="15">
        <v>7</v>
      </c>
      <c r="AG144" s="15">
        <v>5.0999999999999996</v>
      </c>
      <c r="AH144" s="15">
        <v>4</v>
      </c>
      <c r="AI144" s="15">
        <v>2</v>
      </c>
      <c r="AJ144" s="15"/>
      <c r="AL144" s="5">
        <v>2016</v>
      </c>
      <c r="AM144" s="5">
        <v>57.7</v>
      </c>
      <c r="AN144" s="5">
        <v>66.3</v>
      </c>
      <c r="AO144" s="5">
        <v>62.1</v>
      </c>
      <c r="AP144" s="5">
        <v>66.2</v>
      </c>
      <c r="AQ144" s="5">
        <v>64.8</v>
      </c>
      <c r="AR144" s="5">
        <v>67.099999999999994</v>
      </c>
      <c r="AS144" s="5">
        <v>65.2</v>
      </c>
      <c r="AT144" s="5">
        <v>65</v>
      </c>
      <c r="AU144" s="5">
        <v>69.2</v>
      </c>
      <c r="AV144" s="5">
        <v>67.900000000000006</v>
      </c>
      <c r="AW144" s="5">
        <v>64.099999999999994</v>
      </c>
      <c r="AX144" s="5">
        <v>56.9</v>
      </c>
      <c r="AY144" s="5"/>
      <c r="BA144" s="5">
        <v>2016</v>
      </c>
      <c r="BB144" s="5">
        <v>53.9</v>
      </c>
      <c r="BC144" s="5">
        <v>57.5</v>
      </c>
      <c r="BD144" s="5">
        <v>58.1</v>
      </c>
      <c r="BE144" s="5">
        <v>62</v>
      </c>
      <c r="BF144" s="5">
        <v>64.599999999999994</v>
      </c>
      <c r="BG144" s="5">
        <v>69.400000000000006</v>
      </c>
      <c r="BH144" s="5">
        <v>69.7</v>
      </c>
      <c r="BI144" s="5">
        <v>69.3</v>
      </c>
      <c r="BJ144" s="5">
        <v>69.599999999999994</v>
      </c>
      <c r="BK144" s="5">
        <v>64.8</v>
      </c>
      <c r="BL144" s="5">
        <v>58.9</v>
      </c>
      <c r="BM144" s="5">
        <v>50.4</v>
      </c>
      <c r="BN144" s="5"/>
    </row>
    <row r="145" spans="1:66" ht="15" thickBot="1" x14ac:dyDescent="0.4">
      <c r="A145" s="2">
        <v>40923</v>
      </c>
      <c r="B145" s="6">
        <f t="shared" si="132"/>
        <v>1</v>
      </c>
      <c r="C145" s="6">
        <f t="shared" si="133"/>
        <v>2012</v>
      </c>
      <c r="D145">
        <v>226299</v>
      </c>
      <c r="E145">
        <f t="shared" si="134"/>
        <v>90977.036554051985</v>
      </c>
      <c r="F145" s="19">
        <f>IF(OR(INDEX($X$13:$AJ$36,MATCH($C145,$W$13:$W$36,0),MATCH($B145,$X$12:$AJ$12,0))="T", INDEX($X$13:$AJ$36,MATCH($C145,$W$13:$W$36,0),MATCH($B145,$X$12:$AJ$12,0))="M"),_xlfn.XLOOKUP($B145,$X$12:$AJ$12,$X$37:$AJ$37), INDEX($X$13:$AJ$36,MATCH($C145,$W$13:$W$36,0),MATCH($B145,$X$12:$AJ$12,0)))</f>
        <v>66</v>
      </c>
      <c r="G145" s="19">
        <f>IF(OR(INDEX($X$41:$AJ$64,MATCH(C145,$W$41:$W$64,0),MATCH(B145,$X$40:$AJ$40,0))="T", INDEX($X$41:$AJ$64,MATCH(C145,$W$41:$W$64,0),MATCH(B145,$X$40:$AJ$40,0))="M"), _xlfn.XLOOKUP($B145,$X$40:$AJ$40,$X$65:$AJ$65), INDEX($X$41:$AJ$64,MATCH(C145,$W$41:$W$64,0),MATCH(B145,$X$40:$AJ$40,0)))</f>
        <v>24</v>
      </c>
      <c r="H145" s="19">
        <f>IF(OR(INDEX($X$70:$AJ$93,MATCH(C145,$W$70:$W$93,0),MATCH(B145,$X$69:$AJ$69,0))="T", INDEX($X$70:$AJ$93,MATCH(C145,$W$70:$W$93,0),MATCH(B145,$X$69:$AJ$69,0))="M"), _xlfn.XLOOKUP($B145,$X$69:$AJ$69,$X$94:$AJ$94), INDEX($X$70:$AJ$93,MATCH(C145,$W$70:$W$93,0),MATCH(B145,$X$69:$AJ$69,0)))</f>
        <v>0</v>
      </c>
      <c r="I145" s="19">
        <f>IF(OR(INDEX($X$99:$AJ$122,MATCH(C145,$W$99:$W$122,0),MATCH(B145,$X$98:$AJ$98,0))="T", INDEX($X$99:$AJ$122,MATCH(C145,$W$99:$W$122,0),MATCH(B145,$X$98:$AJ$98,0))="M"),_xlfn.XLOOKUP($B145,$X$98:$AJ$98,$X$123:$AJ$123), INDEX($X$99:$AJ$122,MATCH(C145,$W$99:$W$122,0),MATCH(B145,$X$98:$AJ$98,0)))</f>
        <v>0</v>
      </c>
      <c r="J145" s="19">
        <f>IF(OR(INDEX($X$128:$AJ$151,MATCH(C145,$W$128:$W$151,0),MATCH(B145,$X$127:$AJ$127,0))="T", INDEX($X$128:$AJ$151,MATCH(C145,$W$128:$W$151,0),MATCH(B145,$X$127:$AJ$127,0))="M"), _xlfn.XLOOKUP($B145,$X$127:$AJ$127,$X$152:$AJ$152), INDEX($X$128:$AJ$151,MATCH(C145,$W$128:$W$151,0),MATCH(B145,$X$127:$AJ$127,0)))</f>
        <v>2.5</v>
      </c>
      <c r="K145" s="18">
        <f>IF(OR(INDEX($AM$13:$AY$36,MATCH($C145,$AL$13:$AL$36,0),MATCH($B145,$AM$12:$AY$12,0))="T", INDEX($AM$13:$AY$36,MATCH($C145,$AL$13:$AL$36,0),MATCH($B145,$AM$12:$AY$12,0))="M"),_xlfn.XLOOKUP($B145,$AM$12:$AY$12,$AM$37:$AY$37), INDEX($AM$13:$AY$36,MATCH($C145,$AL$13:$AL$36,0),MATCH($B145,$AM$12:$AY$12,0)))</f>
        <v>66</v>
      </c>
      <c r="L145" s="18">
        <f>IF(OR(INDEX($AM$41:$AY$64,MATCH($C145,$AL$41:$AL$64,0),MATCH($B145,$AM$40:$AY$40,0))="T", INDEX($AM$41:$AY$64,MATCH($C145,$AL$41:$AL$64,0),MATCH($B145,$AM$40:$AY$40,0))="M"),_xlfn.XLOOKUP($B145,$AM$40:$AY$40,$AM$65:$AY$65), INDEX($AM$41:$AY$64,MATCH($C145,$AL$41:$AL$64,0),MATCH($B145,$AM$40:$AY$40,0)))</f>
        <v>40</v>
      </c>
      <c r="M145" s="18">
        <f t="shared" si="135"/>
        <v>4.8</v>
      </c>
      <c r="N145" s="18">
        <f t="shared" si="136"/>
        <v>0</v>
      </c>
      <c r="O145" s="18">
        <f>IF(OR(INDEX($AM$99:$AY$122,MATCH($C145,$AL$99:$AL$122,0),MATCH($B145,$AM$98:$AY$98,0))="T", INDEX($AM$99:$AY$122,MATCH($C145,$AL$99:$AL$122,0),MATCH($B145,$AM$98:$AY$98,0))="M"), _xlfn.XLOOKUP($B145,$AM$98:$AY$98,$AM$123:$AY$123), INDEX($AM$99:$AY$122,MATCH($C145,$AL$99:$AL$122,0),MATCH($B145,$AM$98:$AY$98,0)))</f>
        <v>0</v>
      </c>
      <c r="P145" s="23">
        <f>IF(OR(INDEX($BB$13:$BN$36,MATCH($C145,$BA$13:$BA$36,0),MATCH($B145,$BB$12:$BN$12,0))="T", INDEX($BB$13:$BN$36,MATCH($C145,$BA$13:$BA$36,0),MATCH($B145,$BB$12:$BN$12,0))="M"),_xlfn.XLOOKUP($B145,$BB$12:$BN$12,$BB$37:$BN$37), INDEX($BB$13:$BN$36,MATCH($C145,$BA$13:$BA$36,0),MATCH($B145,$BB$12:$BN$12,0)))</f>
        <v>68</v>
      </c>
      <c r="Q145" s="23">
        <f>IF(OR(INDEX($BB$41:$BN$64,MATCH($C145,$BA$41:$BA$64,0),MATCH($B145,$BB$40:$BN$40,0))="T", INDEX($BB$41:$BN$64,MATCH($C145,$BA$41:$BA$64,0),MATCH($B145,$BB$40:$BN$40,0))="M"),_xlfn.XLOOKUP($B145,$BB$40:$BN$40,$BB$65:$BN$65), INDEX($BB$41:$BN$64,MATCH($C145,$BA$41:$BA$64,0),MATCH($B145,$BB$40:$BN$40,0)))</f>
        <v>29</v>
      </c>
      <c r="R145" s="23">
        <f>IF(OR(INDEX($BB$70:$BN$93,MATCH($C145,$BA$70:$BA$93,0),MATCH($B145,$BB$69:$BN$69,0))="T", INDEX($BB$70:$BN$93,MATCH($C145,$BA$70:$BA$93,0),MATCH($B145,$BB$69:$BN$69,0))="M"), _xlfn.XLOOKUP($B145,$BB$69:$BN$69,$BB$94:$BN$94), INDEX($AM$41:$AY$64,MATCH($C145,$BA$70:$BA$93,0),MATCH($B145,$BB$69:$BN$69,0)))</f>
        <v>40</v>
      </c>
      <c r="S145" s="23">
        <f>IF(OR(INDEX($BB$99:$BN$122,MATCH($C145,$BA$99:$BA$122,0),MATCH($B145,$BB$98:$BN$98,0))="T", INDEX($BB$99:$BN$122,MATCH($C145,$BA$99:$BA$122,0),MATCH($B145,$BB$98:$BN$98,0))="M"), _xlfn.XLOOKUP($B145,$BB$98:$BN$98,$BB$123:$BN$123), INDEX($BB$99:$BN$122,MATCH($C145,$BA$99:$BA$122,0),MATCH($B145,$BB$98:$BN$98,0)))</f>
        <v>0</v>
      </c>
      <c r="T145" s="23">
        <f>IF(OR(INDEX($BB$128:$BN$151,MATCH($C145,$BA$128:$BA$151,0),MATCH($B145,$BB$127:$BN$127,0))="T", INDEX($BB$128:$BN$151,MATCH($C145,$BA$128:$BA$151,0),MATCH($B145,$BB$127:$BN$127,0))="M"), _xlfn.XLOOKUP($B145,$BB$127:$BN$127,$BB$152:$BN$152), INDEX($AM$128:$AY$151,MATCH($C145,$BA$128:$BA$151,0),MATCH($B145,$BB$127:$BN$127,0)))</f>
        <v>59.3</v>
      </c>
      <c r="W145" s="15">
        <v>2017</v>
      </c>
      <c r="X145" s="15">
        <v>2.1</v>
      </c>
      <c r="Y145" s="15">
        <v>1.2</v>
      </c>
      <c r="Z145" s="15">
        <v>2</v>
      </c>
      <c r="AA145" s="15">
        <v>1.9</v>
      </c>
      <c r="AB145" s="15">
        <v>6.4</v>
      </c>
      <c r="AC145" s="15">
        <v>14.1</v>
      </c>
      <c r="AD145" s="15">
        <v>14.2</v>
      </c>
      <c r="AE145" s="15">
        <v>10.3</v>
      </c>
      <c r="AF145" s="15">
        <v>7.8</v>
      </c>
      <c r="AG145" s="15">
        <v>6.4</v>
      </c>
      <c r="AH145" s="15">
        <v>4.5</v>
      </c>
      <c r="AI145" s="15">
        <v>2.5</v>
      </c>
      <c r="AJ145" s="15"/>
      <c r="AL145" s="5">
        <v>2017</v>
      </c>
      <c r="AM145" s="5">
        <v>56</v>
      </c>
      <c r="AN145" s="5">
        <v>59.1</v>
      </c>
      <c r="AO145" s="5">
        <v>63.7</v>
      </c>
      <c r="AP145" s="5">
        <v>64.400000000000006</v>
      </c>
      <c r="AQ145" s="5">
        <v>65</v>
      </c>
      <c r="AR145" s="5">
        <v>67.3</v>
      </c>
      <c r="AS145" s="5">
        <v>67.2</v>
      </c>
      <c r="AT145" s="5">
        <v>67.5</v>
      </c>
      <c r="AU145" s="5">
        <v>75.900000000000006</v>
      </c>
      <c r="AV145" s="5">
        <v>72.400000000000006</v>
      </c>
      <c r="AW145" s="5">
        <v>63.9</v>
      </c>
      <c r="AX145" s="5">
        <v>60.7</v>
      </c>
      <c r="AY145" s="5"/>
      <c r="BA145" s="5">
        <v>2017</v>
      </c>
      <c r="BB145" s="5">
        <v>49.7</v>
      </c>
      <c r="BC145" s="5">
        <v>54.3</v>
      </c>
      <c r="BD145" s="5">
        <v>57.8</v>
      </c>
      <c r="BE145" s="5">
        <v>60.1</v>
      </c>
      <c r="BF145" s="5">
        <v>64.900000000000006</v>
      </c>
      <c r="BG145" s="5">
        <v>68.8</v>
      </c>
      <c r="BH145" s="5">
        <v>71.5</v>
      </c>
      <c r="BI145" s="5">
        <v>71.900000000000006</v>
      </c>
      <c r="BJ145" s="5">
        <v>73.400000000000006</v>
      </c>
      <c r="BK145" s="5">
        <v>66</v>
      </c>
      <c r="BL145" s="5">
        <v>59.2</v>
      </c>
      <c r="BM145" s="5">
        <v>51.8</v>
      </c>
      <c r="BN145" s="5"/>
    </row>
    <row r="146" spans="1:66" ht="15" thickBot="1" x14ac:dyDescent="0.4">
      <c r="A146" s="2">
        <v>40954</v>
      </c>
      <c r="B146" s="6">
        <f t="shared" si="132"/>
        <v>2</v>
      </c>
      <c r="C146" s="6">
        <f t="shared" si="133"/>
        <v>2012</v>
      </c>
      <c r="D146">
        <v>207537</v>
      </c>
      <c r="E146">
        <f t="shared" si="134"/>
        <v>83434.311399159022</v>
      </c>
      <c r="F146" s="19">
        <f>IF(OR(INDEX($X$13:$AJ$36,MATCH($C146,$W$13:$W$36,0),MATCH($B146,$X$12:$AJ$12,0))="T", INDEX($X$13:$AJ$36,MATCH($C146,$W$13:$W$36,0),MATCH($B146,$X$12:$AJ$12,0))="M"),_xlfn.XLOOKUP($B146,$X$12:$AJ$12,$X$37:$AJ$37), INDEX($X$13:$AJ$36,MATCH($C146,$W$13:$W$36,0),MATCH($B146,$X$12:$AJ$12,0)))</f>
        <v>74</v>
      </c>
      <c r="G146" s="19">
        <f>IF(OR(INDEX($X$41:$AJ$64,MATCH(C146,$W$41:$W$64,0),MATCH(B146,$X$40:$AJ$40,0))="T", INDEX($X$41:$AJ$64,MATCH(C146,$W$41:$W$64,0),MATCH(B146,$X$40:$AJ$40,0))="M"), _xlfn.XLOOKUP($B146,$X$40:$AJ$40,$X$65:$AJ$65), INDEX($X$41:$AJ$64,MATCH(C146,$W$41:$W$64,0),MATCH(B146,$X$40:$AJ$40,0)))</f>
        <v>31</v>
      </c>
      <c r="H146" s="19">
        <f>IF(OR(INDEX($X$70:$AJ$93,MATCH(C146,$W$70:$W$93,0),MATCH(B146,$X$69:$AJ$69,0))="T", INDEX($X$70:$AJ$93,MATCH(C146,$W$70:$W$93,0),MATCH(B146,$X$69:$AJ$69,0))="M"), _xlfn.XLOOKUP($B146,$X$69:$AJ$69,$X$94:$AJ$94), INDEX($X$70:$AJ$93,MATCH(C146,$W$70:$W$93,0),MATCH(B146,$X$69:$AJ$69,0)))</f>
        <v>0</v>
      </c>
      <c r="I146" s="19">
        <f>IF(OR(INDEX($X$99:$AJ$122,MATCH(C146,$W$99:$W$122,0),MATCH(B146,$X$98:$AJ$98,0))="T", INDEX($X$99:$AJ$122,MATCH(C146,$W$99:$W$122,0),MATCH(B146,$X$98:$AJ$98,0))="M"),_xlfn.XLOOKUP($B146,$X$98:$AJ$98,$X$123:$AJ$123), INDEX($X$99:$AJ$122,MATCH(C146,$W$99:$W$122,0),MATCH(B146,$X$98:$AJ$98,0)))</f>
        <v>0</v>
      </c>
      <c r="J146" s="19">
        <f>IF(OR(INDEX($X$128:$AJ$151,MATCH(C146,$W$128:$W$151,0),MATCH(B146,$X$127:$AJ$127,0))="T", INDEX($X$128:$AJ$151,MATCH(C146,$W$128:$W$151,0),MATCH(B146,$X$127:$AJ$127,0))="M"), _xlfn.XLOOKUP($B146,$X$127:$AJ$127,$X$152:$AJ$152), INDEX($X$128:$AJ$151,MATCH(C146,$W$128:$W$151,0),MATCH(B146,$X$127:$AJ$127,0)))</f>
        <v>2.7</v>
      </c>
      <c r="K146" s="18">
        <f>IF(OR(INDEX($AM$13:$AY$36,MATCH($C146,$AL$13:$AL$36,0),MATCH($B146,$AM$12:$AY$12,0))="T", INDEX($AM$13:$AY$36,MATCH($C146,$AL$13:$AL$36,0),MATCH($B146,$AM$12:$AY$12,0))="M"),_xlfn.XLOOKUP($B146,$AM$12:$AY$12,$AM$37:$AY$37), INDEX($AM$13:$AY$36,MATCH($C146,$AL$13:$AL$36,0),MATCH($B146,$AM$12:$AY$12,0)))</f>
        <v>72</v>
      </c>
      <c r="L146" s="18">
        <f>IF(OR(INDEX($AM$41:$AY$64,MATCH($C146,$AL$41:$AL$64,0),MATCH($B146,$AM$40:$AY$40,0))="T", INDEX($AM$41:$AY$64,MATCH($C146,$AL$41:$AL$64,0),MATCH($B146,$AM$40:$AY$40,0))="M"),_xlfn.XLOOKUP($B146,$AM$40:$AY$40,$AM$65:$AY$65), INDEX($AM$41:$AY$64,MATCH($C146,$AL$41:$AL$64,0),MATCH($B146,$AM$40:$AY$40,0)))</f>
        <v>42</v>
      </c>
      <c r="M146" s="18">
        <f t="shared" si="135"/>
        <v>4.9000000000000004</v>
      </c>
      <c r="N146" s="18">
        <f t="shared" si="136"/>
        <v>0</v>
      </c>
      <c r="O146" s="18">
        <f>IF(OR(INDEX($AM$99:$AY$122,MATCH($C146,$AL$99:$AL$122,0),MATCH($B146,$AM$98:$AY$98,0))="T", INDEX($AM$99:$AY$122,MATCH($C146,$AL$99:$AL$122,0),MATCH($B146,$AM$98:$AY$98,0))="M"), _xlfn.XLOOKUP($B146,$AM$98:$AY$98,$AM$123:$AY$123), INDEX($AM$99:$AY$122,MATCH($C146,$AL$99:$AL$122,0),MATCH($B146,$AM$98:$AY$98,0)))</f>
        <v>0</v>
      </c>
      <c r="P146" s="23">
        <f>IF(OR(INDEX($BB$13:$BN$36,MATCH($C146,$BA$13:$BA$36,0),MATCH($B146,$BB$12:$BN$12,0))="T", INDEX($BB$13:$BN$36,MATCH($C146,$BA$13:$BA$36,0),MATCH($B146,$BB$12:$BN$12,0))="M"),_xlfn.XLOOKUP($B146,$BB$12:$BN$12,$BB$37:$BN$37), INDEX($BB$13:$BN$36,MATCH($C146,$BA$13:$BA$36,0),MATCH($B146,$BB$12:$BN$12,0)))</f>
        <v>77</v>
      </c>
      <c r="Q146" s="23">
        <f>IF(OR(INDEX($BB$41:$BN$64,MATCH($C146,$BA$41:$BA$64,0),MATCH($B146,$BB$40:$BN$40,0))="T", INDEX($BB$41:$BN$64,MATCH($C146,$BA$41:$BA$64,0),MATCH($B146,$BB$40:$BN$40,0))="M"),_xlfn.XLOOKUP($B146,$BB$40:$BN$40,$BB$65:$BN$65), INDEX($BB$41:$BN$64,MATCH($C146,$BA$41:$BA$64,0),MATCH($B146,$BB$40:$BN$40,0)))</f>
        <v>36</v>
      </c>
      <c r="R146" s="23">
        <f>IF(OR(INDEX($BB$70:$BN$93,MATCH($C146,$BA$70:$BA$93,0),MATCH($B146,$BB$69:$BN$69,0))="T", INDEX($BB$70:$BN$93,MATCH($C146,$BA$70:$BA$93,0),MATCH($B146,$BB$69:$BN$69,0))="M"), _xlfn.XLOOKUP($B146,$BB$69:$BN$69,$BB$94:$BN$94), INDEX($AM$41:$AY$64,MATCH($C146,$BA$70:$BA$93,0),MATCH($B146,$BB$69:$BN$69,0)))</f>
        <v>42</v>
      </c>
      <c r="S146" s="23">
        <f>IF(OR(INDEX($BB$99:$BN$122,MATCH($C146,$BA$99:$BA$122,0),MATCH($B146,$BB$98:$BN$98,0))="T", INDEX($BB$99:$BN$122,MATCH($C146,$BA$99:$BA$122,0),MATCH($B146,$BB$98:$BN$98,0))="M"), _xlfn.XLOOKUP($B146,$BB$98:$BN$98,$BB$123:$BN$123), INDEX($BB$99:$BN$122,MATCH($C146,$BA$99:$BA$122,0),MATCH($B146,$BB$98:$BN$98,0)))</f>
        <v>0</v>
      </c>
      <c r="T146" s="23">
        <f>IF(OR(INDEX($BB$128:$BN$151,MATCH($C146,$BA$128:$BA$151,0),MATCH($B146,$BB$127:$BN$127,0))="T", INDEX($BB$128:$BN$151,MATCH($C146,$BA$128:$BA$151,0),MATCH($B146,$BB$127:$BN$127,0))="M"), _xlfn.XLOOKUP($B146,$BB$127:$BN$127,$BB$152:$BN$152), INDEX($AM$128:$AY$151,MATCH($C146,$BA$128:$BA$151,0),MATCH($B146,$BB$127:$BN$127,0)))</f>
        <v>60.4</v>
      </c>
      <c r="W146" s="15">
        <v>2018</v>
      </c>
      <c r="X146" s="15">
        <v>1.5</v>
      </c>
      <c r="Y146" s="15">
        <v>0.5</v>
      </c>
      <c r="Z146" s="15">
        <v>0.2</v>
      </c>
      <c r="AA146" s="15">
        <v>2.2000000000000002</v>
      </c>
      <c r="AB146" s="15">
        <v>6.8</v>
      </c>
      <c r="AC146" s="15">
        <v>12.9</v>
      </c>
      <c r="AD146" s="15">
        <v>11.3</v>
      </c>
      <c r="AE146" s="15">
        <v>9.9</v>
      </c>
      <c r="AF146" s="15">
        <v>9.6</v>
      </c>
      <c r="AG146" s="15">
        <v>6.4</v>
      </c>
      <c r="AH146" s="15">
        <v>4.4000000000000004</v>
      </c>
      <c r="AI146" s="15" t="s">
        <v>21</v>
      </c>
      <c r="AJ146" s="15"/>
      <c r="AL146" s="5">
        <v>2018</v>
      </c>
      <c r="AM146" s="5">
        <v>59.5</v>
      </c>
      <c r="AN146" s="5">
        <v>63</v>
      </c>
      <c r="AO146" s="5">
        <v>61.6</v>
      </c>
      <c r="AP146" s="5">
        <v>62.3</v>
      </c>
      <c r="AQ146" s="5">
        <v>62.3</v>
      </c>
      <c r="AR146" s="5">
        <v>66.5</v>
      </c>
      <c r="AS146" s="5">
        <v>65.900000000000006</v>
      </c>
      <c r="AT146" s="5">
        <v>66</v>
      </c>
      <c r="AU146" s="5">
        <v>66.3</v>
      </c>
      <c r="AV146" s="5">
        <v>69.099999999999994</v>
      </c>
      <c r="AW146" s="5">
        <v>65.8</v>
      </c>
      <c r="AX146" s="5">
        <v>58.7</v>
      </c>
      <c r="AY146" s="5"/>
      <c r="BA146" s="5">
        <v>2018</v>
      </c>
      <c r="BB146" s="5">
        <v>54.4</v>
      </c>
      <c r="BC146" s="5">
        <v>54.5</v>
      </c>
      <c r="BD146" s="5">
        <v>55.8</v>
      </c>
      <c r="BE146" s="5">
        <v>60.1</v>
      </c>
      <c r="BF146" s="5">
        <v>63.1</v>
      </c>
      <c r="BG146" s="5">
        <v>68.5</v>
      </c>
      <c r="BH146" s="5">
        <v>72.099999999999994</v>
      </c>
      <c r="BI146" s="5" t="s">
        <v>21</v>
      </c>
      <c r="BJ146" s="5">
        <v>67.599999999999994</v>
      </c>
      <c r="BK146" s="5">
        <v>65</v>
      </c>
      <c r="BL146" s="5">
        <v>57.5</v>
      </c>
      <c r="BM146" s="5">
        <v>51.9</v>
      </c>
      <c r="BN146" s="5"/>
    </row>
    <row r="147" spans="1:66" ht="15" thickBot="1" x14ac:dyDescent="0.4">
      <c r="A147" s="2">
        <v>40983</v>
      </c>
      <c r="B147" s="6">
        <f t="shared" si="132"/>
        <v>3</v>
      </c>
      <c r="C147" s="6">
        <f t="shared" si="133"/>
        <v>2012</v>
      </c>
      <c r="D147">
        <v>203370</v>
      </c>
      <c r="E147">
        <f t="shared" si="134"/>
        <v>81759.088303516823</v>
      </c>
      <c r="F147" s="19">
        <f>IF(OR(INDEX($X$13:$AJ$36,MATCH($C147,$W$13:$W$36,0),MATCH($B147,$X$12:$AJ$12,0))="T", INDEX($X$13:$AJ$36,MATCH($C147,$W$13:$W$36,0),MATCH($B147,$X$12:$AJ$12,0))="M"),_xlfn.XLOOKUP($B147,$X$12:$AJ$12,$X$37:$AJ$37), INDEX($X$13:$AJ$36,MATCH($C147,$W$13:$W$36,0),MATCH($B147,$X$12:$AJ$12,0)))</f>
        <v>74</v>
      </c>
      <c r="G147" s="19">
        <f>IF(OR(INDEX($X$41:$AJ$64,MATCH(C147,$W$41:$W$64,0),MATCH(B147,$X$40:$AJ$40,0))="T", INDEX($X$41:$AJ$64,MATCH(C147,$W$41:$W$64,0),MATCH(B147,$X$40:$AJ$40,0))="M"), _xlfn.XLOOKUP($B147,$X$40:$AJ$40,$X$65:$AJ$65), INDEX($X$41:$AJ$64,MATCH(C147,$W$41:$W$64,0),MATCH(B147,$X$40:$AJ$40,0)))</f>
        <v>34</v>
      </c>
      <c r="H147" s="19">
        <f>IF(OR(INDEX($X$70:$AJ$93,MATCH(C147,$W$70:$W$93,0),MATCH(B147,$X$69:$AJ$69,0))="T", INDEX($X$70:$AJ$93,MATCH(C147,$W$70:$W$93,0),MATCH(B147,$X$69:$AJ$69,0))="M"), _xlfn.XLOOKUP($B147,$X$69:$AJ$69,$X$94:$AJ$94), INDEX($X$70:$AJ$93,MATCH(C147,$W$70:$W$93,0),MATCH(B147,$X$69:$AJ$69,0)))</f>
        <v>0</v>
      </c>
      <c r="I147" s="19">
        <f>IF(OR(INDEX($X$99:$AJ$122,MATCH(C147,$W$99:$W$122,0),MATCH(B147,$X$98:$AJ$98,0))="T", INDEX($X$99:$AJ$122,MATCH(C147,$W$99:$W$122,0),MATCH(B147,$X$98:$AJ$98,0))="M"),_xlfn.XLOOKUP($B147,$X$98:$AJ$98,$X$123:$AJ$123), INDEX($X$99:$AJ$122,MATCH(C147,$W$99:$W$122,0),MATCH(B147,$X$98:$AJ$98,0)))</f>
        <v>0</v>
      </c>
      <c r="J147" s="19">
        <f>IF(OR(INDEX($X$128:$AJ$151,MATCH(C147,$W$128:$W$151,0),MATCH(B147,$X$127:$AJ$127,0))="T", INDEX($X$128:$AJ$151,MATCH(C147,$W$128:$W$151,0),MATCH(B147,$X$127:$AJ$127,0))="M"), _xlfn.XLOOKUP($B147,$X$127:$AJ$127,$X$152:$AJ$152), INDEX($X$128:$AJ$151,MATCH(C147,$W$128:$W$151,0),MATCH(B147,$X$127:$AJ$127,0)))</f>
        <v>1.6</v>
      </c>
      <c r="K147" s="18">
        <f>IF(OR(INDEX($AM$13:$AY$36,MATCH($C147,$AL$13:$AL$36,0),MATCH($B147,$AM$12:$AY$12,0))="T", INDEX($AM$13:$AY$36,MATCH($C147,$AL$13:$AL$36,0),MATCH($B147,$AM$12:$AY$12,0))="M"),_xlfn.XLOOKUP($B147,$AM$12:$AY$12,$AM$37:$AY$37), INDEX($AM$13:$AY$36,MATCH($C147,$AL$13:$AL$36,0),MATCH($B147,$AM$12:$AY$12,0)))</f>
        <v>70</v>
      </c>
      <c r="L147" s="18">
        <f>IF(OR(INDEX($AM$41:$AY$64,MATCH($C147,$AL$41:$AL$64,0),MATCH($B147,$AM$40:$AY$40,0))="T", INDEX($AM$41:$AY$64,MATCH($C147,$AL$41:$AL$64,0),MATCH($B147,$AM$40:$AY$40,0))="M"),_xlfn.XLOOKUP($B147,$AM$40:$AY$40,$AM$65:$AY$65), INDEX($AM$41:$AY$64,MATCH($C147,$AL$41:$AL$64,0),MATCH($B147,$AM$40:$AY$40,0)))</f>
        <v>43</v>
      </c>
      <c r="M147" s="18">
        <f t="shared" si="135"/>
        <v>3.2</v>
      </c>
      <c r="N147" s="18">
        <f t="shared" si="136"/>
        <v>0</v>
      </c>
      <c r="O147" s="18">
        <f>IF(OR(INDEX($AM$99:$AY$122,MATCH($C147,$AL$99:$AL$122,0),MATCH($B147,$AM$98:$AY$98,0))="T", INDEX($AM$99:$AY$122,MATCH($C147,$AL$99:$AL$122,0),MATCH($B147,$AM$98:$AY$98,0))="M"), _xlfn.XLOOKUP($B147,$AM$98:$AY$98,$AM$123:$AY$123), INDEX($AM$99:$AY$122,MATCH($C147,$AL$99:$AL$122,0),MATCH($B147,$AM$98:$AY$98,0)))</f>
        <v>0</v>
      </c>
      <c r="P147" s="23">
        <f>IF(OR(INDEX($BB$13:$BN$36,MATCH($C147,$BA$13:$BA$36,0),MATCH($B147,$BB$12:$BN$12,0))="T", INDEX($BB$13:$BN$36,MATCH($C147,$BA$13:$BA$36,0),MATCH($B147,$BB$12:$BN$12,0))="M"),_xlfn.XLOOKUP($B147,$BB$12:$BN$12,$BB$37:$BN$37), INDEX($BB$13:$BN$36,MATCH($C147,$BA$13:$BA$36,0),MATCH($B147,$BB$12:$BN$12,0)))</f>
        <v>75</v>
      </c>
      <c r="Q147" s="23">
        <f>IF(OR(INDEX($BB$41:$BN$64,MATCH($C147,$BA$41:$BA$64,0),MATCH($B147,$BB$40:$BN$40,0))="T", INDEX($BB$41:$BN$64,MATCH($C147,$BA$41:$BA$64,0),MATCH($B147,$BB$40:$BN$40,0))="M"),_xlfn.XLOOKUP($B147,$BB$40:$BN$40,$BB$65:$BN$65), INDEX($BB$41:$BN$64,MATCH($C147,$BA$41:$BA$64,0),MATCH($B147,$BB$40:$BN$40,0)))</f>
        <v>37</v>
      </c>
      <c r="R147" s="23">
        <f>IF(OR(INDEX($BB$70:$BN$93,MATCH($C147,$BA$70:$BA$93,0),MATCH($B147,$BB$69:$BN$69,0))="T", INDEX($BB$70:$BN$93,MATCH($C147,$BA$70:$BA$93,0),MATCH($B147,$BB$69:$BN$69,0))="M"), _xlfn.XLOOKUP($B147,$BB$69:$BN$69,$BB$94:$BN$94), INDEX($AM$41:$AY$64,MATCH($C147,$BA$70:$BA$93,0),MATCH($B147,$BB$69:$BN$69,0)))</f>
        <v>43</v>
      </c>
      <c r="S147" s="23">
        <f>IF(OR(INDEX($BB$99:$BN$122,MATCH($C147,$BA$99:$BA$122,0),MATCH($B147,$BB$98:$BN$98,0))="T", INDEX($BB$99:$BN$122,MATCH($C147,$BA$99:$BA$122,0),MATCH($B147,$BB$98:$BN$98,0))="M"), _xlfn.XLOOKUP($B147,$BB$98:$BN$98,$BB$123:$BN$123), INDEX($BB$99:$BN$122,MATCH($C147,$BA$99:$BA$122,0),MATCH($B147,$BB$98:$BN$98,0)))</f>
        <v>0</v>
      </c>
      <c r="T147" s="23">
        <f>IF(OR(INDEX($BB$128:$BN$151,MATCH($C147,$BA$128:$BA$151,0),MATCH($B147,$BB$127:$BN$127,0))="T", INDEX($BB$128:$BN$151,MATCH($C147,$BA$128:$BA$151,0),MATCH($B147,$BB$127:$BN$127,0))="M"), _xlfn.XLOOKUP($B147,$BB$127:$BN$127,$BB$152:$BN$152), INDEX($AM$128:$AY$151,MATCH($C147,$BA$128:$BA$151,0),MATCH($B147,$BB$127:$BN$127,0)))</f>
        <v>59</v>
      </c>
      <c r="W147" s="15">
        <v>2019</v>
      </c>
      <c r="X147" s="15" t="s">
        <v>21</v>
      </c>
      <c r="Y147" s="15">
        <v>2.1</v>
      </c>
      <c r="Z147" s="15">
        <v>2.9</v>
      </c>
      <c r="AA147" s="15">
        <v>2.6</v>
      </c>
      <c r="AB147" s="15">
        <v>8</v>
      </c>
      <c r="AC147" s="15">
        <v>12.3</v>
      </c>
      <c r="AD147" s="15">
        <v>9.6999999999999993</v>
      </c>
      <c r="AE147" s="15">
        <v>14.8</v>
      </c>
      <c r="AF147" s="15">
        <v>10.199999999999999</v>
      </c>
      <c r="AG147" s="15">
        <v>6.1</v>
      </c>
      <c r="AH147" s="15">
        <v>6.2</v>
      </c>
      <c r="AI147" s="15">
        <v>1.7</v>
      </c>
      <c r="AJ147" s="15"/>
      <c r="AL147" s="5">
        <v>2019</v>
      </c>
      <c r="AM147" s="5">
        <v>59.9</v>
      </c>
      <c r="AN147" s="5">
        <v>55.1</v>
      </c>
      <c r="AO147" s="5">
        <v>61.4</v>
      </c>
      <c r="AP147" s="5">
        <v>63.9</v>
      </c>
      <c r="AQ147" s="5">
        <v>61.1</v>
      </c>
      <c r="AR147" s="5">
        <v>68.8</v>
      </c>
      <c r="AS147" s="5">
        <v>66.3</v>
      </c>
      <c r="AT147" s="5">
        <v>70.599999999999994</v>
      </c>
      <c r="AU147" s="5">
        <v>72.3</v>
      </c>
      <c r="AV147" s="5">
        <v>71.7</v>
      </c>
      <c r="AW147" s="5">
        <v>63.8</v>
      </c>
      <c r="AX147" s="5">
        <v>57.8</v>
      </c>
      <c r="AY147" s="5"/>
      <c r="BA147" s="5">
        <v>2019</v>
      </c>
      <c r="BB147" s="5">
        <v>53.2</v>
      </c>
      <c r="BC147" s="5">
        <v>49.1</v>
      </c>
      <c r="BD147" s="5">
        <v>54.6</v>
      </c>
      <c r="BE147" s="5">
        <v>61.4</v>
      </c>
      <c r="BF147" s="5">
        <v>61.2</v>
      </c>
      <c r="BG147" s="5">
        <v>69.099999999999994</v>
      </c>
      <c r="BH147" s="5">
        <v>69.7</v>
      </c>
      <c r="BI147" s="5">
        <v>72.7</v>
      </c>
      <c r="BJ147" s="5">
        <v>69.5</v>
      </c>
      <c r="BK147" s="5">
        <v>63.6</v>
      </c>
      <c r="BL147" s="5">
        <v>56.7</v>
      </c>
      <c r="BM147" s="5">
        <v>53.3</v>
      </c>
      <c r="BN147" s="5"/>
    </row>
    <row r="148" spans="1:66" ht="15" thickBot="1" x14ac:dyDescent="0.4">
      <c r="A148" s="2">
        <v>41014</v>
      </c>
      <c r="B148" s="6">
        <f t="shared" si="132"/>
        <v>4</v>
      </c>
      <c r="C148" s="6">
        <f t="shared" si="133"/>
        <v>2012</v>
      </c>
      <c r="D148">
        <v>176281</v>
      </c>
      <c r="E148">
        <f t="shared" si="134"/>
        <v>70868.731107008163</v>
      </c>
      <c r="F148" s="19">
        <f>IF(OR(INDEX($X$13:$AJ$36,MATCH($C148,$W$13:$W$36,0),MATCH($B148,$X$12:$AJ$12,0))="T", INDEX($X$13:$AJ$36,MATCH($C148,$W$13:$W$36,0),MATCH($B148,$X$12:$AJ$12,0))="M"),_xlfn.XLOOKUP($B148,$X$12:$AJ$12,$X$37:$AJ$37), INDEX($X$13:$AJ$36,MATCH($C148,$W$13:$W$36,0),MATCH($B148,$X$12:$AJ$12,0)))</f>
        <v>90</v>
      </c>
      <c r="G148" s="19">
        <f>IF(OR(INDEX($X$41:$AJ$64,MATCH(C148,$W$41:$W$64,0),MATCH(B148,$X$40:$AJ$40,0))="T", INDEX($X$41:$AJ$64,MATCH(C148,$W$41:$W$64,0),MATCH(B148,$X$40:$AJ$40,0))="M"), _xlfn.XLOOKUP($B148,$X$40:$AJ$40,$X$65:$AJ$65), INDEX($X$41:$AJ$64,MATCH(C148,$W$41:$W$64,0),MATCH(B148,$X$40:$AJ$40,0)))</f>
        <v>34</v>
      </c>
      <c r="H148" s="19">
        <f>IF(OR(INDEX($X$70:$AJ$93,MATCH(C148,$W$70:$W$93,0),MATCH(B148,$X$69:$AJ$69,0))="T", INDEX($X$70:$AJ$93,MATCH(C148,$W$70:$W$93,0),MATCH(B148,$X$69:$AJ$69,0))="M"), _xlfn.XLOOKUP($B148,$X$69:$AJ$69,$X$94:$AJ$94), INDEX($X$70:$AJ$93,MATCH(C148,$W$70:$W$93,0),MATCH(B148,$X$69:$AJ$69,0)))</f>
        <v>2</v>
      </c>
      <c r="I148" s="19">
        <f>IF(OR(INDEX($X$99:$AJ$122,MATCH(C148,$W$99:$W$122,0),MATCH(B148,$X$98:$AJ$98,0))="T", INDEX($X$99:$AJ$122,MATCH(C148,$W$99:$W$122,0),MATCH(B148,$X$98:$AJ$98,0))="M"),_xlfn.XLOOKUP($B148,$X$98:$AJ$98,$X$123:$AJ$123), INDEX($X$99:$AJ$122,MATCH(C148,$W$99:$W$122,0),MATCH(B148,$X$98:$AJ$98,0)))</f>
        <v>1.2</v>
      </c>
      <c r="J148" s="19">
        <f>IF(OR(INDEX($X$128:$AJ$151,MATCH(C148,$W$128:$W$151,0),MATCH(B148,$X$127:$AJ$127,0))="T", INDEX($X$128:$AJ$151,MATCH(C148,$W$128:$W$151,0),MATCH(B148,$X$127:$AJ$127,0))="M"), _xlfn.XLOOKUP($B148,$X$127:$AJ$127,$X$152:$AJ$152), INDEX($X$128:$AJ$151,MATCH(C148,$W$128:$W$151,0),MATCH(B148,$X$127:$AJ$127,0)))</f>
        <v>2.8</v>
      </c>
      <c r="K148" s="18">
        <f>IF(OR(INDEX($AM$13:$AY$36,MATCH($C148,$AL$13:$AL$36,0),MATCH($B148,$AM$12:$AY$12,0))="T", INDEX($AM$13:$AY$36,MATCH($C148,$AL$13:$AL$36,0),MATCH($B148,$AM$12:$AY$12,0))="M"),_xlfn.XLOOKUP($B148,$AM$12:$AY$12,$AM$37:$AY$37), INDEX($AM$13:$AY$36,MATCH($C148,$AL$13:$AL$36,0),MATCH($B148,$AM$12:$AY$12,0)))</f>
        <v>79</v>
      </c>
      <c r="L148" s="18">
        <f>IF(OR(INDEX($AM$41:$AY$64,MATCH($C148,$AL$41:$AL$64,0),MATCH($B148,$AM$40:$AY$40,0))="T", INDEX($AM$41:$AY$64,MATCH($C148,$AL$41:$AL$64,0),MATCH($B148,$AM$40:$AY$40,0))="M"),_xlfn.XLOOKUP($B148,$AM$40:$AY$40,$AM$65:$AY$65), INDEX($AM$41:$AY$64,MATCH($C148,$AL$41:$AL$64,0),MATCH($B148,$AM$40:$AY$40,0)))</f>
        <v>43</v>
      </c>
      <c r="M148" s="18">
        <f t="shared" si="135"/>
        <v>2.7</v>
      </c>
      <c r="N148" s="18">
        <f t="shared" si="136"/>
        <v>0.1</v>
      </c>
      <c r="O148" s="18">
        <f>IF(OR(INDEX($AM$99:$AY$122,MATCH($C148,$AL$99:$AL$122,0),MATCH($B148,$AM$98:$AY$98,0))="T", INDEX($AM$99:$AY$122,MATCH($C148,$AL$99:$AL$122,0),MATCH($B148,$AM$98:$AY$98,0))="M"), _xlfn.XLOOKUP($B148,$AM$98:$AY$98,$AM$123:$AY$123), INDEX($AM$99:$AY$122,MATCH($C148,$AL$99:$AL$122,0),MATCH($B148,$AM$98:$AY$98,0)))</f>
        <v>0.1</v>
      </c>
      <c r="P148" s="23">
        <f>IF(OR(INDEX($BB$13:$BN$36,MATCH($C148,$BA$13:$BA$36,0),MATCH($B148,$BB$12:$BN$12,0))="T", INDEX($BB$13:$BN$36,MATCH($C148,$BA$13:$BA$36,0),MATCH($B148,$BB$12:$BN$12,0))="M"),_xlfn.XLOOKUP($B148,$BB$12:$BN$12,$BB$37:$BN$37), INDEX($BB$13:$BN$36,MATCH($C148,$BA$13:$BA$36,0),MATCH($B148,$BB$12:$BN$12,0)))</f>
        <v>91</v>
      </c>
      <c r="Q148" s="23">
        <f>IF(OR(INDEX($BB$41:$BN$64,MATCH($C148,$BA$41:$BA$64,0),MATCH($B148,$BB$40:$BN$40,0))="T", INDEX($BB$41:$BN$64,MATCH($C148,$BA$41:$BA$64,0),MATCH($B148,$BB$40:$BN$40,0))="M"),_xlfn.XLOOKUP($B148,$BB$40:$BN$40,$BB$65:$BN$65), INDEX($BB$41:$BN$64,MATCH($C148,$BA$41:$BA$64,0),MATCH($B148,$BB$40:$BN$40,0)))</f>
        <v>38</v>
      </c>
      <c r="R148" s="23">
        <f>IF(OR(INDEX($BB$70:$BN$93,MATCH($C148,$BA$70:$BA$93,0),MATCH($B148,$BB$69:$BN$69,0))="T", INDEX($BB$70:$BN$93,MATCH($C148,$BA$70:$BA$93,0),MATCH($B148,$BB$69:$BN$69,0))="M"), _xlfn.XLOOKUP($B148,$BB$69:$BN$69,$BB$94:$BN$94), INDEX($AM$41:$AY$64,MATCH($C148,$BA$70:$BA$93,0),MATCH($B148,$BB$69:$BN$69,0)))</f>
        <v>43</v>
      </c>
      <c r="S148" s="23">
        <f>IF(OR(INDEX($BB$99:$BN$122,MATCH($C148,$BA$99:$BA$122,0),MATCH($B148,$BB$98:$BN$98,0))="T", INDEX($BB$99:$BN$122,MATCH($C148,$BA$99:$BA$122,0),MATCH($B148,$BB$98:$BN$98,0))="M"), _xlfn.XLOOKUP($B148,$BB$98:$BN$98,$BB$123:$BN$123), INDEX($BB$99:$BN$122,MATCH($C148,$BA$99:$BA$122,0),MATCH($B148,$BB$98:$BN$98,0)))</f>
        <v>31</v>
      </c>
      <c r="T148" s="23">
        <f>IF(OR(INDEX($BB$128:$BN$151,MATCH($C148,$BA$128:$BA$151,0),MATCH($B148,$BB$127:$BN$127,0))="T", INDEX($BB$128:$BN$151,MATCH($C148,$BA$128:$BA$151,0),MATCH($B148,$BB$127:$BN$127,0))="M"), _xlfn.XLOOKUP($B148,$BB$127:$BN$127,$BB$152:$BN$152), INDEX($AM$128:$AY$151,MATCH($C148,$BA$128:$BA$151,0),MATCH($B148,$BB$127:$BN$127,0)))</f>
        <v>62.6</v>
      </c>
      <c r="W148" s="15">
        <v>2020</v>
      </c>
      <c r="X148" s="15">
        <v>0.9</v>
      </c>
      <c r="Y148" s="15">
        <v>0</v>
      </c>
      <c r="Z148" s="15">
        <v>0.5</v>
      </c>
      <c r="AA148" s="15">
        <v>2.2999999999999998</v>
      </c>
      <c r="AB148" s="15">
        <v>8.4</v>
      </c>
      <c r="AC148" s="15">
        <v>11.2</v>
      </c>
      <c r="AD148" s="15">
        <v>12.6</v>
      </c>
      <c r="AE148" s="15">
        <v>9.4</v>
      </c>
      <c r="AF148" s="15">
        <v>9.8000000000000007</v>
      </c>
      <c r="AG148" s="15">
        <v>6.9</v>
      </c>
      <c r="AH148" s="15">
        <v>3.1</v>
      </c>
      <c r="AI148" s="15">
        <v>1.4</v>
      </c>
      <c r="AJ148" s="15"/>
      <c r="AL148" s="5">
        <v>2020</v>
      </c>
      <c r="AM148" s="5">
        <v>57.6</v>
      </c>
      <c r="AN148" s="5">
        <v>63.7</v>
      </c>
      <c r="AO148" s="5">
        <v>60.3</v>
      </c>
      <c r="AP148" s="5">
        <v>62.2</v>
      </c>
      <c r="AQ148" s="5">
        <v>67.3</v>
      </c>
      <c r="AR148" s="5">
        <v>67.8</v>
      </c>
      <c r="AS148" s="5">
        <v>66</v>
      </c>
      <c r="AT148" s="5">
        <v>69.2</v>
      </c>
      <c r="AU148" s="5">
        <v>72.900000000000006</v>
      </c>
      <c r="AV148" s="5">
        <v>73.900000000000006</v>
      </c>
      <c r="AW148" s="5">
        <v>62.9</v>
      </c>
      <c r="AX148" s="5">
        <v>59.5</v>
      </c>
      <c r="AY148" s="5"/>
      <c r="BA148" s="5">
        <v>2020</v>
      </c>
      <c r="BB148" s="5">
        <v>51</v>
      </c>
      <c r="BC148" s="5">
        <v>55.1</v>
      </c>
      <c r="BD148" s="5">
        <v>54.8</v>
      </c>
      <c r="BE148" s="5">
        <v>59.9</v>
      </c>
      <c r="BF148" s="5">
        <v>66.400000000000006</v>
      </c>
      <c r="BG148" s="5">
        <v>70.2</v>
      </c>
      <c r="BH148" s="5">
        <v>69.7</v>
      </c>
      <c r="BI148" s="5">
        <v>73.7</v>
      </c>
      <c r="BJ148" s="5">
        <v>71.900000000000006</v>
      </c>
      <c r="BK148" s="5">
        <v>69.099999999999994</v>
      </c>
      <c r="BL148" s="5">
        <v>54.5</v>
      </c>
      <c r="BM148" s="5">
        <v>51.1</v>
      </c>
      <c r="BN148" s="5"/>
    </row>
    <row r="149" spans="1:66" ht="15" thickBot="1" x14ac:dyDescent="0.4">
      <c r="A149" s="2">
        <v>41044</v>
      </c>
      <c r="B149" s="6">
        <f t="shared" si="132"/>
        <v>5</v>
      </c>
      <c r="C149" s="6">
        <f t="shared" si="133"/>
        <v>2012</v>
      </c>
      <c r="D149">
        <v>165375</v>
      </c>
      <c r="E149">
        <f t="shared" si="134"/>
        <v>66484.285923165138</v>
      </c>
      <c r="F149" s="19">
        <f>IF(OR(INDEX($X$13:$AJ$36,MATCH($C149,$W$13:$W$36,0),MATCH($B149,$X$12:$AJ$12,0))="T", INDEX($X$13:$AJ$36,MATCH($C149,$W$13:$W$36,0),MATCH($B149,$X$12:$AJ$12,0))="M"),_xlfn.XLOOKUP($B149,$X$12:$AJ$12,$X$37:$AJ$37), INDEX($X$13:$AJ$36,MATCH($C149,$W$13:$W$36,0),MATCH($B149,$X$12:$AJ$12,0)))</f>
        <v>96</v>
      </c>
      <c r="G149" s="19">
        <f>IF(OR(INDEX($X$41:$AJ$64,MATCH(C149,$W$41:$W$64,0),MATCH(B149,$X$40:$AJ$40,0))="T", INDEX($X$41:$AJ$64,MATCH(C149,$W$41:$W$64,0),MATCH(B149,$X$40:$AJ$40,0))="M"), _xlfn.XLOOKUP($B149,$X$40:$AJ$40,$X$65:$AJ$65), INDEX($X$41:$AJ$64,MATCH(C149,$W$41:$W$64,0),MATCH(B149,$X$40:$AJ$40,0)))</f>
        <v>46</v>
      </c>
      <c r="H149" s="19">
        <f>IF(OR(INDEX($X$70:$AJ$93,MATCH(C149,$W$70:$W$93,0),MATCH(B149,$X$69:$AJ$69,0))="T", INDEX($X$70:$AJ$93,MATCH(C149,$W$70:$W$93,0),MATCH(B149,$X$69:$AJ$69,0))="M"), _xlfn.XLOOKUP($B149,$X$69:$AJ$69,$X$94:$AJ$94), INDEX($X$70:$AJ$93,MATCH(C149,$W$70:$W$93,0),MATCH(B149,$X$69:$AJ$69,0)))</f>
        <v>13.2</v>
      </c>
      <c r="I149" s="19">
        <f>IF(OR(INDEX($X$99:$AJ$122,MATCH(C149,$W$99:$W$122,0),MATCH(B149,$X$98:$AJ$98,0))="T", INDEX($X$99:$AJ$122,MATCH(C149,$W$99:$W$122,0),MATCH(B149,$X$98:$AJ$98,0))="M"),_xlfn.XLOOKUP($B149,$X$98:$AJ$98,$X$123:$AJ$123), INDEX($X$99:$AJ$122,MATCH(C149,$W$99:$W$122,0),MATCH(B149,$X$98:$AJ$98,0)))</f>
        <v>3.3</v>
      </c>
      <c r="J149" s="19">
        <f>IF(OR(INDEX($X$128:$AJ$151,MATCH(C149,$W$128:$W$151,0),MATCH(B149,$X$127:$AJ$127,0))="T", INDEX($X$128:$AJ$151,MATCH(C149,$W$128:$W$151,0),MATCH(B149,$X$127:$AJ$127,0))="M"), _xlfn.XLOOKUP($B149,$X$127:$AJ$127,$X$152:$AJ$152), INDEX($X$128:$AJ$151,MATCH(C149,$W$128:$W$151,0),MATCH(B149,$X$127:$AJ$127,0)))</f>
        <v>11</v>
      </c>
      <c r="K149" s="18">
        <f>IF(OR(INDEX($AM$13:$AY$36,MATCH($C149,$AL$13:$AL$36,0),MATCH($B149,$AM$12:$AY$12,0))="T", INDEX($AM$13:$AY$36,MATCH($C149,$AL$13:$AL$36,0),MATCH($B149,$AM$12:$AY$12,0))="M"),_xlfn.XLOOKUP($B149,$AM$12:$AY$12,$AM$37:$AY$37), INDEX($AM$13:$AY$36,MATCH($C149,$AL$13:$AL$36,0),MATCH($B149,$AM$12:$AY$12,0)))</f>
        <v>79</v>
      </c>
      <c r="L149" s="18">
        <f>IF(OR(INDEX($AM$41:$AY$64,MATCH($C149,$AL$41:$AL$64,0),MATCH($B149,$AM$40:$AY$40,0))="T", INDEX($AM$41:$AY$64,MATCH($C149,$AL$41:$AL$64,0),MATCH($B149,$AM$40:$AY$40,0))="M"),_xlfn.XLOOKUP($B149,$AM$40:$AY$40,$AM$65:$AY$65), INDEX($AM$41:$AY$64,MATCH($C149,$AL$41:$AL$64,0),MATCH($B149,$AM$40:$AY$40,0)))</f>
        <v>47</v>
      </c>
      <c r="M149" s="18">
        <f t="shared" si="135"/>
        <v>10.1</v>
      </c>
      <c r="N149" s="18">
        <f t="shared" si="136"/>
        <v>0</v>
      </c>
      <c r="O149" s="18">
        <f>IF(OR(INDEX($AM$99:$AY$122,MATCH($C149,$AL$99:$AL$122,0),MATCH($B149,$AM$98:$AY$98,0))="T", INDEX($AM$99:$AY$122,MATCH($C149,$AL$99:$AL$122,0),MATCH($B149,$AM$98:$AY$98,0))="M"), _xlfn.XLOOKUP($B149,$AM$98:$AY$98,$AM$123:$AY$123), INDEX($AM$99:$AY$122,MATCH($C149,$AL$99:$AL$122,0),MATCH($B149,$AM$98:$AY$98,0)))</f>
        <v>0</v>
      </c>
      <c r="P149" s="23">
        <f>IF(OR(INDEX($BB$13:$BN$36,MATCH($C149,$BA$13:$BA$36,0),MATCH($B149,$BB$12:$BN$12,0))="T", INDEX($BB$13:$BN$36,MATCH($C149,$BA$13:$BA$36,0),MATCH($B149,$BB$12:$BN$12,0))="M"),_xlfn.XLOOKUP($B149,$BB$12:$BN$12,$BB$37:$BN$37), INDEX($BB$13:$BN$36,MATCH($C149,$BA$13:$BA$36,0),MATCH($B149,$BB$12:$BN$12,0)))</f>
        <v>90</v>
      </c>
      <c r="Q149" s="23">
        <f>IF(OR(INDEX($BB$41:$BN$64,MATCH($C149,$BA$41:$BA$64,0),MATCH($B149,$BB$40:$BN$40,0))="T", INDEX($BB$41:$BN$64,MATCH($C149,$BA$41:$BA$64,0),MATCH($B149,$BB$40:$BN$40,0))="M"),_xlfn.XLOOKUP($B149,$BB$40:$BN$40,$BB$65:$BN$65), INDEX($BB$41:$BN$64,MATCH($C149,$BA$41:$BA$64,0),MATCH($B149,$BB$40:$BN$40,0)))</f>
        <v>46</v>
      </c>
      <c r="R149" s="23">
        <f>IF(OR(INDEX($BB$70:$BN$93,MATCH($C149,$BA$70:$BA$93,0),MATCH($B149,$BB$69:$BN$69,0))="T", INDEX($BB$70:$BN$93,MATCH($C149,$BA$70:$BA$93,0),MATCH($B149,$BB$69:$BN$69,0))="M"), _xlfn.XLOOKUP($B149,$BB$69:$BN$69,$BB$94:$BN$94), INDEX($AM$41:$AY$64,MATCH($C149,$BA$70:$BA$93,0),MATCH($B149,$BB$69:$BN$69,0)))</f>
        <v>47</v>
      </c>
      <c r="S149" s="23">
        <f>IF(OR(INDEX($BB$99:$BN$122,MATCH($C149,$BA$99:$BA$122,0),MATCH($B149,$BB$98:$BN$98,0))="T", INDEX($BB$99:$BN$122,MATCH($C149,$BA$99:$BA$122,0),MATCH($B149,$BB$98:$BN$98,0))="M"), _xlfn.XLOOKUP($B149,$BB$98:$BN$98,$BB$123:$BN$123), INDEX($BB$99:$BN$122,MATCH($C149,$BA$99:$BA$122,0),MATCH($B149,$BB$98:$BN$98,0)))</f>
        <v>36</v>
      </c>
      <c r="T149" s="23">
        <f>IF(OR(INDEX($BB$128:$BN$151,MATCH($C149,$BA$128:$BA$151,0),MATCH($B149,$BB$127:$BN$127,0))="T", INDEX($BB$128:$BN$151,MATCH($C149,$BA$128:$BA$151,0),MATCH($B149,$BB$127:$BN$127,0))="M"), _xlfn.XLOOKUP($B149,$BB$127:$BN$127,$BB$152:$BN$152), INDEX($AM$128:$AY$151,MATCH($C149,$BA$128:$BA$151,0),MATCH($B149,$BB$127:$BN$127,0)))</f>
        <v>63.8</v>
      </c>
      <c r="W149" s="15">
        <v>2021</v>
      </c>
      <c r="X149" s="15">
        <v>1.3</v>
      </c>
      <c r="Y149" s="15">
        <v>0.8</v>
      </c>
      <c r="Z149" s="15">
        <v>0.5</v>
      </c>
      <c r="AA149" s="15">
        <v>1.3</v>
      </c>
      <c r="AB149" s="15">
        <v>9.3000000000000007</v>
      </c>
      <c r="AC149" s="15">
        <v>11.5</v>
      </c>
      <c r="AD149" s="15">
        <v>11.5</v>
      </c>
      <c r="AE149" s="15">
        <v>9.5</v>
      </c>
      <c r="AF149" s="15">
        <v>10</v>
      </c>
      <c r="AG149" s="15">
        <v>7.2</v>
      </c>
      <c r="AH149" s="15">
        <v>4.8</v>
      </c>
      <c r="AI149" s="15">
        <v>1</v>
      </c>
      <c r="AJ149" s="15"/>
      <c r="AL149" s="5">
        <v>2021</v>
      </c>
      <c r="AM149" s="5">
        <v>58.6</v>
      </c>
      <c r="AN149" s="5">
        <v>60.8</v>
      </c>
      <c r="AO149" s="5">
        <v>60</v>
      </c>
      <c r="AP149" s="5">
        <v>59.3</v>
      </c>
      <c r="AQ149" s="5">
        <v>61.9</v>
      </c>
      <c r="AR149" s="5">
        <v>65.400000000000006</v>
      </c>
      <c r="AS149" s="5">
        <v>63.7</v>
      </c>
      <c r="AT149" s="5">
        <v>67.400000000000006</v>
      </c>
      <c r="AU149" s="5">
        <v>68</v>
      </c>
      <c r="AV149" s="5">
        <v>67.8</v>
      </c>
      <c r="AW149" s="5">
        <v>64.7</v>
      </c>
      <c r="AX149" s="5">
        <v>55.2</v>
      </c>
      <c r="AY149" s="5"/>
      <c r="BA149" s="5">
        <v>2021</v>
      </c>
      <c r="BB149" s="5">
        <v>52.3</v>
      </c>
      <c r="BC149" s="5">
        <v>53.8</v>
      </c>
      <c r="BD149" s="5">
        <v>53.9</v>
      </c>
      <c r="BE149" s="5">
        <v>58.2</v>
      </c>
      <c r="BF149" s="5">
        <v>63.1</v>
      </c>
      <c r="BG149" s="5">
        <v>67.3</v>
      </c>
      <c r="BH149" s="5">
        <v>68.599999999999994</v>
      </c>
      <c r="BI149" s="5">
        <v>70.400000000000006</v>
      </c>
      <c r="BJ149" s="5">
        <v>70.099999999999994</v>
      </c>
      <c r="BK149" s="5">
        <v>63.7</v>
      </c>
      <c r="BL149" s="5">
        <v>58.5</v>
      </c>
      <c r="BM149" s="5">
        <v>50.1</v>
      </c>
      <c r="BN149" s="5"/>
    </row>
    <row r="150" spans="1:66" ht="15" thickBot="1" x14ac:dyDescent="0.4">
      <c r="A150" s="2">
        <v>41075</v>
      </c>
      <c r="B150" s="6">
        <f t="shared" si="132"/>
        <v>6</v>
      </c>
      <c r="C150" s="6">
        <f t="shared" si="133"/>
        <v>2012</v>
      </c>
      <c r="D150">
        <v>165863</v>
      </c>
      <c r="E150">
        <f t="shared" si="134"/>
        <v>66680.472357212027</v>
      </c>
      <c r="F150" s="19">
        <f>IF(OR(INDEX($X$13:$AJ$36,MATCH($C150,$W$13:$W$36,0),MATCH($B150,$X$12:$AJ$12,0))="T", INDEX($X$13:$AJ$36,MATCH($C150,$W$13:$W$36,0),MATCH($B150,$X$12:$AJ$12,0))="M"),_xlfn.XLOOKUP($B150,$X$12:$AJ$12,$X$37:$AJ$37), INDEX($X$13:$AJ$36,MATCH($C150,$W$13:$W$36,0),MATCH($B150,$X$12:$AJ$12,0)))</f>
        <v>105</v>
      </c>
      <c r="G150" s="19">
        <f>IF(OR(INDEX($X$41:$AJ$64,MATCH(C150,$W$41:$W$64,0),MATCH(B150,$X$40:$AJ$40,0))="T", INDEX($X$41:$AJ$64,MATCH(C150,$W$41:$W$64,0),MATCH(B150,$X$40:$AJ$40,0))="M"), _xlfn.XLOOKUP($B150,$X$40:$AJ$40,$X$65:$AJ$65), INDEX($X$41:$AJ$64,MATCH(C150,$W$41:$W$64,0),MATCH(B150,$X$40:$AJ$40,0)))</f>
        <v>49</v>
      </c>
      <c r="H150" s="19">
        <f>IF(OR(INDEX($X$70:$AJ$93,MATCH(C150,$W$70:$W$93,0),MATCH(B150,$X$69:$AJ$69,0))="T", INDEX($X$70:$AJ$93,MATCH(C150,$W$70:$W$93,0),MATCH(B150,$X$69:$AJ$69,0))="M"), _xlfn.XLOOKUP($B150,$X$69:$AJ$69,$X$94:$AJ$94), INDEX($X$70:$AJ$93,MATCH(C150,$W$70:$W$93,0),MATCH(B150,$X$69:$AJ$69,0)))</f>
        <v>19.100000000000001</v>
      </c>
      <c r="I150" s="19">
        <f>IF(OR(INDEX($X$99:$AJ$122,MATCH(C150,$W$99:$W$122,0),MATCH(B150,$X$98:$AJ$98,0))="T", INDEX($X$99:$AJ$122,MATCH(C150,$W$99:$W$122,0),MATCH(B150,$X$98:$AJ$98,0))="M"),_xlfn.XLOOKUP($B150,$X$98:$AJ$98,$X$123:$AJ$123), INDEX($X$99:$AJ$122,MATCH(C150,$W$99:$W$122,0),MATCH(B150,$X$98:$AJ$98,0)))</f>
        <v>7</v>
      </c>
      <c r="J150" s="19">
        <f>IF(OR(INDEX($X$128:$AJ$151,MATCH(C150,$W$128:$W$151,0),MATCH(B150,$X$127:$AJ$127,0))="T", INDEX($X$128:$AJ$151,MATCH(C150,$W$128:$W$151,0),MATCH(B150,$X$127:$AJ$127,0))="M"), _xlfn.XLOOKUP($B150,$X$127:$AJ$127,$X$152:$AJ$152), INDEX($X$128:$AJ$151,MATCH(C150,$W$128:$W$151,0),MATCH(B150,$X$127:$AJ$127,0)))</f>
        <v>15.5</v>
      </c>
      <c r="K150" s="18">
        <f>IF(OR(INDEX($AM$13:$AY$36,MATCH($C150,$AL$13:$AL$36,0),MATCH($B150,$AM$12:$AY$12,0))="T", INDEX($AM$13:$AY$36,MATCH($C150,$AL$13:$AL$36,0),MATCH($B150,$AM$12:$AY$12,0))="M"),_xlfn.XLOOKUP($B150,$AM$12:$AY$12,$AM$37:$AY$37), INDEX($AM$13:$AY$36,MATCH($C150,$AL$13:$AL$36,0),MATCH($B150,$AM$12:$AY$12,0)))</f>
        <v>86</v>
      </c>
      <c r="L150" s="18">
        <f>IF(OR(INDEX($AM$41:$AY$64,MATCH($C150,$AL$41:$AL$64,0),MATCH($B150,$AM$40:$AY$40,0))="T", INDEX($AM$41:$AY$64,MATCH($C150,$AL$41:$AL$64,0),MATCH($B150,$AM$40:$AY$40,0))="M"),_xlfn.XLOOKUP($B150,$AM$40:$AY$40,$AM$65:$AY$65), INDEX($AM$41:$AY$64,MATCH($C150,$AL$41:$AL$64,0),MATCH($B150,$AM$40:$AY$40,0)))</f>
        <v>49</v>
      </c>
      <c r="M150" s="18">
        <f t="shared" si="135"/>
        <v>12.4</v>
      </c>
      <c r="N150" s="18">
        <f t="shared" si="136"/>
        <v>0.3</v>
      </c>
      <c r="O150" s="18">
        <f>IF(OR(INDEX($AM$99:$AY$122,MATCH($C150,$AL$99:$AL$122,0),MATCH($B150,$AM$98:$AY$98,0))="T", INDEX($AM$99:$AY$122,MATCH($C150,$AL$99:$AL$122,0),MATCH($B150,$AM$98:$AY$98,0))="M"), _xlfn.XLOOKUP($B150,$AM$98:$AY$98,$AM$123:$AY$123), INDEX($AM$99:$AY$122,MATCH($C150,$AL$99:$AL$122,0),MATCH($B150,$AM$98:$AY$98,0)))</f>
        <v>0.3</v>
      </c>
      <c r="P150" s="23">
        <f>IF(OR(INDEX($BB$13:$BN$36,MATCH($C150,$BA$13:$BA$36,0),MATCH($B150,$BB$12:$BN$12,0))="T", INDEX($BB$13:$BN$36,MATCH($C150,$BA$13:$BA$36,0),MATCH($B150,$BB$12:$BN$12,0))="M"),_xlfn.XLOOKUP($B150,$BB$12:$BN$12,$BB$37:$BN$37), INDEX($BB$13:$BN$36,MATCH($C150,$BA$13:$BA$36,0),MATCH($B150,$BB$12:$BN$12,0)))</f>
        <v>98</v>
      </c>
      <c r="Q150" s="23">
        <f>IF(OR(INDEX($BB$41:$BN$64,MATCH($C150,$BA$41:$BA$64,0),MATCH($B150,$BB$40:$BN$40,0))="T", INDEX($BB$41:$BN$64,MATCH($C150,$BA$41:$BA$64,0),MATCH($B150,$BB$40:$BN$40,0))="M"),_xlfn.XLOOKUP($B150,$BB$40:$BN$40,$BB$65:$BN$65), INDEX($BB$41:$BN$64,MATCH($C150,$BA$41:$BA$64,0),MATCH($B150,$BB$40:$BN$40,0)))</f>
        <v>49</v>
      </c>
      <c r="R150" s="23">
        <f>IF(OR(INDEX($BB$70:$BN$93,MATCH($C150,$BA$70:$BA$93,0),MATCH($B150,$BB$69:$BN$69,0))="T", INDEX($BB$70:$BN$93,MATCH($C150,$BA$70:$BA$93,0),MATCH($B150,$BB$69:$BN$69,0))="M"), _xlfn.XLOOKUP($B150,$BB$69:$BN$69,$BB$94:$BN$94), INDEX($AM$41:$AY$64,MATCH($C150,$BA$70:$BA$93,0),MATCH($B150,$BB$69:$BN$69,0)))</f>
        <v>49</v>
      </c>
      <c r="S150" s="23">
        <f>IF(OR(INDEX($BB$99:$BN$122,MATCH($C150,$BA$99:$BA$122,0),MATCH($B150,$BB$98:$BN$98,0))="T", INDEX($BB$99:$BN$122,MATCH($C150,$BA$99:$BA$122,0),MATCH($B150,$BB$98:$BN$98,0))="M"), _xlfn.XLOOKUP($B150,$BB$98:$BN$98,$BB$123:$BN$123), INDEX($BB$99:$BN$122,MATCH($C150,$BA$99:$BA$122,0),MATCH($B150,$BB$98:$BN$98,0)))</f>
        <v>89</v>
      </c>
      <c r="T150" s="23">
        <f>IF(OR(INDEX($BB$128:$BN$151,MATCH($C150,$BA$128:$BA$151,0),MATCH($B150,$BB$127:$BN$127,0))="T", INDEX($BB$128:$BN$151,MATCH($C150,$BA$128:$BA$151,0),MATCH($B150,$BB$127:$BN$127,0))="M"), _xlfn.XLOOKUP($B150,$BB$127:$BN$127,$BB$152:$BN$152), INDEX($AM$128:$AY$151,MATCH($C150,$BA$128:$BA$151,0),MATCH($B150,$BB$127:$BN$127,0)))</f>
        <v>66.3</v>
      </c>
      <c r="W150" s="15">
        <v>2022</v>
      </c>
      <c r="X150" s="15">
        <v>1.1000000000000001</v>
      </c>
      <c r="Y150" s="15">
        <v>0.5</v>
      </c>
      <c r="Z150" s="15">
        <v>1</v>
      </c>
      <c r="AA150" s="15">
        <v>3.4</v>
      </c>
      <c r="AB150" s="15">
        <v>6.1</v>
      </c>
      <c r="AC150" s="15">
        <v>13.7</v>
      </c>
      <c r="AD150" s="15">
        <v>12.5</v>
      </c>
      <c r="AE150" s="15">
        <v>10.3</v>
      </c>
      <c r="AF150" s="15">
        <v>9.1999999999999993</v>
      </c>
      <c r="AG150" s="15">
        <v>7.5</v>
      </c>
      <c r="AH150" s="15">
        <v>5</v>
      </c>
      <c r="AI150" s="15">
        <v>2</v>
      </c>
      <c r="AJ150" s="15"/>
      <c r="AL150" s="5">
        <v>2022</v>
      </c>
      <c r="AM150" s="5">
        <v>60</v>
      </c>
      <c r="AN150" s="5">
        <v>63.9</v>
      </c>
      <c r="AO150" s="5">
        <v>61</v>
      </c>
      <c r="AP150" s="5">
        <v>62.5</v>
      </c>
      <c r="AQ150" s="5">
        <v>64.2</v>
      </c>
      <c r="AR150" s="5">
        <v>68.099999999999994</v>
      </c>
      <c r="AS150" s="5">
        <v>64.5</v>
      </c>
      <c r="AT150" s="5">
        <v>69</v>
      </c>
      <c r="AU150" s="5">
        <v>72.3</v>
      </c>
      <c r="AV150" s="5">
        <v>65.7</v>
      </c>
      <c r="AW150" s="5">
        <v>61.9</v>
      </c>
      <c r="AX150" s="5">
        <v>55.7</v>
      </c>
      <c r="AY150" s="5"/>
      <c r="BA150" s="5">
        <v>2022</v>
      </c>
      <c r="BB150" s="5">
        <v>52.5</v>
      </c>
      <c r="BC150" s="5">
        <v>53.8</v>
      </c>
      <c r="BD150" s="5">
        <v>57</v>
      </c>
      <c r="BE150" s="5">
        <v>59.7</v>
      </c>
      <c r="BF150" s="5">
        <v>63.8</v>
      </c>
      <c r="BG150" s="5">
        <v>70.3</v>
      </c>
      <c r="BH150" s="5">
        <v>69.400000000000006</v>
      </c>
      <c r="BI150" s="5">
        <v>72</v>
      </c>
      <c r="BJ150" s="5">
        <v>72.8</v>
      </c>
      <c r="BK150" s="5">
        <v>64.5</v>
      </c>
      <c r="BL150" s="5">
        <v>53.6</v>
      </c>
      <c r="BM150" s="5">
        <v>50</v>
      </c>
      <c r="BN150" s="5"/>
    </row>
    <row r="151" spans="1:66" ht="15" thickBot="1" x14ac:dyDescent="0.4">
      <c r="A151" s="2">
        <v>41105</v>
      </c>
      <c r="B151" s="6">
        <f t="shared" si="132"/>
        <v>7</v>
      </c>
      <c r="C151" s="6">
        <f t="shared" si="133"/>
        <v>2012</v>
      </c>
      <c r="D151">
        <v>179207</v>
      </c>
      <c r="E151">
        <f t="shared" si="134"/>
        <v>72045.045668527018</v>
      </c>
      <c r="F151" s="19">
        <f>IF(OR(INDEX($X$13:$AJ$36,MATCH($C151,$W$13:$W$36,0),MATCH($B151,$X$12:$AJ$12,0))="T", INDEX($X$13:$AJ$36,MATCH($C151,$W$13:$W$36,0),MATCH($B151,$X$12:$AJ$12,0))="M"),_xlfn.XLOOKUP($B151,$X$12:$AJ$12,$X$37:$AJ$37), INDEX($X$13:$AJ$36,MATCH($C151,$W$13:$W$36,0),MATCH($B151,$X$12:$AJ$12,0)))</f>
        <v>106</v>
      </c>
      <c r="G151" s="19">
        <f>IF(OR(INDEX($X$41:$AJ$64,MATCH(C151,$W$41:$W$64,0),MATCH(B151,$X$40:$AJ$40,0))="T", INDEX($X$41:$AJ$64,MATCH(C151,$W$41:$W$64,0),MATCH(B151,$X$40:$AJ$40,0))="M"), _xlfn.XLOOKUP($B151,$X$40:$AJ$40,$X$65:$AJ$65), INDEX($X$41:$AJ$64,MATCH(C151,$W$41:$W$64,0),MATCH(B151,$X$40:$AJ$40,0)))</f>
        <v>54</v>
      </c>
      <c r="H151" s="19">
        <f>IF(OR(INDEX($X$70:$AJ$93,MATCH(C151,$W$70:$W$93,0),MATCH(B151,$X$69:$AJ$69,0))="T", INDEX($X$70:$AJ$93,MATCH(C151,$W$70:$W$93,0),MATCH(B151,$X$69:$AJ$69,0))="M"), _xlfn.XLOOKUP($B151,$X$69:$AJ$69,$X$94:$AJ$94), INDEX($X$70:$AJ$93,MATCH(C151,$W$70:$W$93,0),MATCH(B151,$X$69:$AJ$69,0)))</f>
        <v>16.899999999999999</v>
      </c>
      <c r="I151" s="19">
        <f>IF(OR(INDEX($X$99:$AJ$122,MATCH(C151,$W$99:$W$122,0),MATCH(B151,$X$98:$AJ$98,0))="T", INDEX($X$99:$AJ$122,MATCH(C151,$W$99:$W$122,0),MATCH(B151,$X$98:$AJ$98,0))="M"),_xlfn.XLOOKUP($B151,$X$98:$AJ$98,$X$123:$AJ$123), INDEX($X$99:$AJ$122,MATCH(C151,$W$99:$W$122,0),MATCH(B151,$X$98:$AJ$98,0)))</f>
        <v>9.8000000000000007</v>
      </c>
      <c r="J151" s="19">
        <f>IF(OR(INDEX($X$128:$AJ$151,MATCH(C151,$W$128:$W$151,0),MATCH(B151,$X$127:$AJ$127,0))="T", INDEX($X$128:$AJ$151,MATCH(C151,$W$128:$W$151,0),MATCH(B151,$X$127:$AJ$127,0))="M"), _xlfn.XLOOKUP($B151,$X$127:$AJ$127,$X$152:$AJ$152), INDEX($X$128:$AJ$151,MATCH(C151,$W$128:$W$151,0),MATCH(B151,$X$127:$AJ$127,0)))</f>
        <v>14.2</v>
      </c>
      <c r="K151" s="18">
        <f>IF(OR(INDEX($AM$13:$AY$36,MATCH($C151,$AL$13:$AL$36,0),MATCH($B151,$AM$12:$AY$12,0))="T", INDEX($AM$13:$AY$36,MATCH($C151,$AL$13:$AL$36,0),MATCH($B151,$AM$12:$AY$12,0))="M"),_xlfn.XLOOKUP($B151,$AM$12:$AY$12,$AM$37:$AY$37), INDEX($AM$13:$AY$36,MATCH($C151,$AL$13:$AL$36,0),MATCH($B151,$AM$12:$AY$12,0)))</f>
        <v>74</v>
      </c>
      <c r="L151" s="18">
        <f>IF(OR(INDEX($AM$41:$AY$64,MATCH($C151,$AL$41:$AL$64,0),MATCH($B151,$AM$40:$AY$40,0))="T", INDEX($AM$41:$AY$64,MATCH($C151,$AL$41:$AL$64,0),MATCH($B151,$AM$40:$AY$40,0))="M"),_xlfn.XLOOKUP($B151,$AM$40:$AY$40,$AM$65:$AY$65), INDEX($AM$41:$AY$64,MATCH($C151,$AL$41:$AL$64,0),MATCH($B151,$AM$40:$AY$40,0)))</f>
        <v>51</v>
      </c>
      <c r="M151" s="18">
        <f t="shared" si="135"/>
        <v>11.8</v>
      </c>
      <c r="N151" s="18">
        <f t="shared" si="136"/>
        <v>0</v>
      </c>
      <c r="O151" s="18">
        <f>IF(OR(INDEX($AM$99:$AY$122,MATCH($C151,$AL$99:$AL$122,0),MATCH($B151,$AM$98:$AY$98,0))="T", INDEX($AM$99:$AY$122,MATCH($C151,$AL$99:$AL$122,0),MATCH($B151,$AM$98:$AY$98,0))="M"), _xlfn.XLOOKUP($B151,$AM$98:$AY$98,$AM$123:$AY$123), INDEX($AM$99:$AY$122,MATCH($C151,$AL$99:$AL$122,0),MATCH($B151,$AM$98:$AY$98,0)))</f>
        <v>0</v>
      </c>
      <c r="P151" s="23">
        <f>IF(OR(INDEX($BB$13:$BN$36,MATCH($C151,$BA$13:$BA$36,0),MATCH($B151,$BB$12:$BN$12,0))="T", INDEX($BB$13:$BN$36,MATCH($C151,$BA$13:$BA$36,0),MATCH($B151,$BB$12:$BN$12,0))="M"),_xlfn.XLOOKUP($B151,$BB$12:$BN$12,$BB$37:$BN$37), INDEX($BB$13:$BN$36,MATCH($C151,$BA$13:$BA$36,0),MATCH($B151,$BB$12:$BN$12,0)))</f>
        <v>92</v>
      </c>
      <c r="Q151" s="23">
        <f>IF(OR(INDEX($BB$41:$BN$64,MATCH($C151,$BA$41:$BA$64,0),MATCH($B151,$BB$40:$BN$40,0))="T", INDEX($BB$41:$BN$64,MATCH($C151,$BA$41:$BA$64,0),MATCH($B151,$BB$40:$BN$40,0))="M"),_xlfn.XLOOKUP($B151,$BB$40:$BN$40,$BB$65:$BN$65), INDEX($BB$41:$BN$64,MATCH($C151,$BA$41:$BA$64,0),MATCH($B151,$BB$40:$BN$40,0)))</f>
        <v>54</v>
      </c>
      <c r="R151" s="23">
        <f>IF(OR(INDEX($BB$70:$BN$93,MATCH($C151,$BA$70:$BA$93,0),MATCH($B151,$BB$69:$BN$69,0))="T", INDEX($BB$70:$BN$93,MATCH($C151,$BA$70:$BA$93,0),MATCH($B151,$BB$69:$BN$69,0))="M"), _xlfn.XLOOKUP($B151,$BB$69:$BN$69,$BB$94:$BN$94), INDEX($AM$41:$AY$64,MATCH($C151,$BA$70:$BA$93,0),MATCH($B151,$BB$69:$BN$69,0)))</f>
        <v>51</v>
      </c>
      <c r="S151" s="23">
        <f>IF(OR(INDEX($BB$99:$BN$122,MATCH($C151,$BA$99:$BA$122,0),MATCH($B151,$BB$98:$BN$98,0))="T", INDEX($BB$99:$BN$122,MATCH($C151,$BA$99:$BA$122,0),MATCH($B151,$BB$98:$BN$98,0))="M"), _xlfn.XLOOKUP($B151,$BB$98:$BN$98,$BB$123:$BN$123), INDEX($BB$99:$BN$122,MATCH($C151,$BA$99:$BA$122,0),MATCH($B151,$BB$98:$BN$98,0)))</f>
        <v>119</v>
      </c>
      <c r="T151" s="23">
        <f>IF(OR(INDEX($BB$128:$BN$151,MATCH($C151,$BA$128:$BA$151,0),MATCH($B151,$BB$127:$BN$127,0))="T", INDEX($BB$128:$BN$151,MATCH($C151,$BA$128:$BA$151,0),MATCH($B151,$BB$127:$BN$127,0))="M"), _xlfn.XLOOKUP($B151,$BB$127:$BN$127,$BB$152:$BN$152), INDEX($AM$128:$AY$151,MATCH($C151,$BA$128:$BA$151,0),MATCH($B151,$BB$127:$BN$127,0)))</f>
        <v>65.400000000000006</v>
      </c>
      <c r="W151" s="15">
        <v>2023</v>
      </c>
      <c r="X151" s="15">
        <v>1.8</v>
      </c>
      <c r="Y151" s="15">
        <v>0.1</v>
      </c>
      <c r="Z151" s="15">
        <v>0.4</v>
      </c>
      <c r="AA151" s="15">
        <v>4.0999999999999996</v>
      </c>
      <c r="AB151" s="15">
        <v>10.8</v>
      </c>
      <c r="AC151" s="15">
        <v>14.4</v>
      </c>
      <c r="AD151" s="15">
        <v>10.9</v>
      </c>
      <c r="AE151" s="15">
        <v>14.3</v>
      </c>
      <c r="AF151" s="15">
        <v>12.6</v>
      </c>
      <c r="AG151" s="15">
        <v>8.5</v>
      </c>
      <c r="AH151" s="15">
        <v>5.4</v>
      </c>
      <c r="AI151" s="15">
        <v>2.6</v>
      </c>
      <c r="AJ151" s="15"/>
      <c r="AL151" s="5">
        <v>2023</v>
      </c>
      <c r="AM151" s="5">
        <v>58.2</v>
      </c>
      <c r="AN151" s="5">
        <v>56.8</v>
      </c>
      <c r="AO151" s="5">
        <v>57</v>
      </c>
      <c r="AP151" s="5">
        <v>61</v>
      </c>
      <c r="AQ151" s="5">
        <v>61.5</v>
      </c>
      <c r="AR151" s="5">
        <v>63.5</v>
      </c>
      <c r="AS151" s="5">
        <v>66.5</v>
      </c>
      <c r="AT151" s="5">
        <v>70.900000000000006</v>
      </c>
      <c r="AU151" s="5">
        <v>68.5</v>
      </c>
      <c r="AV151" s="5" t="s">
        <v>21</v>
      </c>
      <c r="AW151" s="5" t="s">
        <v>21</v>
      </c>
      <c r="AX151" s="5" t="s">
        <v>21</v>
      </c>
      <c r="AY151" s="5"/>
      <c r="BA151" s="5">
        <v>2023</v>
      </c>
      <c r="BB151" s="5">
        <v>51.8</v>
      </c>
      <c r="BC151" s="5">
        <v>49.4</v>
      </c>
      <c r="BD151" s="5">
        <v>51.9</v>
      </c>
      <c r="BE151" s="5">
        <v>58.1</v>
      </c>
      <c r="BF151" s="5">
        <v>61.9</v>
      </c>
      <c r="BG151" s="5">
        <v>65</v>
      </c>
      <c r="BH151" s="5">
        <v>70.099999999999994</v>
      </c>
      <c r="BI151" s="5">
        <v>73.599999999999994</v>
      </c>
      <c r="BJ151" s="5">
        <v>69.599999999999994</v>
      </c>
      <c r="BK151" s="5" t="s">
        <v>21</v>
      </c>
      <c r="BL151" s="5" t="s">
        <v>21</v>
      </c>
      <c r="BM151" s="5" t="s">
        <v>21</v>
      </c>
      <c r="BN151" s="5"/>
    </row>
    <row r="152" spans="1:66" x14ac:dyDescent="0.35">
      <c r="A152" s="2">
        <v>41136</v>
      </c>
      <c r="B152" s="6">
        <f t="shared" si="132"/>
        <v>8</v>
      </c>
      <c r="C152" s="6">
        <f t="shared" si="133"/>
        <v>2012</v>
      </c>
      <c r="D152">
        <v>208397</v>
      </c>
      <c r="E152">
        <f t="shared" si="134"/>
        <v>83780.049787028547</v>
      </c>
      <c r="F152" s="19">
        <f>IF(OR(INDEX($X$13:$AJ$36,MATCH($C152,$W$13:$W$36,0),MATCH($B152,$X$12:$AJ$12,0))="T", INDEX($X$13:$AJ$36,MATCH($C152,$W$13:$W$36,0),MATCH($B152,$X$12:$AJ$12,0))="M"),_xlfn.XLOOKUP($B152,$X$12:$AJ$12,$X$37:$AJ$37), INDEX($X$13:$AJ$36,MATCH($C152,$W$13:$W$36,0),MATCH($B152,$X$12:$AJ$12,0)))</f>
        <v>105</v>
      </c>
      <c r="G152" s="19">
        <f>IF(OR(INDEX($X$41:$AJ$64,MATCH(C152,$W$41:$W$64,0),MATCH(B152,$X$40:$AJ$40,0))="T", INDEX($X$41:$AJ$64,MATCH(C152,$W$41:$W$64,0),MATCH(B152,$X$40:$AJ$40,0))="M"), _xlfn.XLOOKUP($B152,$X$40:$AJ$40,$X$65:$AJ$65), INDEX($X$41:$AJ$64,MATCH(C152,$W$41:$W$64,0),MATCH(B152,$X$40:$AJ$40,0)))</f>
        <v>54</v>
      </c>
      <c r="H152" s="19">
        <f>IF(OR(INDEX($X$70:$AJ$93,MATCH(C152,$W$70:$W$93,0),MATCH(B152,$X$69:$AJ$69,0))="T", INDEX($X$70:$AJ$93,MATCH(C152,$W$70:$W$93,0),MATCH(B152,$X$69:$AJ$69,0))="M"), _xlfn.XLOOKUP($B152,$X$69:$AJ$69,$X$94:$AJ$94), INDEX($X$70:$AJ$93,MATCH(C152,$W$70:$W$93,0),MATCH(B152,$X$69:$AJ$69,0)))</f>
        <v>13.5</v>
      </c>
      <c r="I152" s="19">
        <f>IF(OR(INDEX($X$99:$AJ$122,MATCH(C152,$W$99:$W$122,0),MATCH(B152,$X$98:$AJ$98,0))="T", INDEX($X$99:$AJ$122,MATCH(C152,$W$99:$W$122,0),MATCH(B152,$X$98:$AJ$98,0))="M"),_xlfn.XLOOKUP($B152,$X$98:$AJ$98,$X$123:$AJ$123), INDEX($X$99:$AJ$122,MATCH(C152,$W$99:$W$122,0),MATCH(B152,$X$98:$AJ$98,0)))</f>
        <v>11.1</v>
      </c>
      <c r="J152" s="19">
        <f>IF(OR(INDEX($X$128:$AJ$151,MATCH(C152,$W$128:$W$151,0),MATCH(B152,$X$127:$AJ$127,0))="T", INDEX($X$128:$AJ$151,MATCH(C152,$W$128:$W$151,0),MATCH(B152,$X$127:$AJ$127,0))="M"), _xlfn.XLOOKUP($B152,$X$127:$AJ$127,$X$152:$AJ$152), INDEX($X$128:$AJ$151,MATCH(C152,$W$128:$W$151,0),MATCH(B152,$X$127:$AJ$127,0)))</f>
        <v>12.6</v>
      </c>
      <c r="K152" s="18">
        <f>IF(OR(INDEX($AM$13:$AY$36,MATCH($C152,$AL$13:$AL$36,0),MATCH($B152,$AM$12:$AY$12,0))="T", INDEX($AM$13:$AY$36,MATCH($C152,$AL$13:$AL$36,0),MATCH($B152,$AM$12:$AY$12,0))="M"),_xlfn.XLOOKUP($B152,$AM$12:$AY$12,$AM$37:$AY$37), INDEX($AM$13:$AY$36,MATCH($C152,$AL$13:$AL$36,0),MATCH($B152,$AM$12:$AY$12,0)))</f>
        <v>77</v>
      </c>
      <c r="L152" s="18">
        <f>IF(OR(INDEX($AM$41:$AY$64,MATCH($C152,$AL$41:$AL$64,0),MATCH($B152,$AM$40:$AY$40,0))="T", INDEX($AM$41:$AY$64,MATCH($C152,$AL$41:$AL$64,0),MATCH($B152,$AM$40:$AY$40,0))="M"),_xlfn.XLOOKUP($B152,$AM$40:$AY$40,$AM$65:$AY$65), INDEX($AM$41:$AY$64,MATCH($C152,$AL$41:$AL$64,0),MATCH($B152,$AM$40:$AY$40,0)))</f>
        <v>52</v>
      </c>
      <c r="M152" s="18">
        <f t="shared" si="135"/>
        <v>10.9</v>
      </c>
      <c r="N152" s="18">
        <f t="shared" si="136"/>
        <v>0</v>
      </c>
      <c r="O152" s="18">
        <f>IF(OR(INDEX($AM$99:$AY$122,MATCH($C152,$AL$99:$AL$122,0),MATCH($B152,$AM$98:$AY$98,0))="T", INDEX($AM$99:$AY$122,MATCH($C152,$AL$99:$AL$122,0),MATCH($B152,$AM$98:$AY$98,0))="M"), _xlfn.XLOOKUP($B152,$AM$98:$AY$98,$AM$123:$AY$123), INDEX($AM$99:$AY$122,MATCH($C152,$AL$99:$AL$122,0),MATCH($B152,$AM$98:$AY$98,0)))</f>
        <v>0</v>
      </c>
      <c r="P152" s="23">
        <f>IF(OR(INDEX($BB$13:$BN$36,MATCH($C152,$BA$13:$BA$36,0),MATCH($B152,$BB$12:$BN$12,0))="T", INDEX($BB$13:$BN$36,MATCH($C152,$BA$13:$BA$36,0),MATCH($B152,$BB$12:$BN$12,0))="M"),_xlfn.XLOOKUP($B152,$BB$12:$BN$12,$BB$37:$BN$37), INDEX($BB$13:$BN$36,MATCH($C152,$BA$13:$BA$36,0),MATCH($B152,$BB$12:$BN$12,0)))</f>
        <v>90</v>
      </c>
      <c r="Q152" s="23">
        <f>IF(OR(INDEX($BB$41:$BN$64,MATCH($C152,$BA$41:$BA$64,0),MATCH($B152,$BB$40:$BN$40,0))="T", INDEX($BB$41:$BN$64,MATCH($C152,$BA$41:$BA$64,0),MATCH($B152,$BB$40:$BN$40,0))="M"),_xlfn.XLOOKUP($B152,$BB$40:$BN$40,$BB$65:$BN$65), INDEX($BB$41:$BN$64,MATCH($C152,$BA$41:$BA$64,0),MATCH($B152,$BB$40:$BN$40,0)))</f>
        <v>54</v>
      </c>
      <c r="R152" s="23">
        <f>IF(OR(INDEX($BB$70:$BN$93,MATCH($C152,$BA$70:$BA$93,0),MATCH($B152,$BB$69:$BN$69,0))="T", INDEX($BB$70:$BN$93,MATCH($C152,$BA$70:$BA$93,0),MATCH($B152,$BB$69:$BN$69,0))="M"), _xlfn.XLOOKUP($B152,$BB$69:$BN$69,$BB$94:$BN$94), INDEX($AM$41:$AY$64,MATCH($C152,$BA$70:$BA$93,0),MATCH($B152,$BB$69:$BN$69,0)))</f>
        <v>52</v>
      </c>
      <c r="S152" s="23">
        <f>IF(OR(INDEX($BB$99:$BN$122,MATCH($C152,$BA$99:$BA$122,0),MATCH($B152,$BB$98:$BN$98,0))="T", INDEX($BB$99:$BN$122,MATCH($C152,$BA$99:$BA$122,0),MATCH($B152,$BB$98:$BN$98,0))="M"), _xlfn.XLOOKUP($B152,$BB$98:$BN$98,$BB$123:$BN$123), INDEX($BB$99:$BN$122,MATCH($C152,$BA$99:$BA$122,0),MATCH($B152,$BB$98:$BN$98,0)))</f>
        <v>121</v>
      </c>
      <c r="T152" s="23">
        <f>IF(OR(INDEX($BB$128:$BN$151,MATCH($C152,$BA$128:$BA$151,0),MATCH($B152,$BB$127:$BN$127,0))="T", INDEX($BB$128:$BN$151,MATCH($C152,$BA$128:$BA$151,0),MATCH($B152,$BB$127:$BN$127,0))="M"), _xlfn.XLOOKUP($B152,$BB$127:$BN$127,$BB$152:$BN$152), INDEX($AM$128:$AY$151,MATCH($C152,$BA$128:$BA$151,0),MATCH($B152,$BB$127:$BN$127,0)))</f>
        <v>64.5</v>
      </c>
      <c r="W152" s="13" t="s">
        <v>216</v>
      </c>
      <c r="X152" s="13">
        <f>AVERAGE(X128:X151)</f>
        <v>1.8652173913043477</v>
      </c>
      <c r="Y152" s="13">
        <f t="shared" ref="Y152" si="137">AVERAGE(Y128:Y151)</f>
        <v>1.2791666666666666</v>
      </c>
      <c r="Z152" s="13">
        <f t="shared" ref="Z152" si="138">AVERAGE(Z128:Z151)</f>
        <v>1.4625000000000001</v>
      </c>
      <c r="AA152" s="13">
        <f t="shared" ref="AA152" si="139">AVERAGE(AA128:AA151)</f>
        <v>3.0500000000000003</v>
      </c>
      <c r="AB152" s="13">
        <f t="shared" ref="AB152" si="140">AVERAGE(AB128:AB151)</f>
        <v>8.4500000000000011</v>
      </c>
      <c r="AC152" s="13">
        <f t="shared" ref="AC152" si="141">AVERAGE(AC128:AC151)</f>
        <v>13.295833333333333</v>
      </c>
      <c r="AD152" s="13">
        <f t="shared" ref="AD152" si="142">AVERAGE(AD128:AD151)</f>
        <v>13.237499999999997</v>
      </c>
      <c r="AE152" s="13">
        <f t="shared" ref="AE152" si="143">AVERAGE(AE128:AE151)</f>
        <v>11.4625</v>
      </c>
      <c r="AF152" s="13">
        <f t="shared" ref="AF152" si="144">AVERAGE(AF128:AF151)</f>
        <v>9.4416666666666647</v>
      </c>
      <c r="AG152" s="13">
        <f t="shared" ref="AG152" si="145">AVERAGE(AG128:AG151)</f>
        <v>7.7374999999999998</v>
      </c>
      <c r="AH152" s="13">
        <f t="shared" ref="AH152" si="146">AVERAGE(AH128:AH151)</f>
        <v>5.3375000000000012</v>
      </c>
      <c r="AI152" s="13">
        <f t="shared" ref="AI152" si="147">AVERAGE(AI128:AI151)</f>
        <v>2.8521739130434782</v>
      </c>
      <c r="AL152" s="13" t="s">
        <v>216</v>
      </c>
      <c r="AM152" s="13">
        <f>AVERAGE(AM128:AM151)</f>
        <v>58.324999999999996</v>
      </c>
      <c r="AN152" s="13">
        <f t="shared" ref="AN152" si="148">AVERAGE(AN128:AN151)</f>
        <v>60.579166666666659</v>
      </c>
      <c r="AO152" s="13">
        <f t="shared" ref="AO152" si="149">AVERAGE(AO128:AO151)</f>
        <v>61.974999999999994</v>
      </c>
      <c r="AP152" s="13">
        <f t="shared" ref="AP152" si="150">AVERAGE(AP128:AP151)</f>
        <v>62.558333333333337</v>
      </c>
      <c r="AQ152" s="13">
        <f t="shared" ref="AQ152" si="151">AVERAGE(AQ128:AQ151)</f>
        <v>63.999999999999993</v>
      </c>
      <c r="AR152" s="13">
        <f t="shared" ref="AR152" si="152">AVERAGE(AR128:AR151)</f>
        <v>66.516666666666652</v>
      </c>
      <c r="AS152" s="13">
        <f t="shared" ref="AS152" si="153">AVERAGE(AS128:AS151)</f>
        <v>66.058333333333337</v>
      </c>
      <c r="AT152" s="13">
        <f t="shared" ref="AT152" si="154">AVERAGE(AT128:AT151)</f>
        <v>67.679166666666688</v>
      </c>
      <c r="AU152" s="13">
        <f t="shared" ref="AU152" si="155">AVERAGE(AU128:AU151)</f>
        <v>70.229166666666671</v>
      </c>
      <c r="AV152" s="13">
        <f t="shared" ref="AV152" si="156">AVERAGE(AV128:AV151)</f>
        <v>69.369565217391312</v>
      </c>
      <c r="AW152" s="13">
        <f t="shared" ref="AW152" si="157">AVERAGE(AW128:AW151)</f>
        <v>63.734782608695667</v>
      </c>
      <c r="AX152" s="13">
        <f t="shared" ref="AX152" si="158">AVERAGE(AX128:AX151)</f>
        <v>58.021739130434781</v>
      </c>
      <c r="BA152" s="13" t="s">
        <v>216</v>
      </c>
      <c r="BB152" s="13">
        <f>AVERAGE(BB128:BB151)</f>
        <v>51.083333333333336</v>
      </c>
      <c r="BC152" s="13">
        <f t="shared" ref="BC152" si="159">AVERAGE(BC128:BC151)</f>
        <v>53.087499999999999</v>
      </c>
      <c r="BD152" s="13">
        <f t="shared" ref="BD152" si="160">AVERAGE(BD128:BD151)</f>
        <v>56.033333333333331</v>
      </c>
      <c r="BE152" s="13">
        <f t="shared" ref="BE152" si="161">AVERAGE(BE128:BE151)</f>
        <v>58.82916666666668</v>
      </c>
      <c r="BF152" s="13">
        <f t="shared" ref="BF152" si="162">AVERAGE(BF128:BF151)</f>
        <v>63.183333333333337</v>
      </c>
      <c r="BG152" s="13">
        <f t="shared" ref="BG152" si="163">AVERAGE(BG128:BG151)</f>
        <v>67.645833333333329</v>
      </c>
      <c r="BH152" s="13">
        <f t="shared" ref="BH152" si="164">AVERAGE(BH128:BH151)</f>
        <v>69.624999999999986</v>
      </c>
      <c r="BI152" s="13">
        <f t="shared" ref="BI152" si="165">AVERAGE(BI128:BI151)</f>
        <v>70.165217391304353</v>
      </c>
      <c r="BJ152" s="13">
        <f t="shared" ref="BJ152" si="166">AVERAGE(BJ128:BJ151)</f>
        <v>69.358333333333334</v>
      </c>
      <c r="BK152" s="13">
        <f t="shared" ref="BK152" si="167">AVERAGE(BK128:BK151)</f>
        <v>64.231818181818184</v>
      </c>
      <c r="BL152" s="13">
        <f t="shared" ref="BL152" si="168">AVERAGE(BL128:BL151)</f>
        <v>56.060869565217388</v>
      </c>
      <c r="BM152" s="13">
        <f t="shared" ref="BM152" si="169">AVERAGE(BM128:BM151)</f>
        <v>50.930434782608678</v>
      </c>
    </row>
    <row r="153" spans="1:66" x14ac:dyDescent="0.35">
      <c r="A153" s="2">
        <v>41167</v>
      </c>
      <c r="B153" s="6">
        <f t="shared" si="132"/>
        <v>9</v>
      </c>
      <c r="C153" s="6">
        <f t="shared" si="133"/>
        <v>2012</v>
      </c>
      <c r="D153">
        <v>194104</v>
      </c>
      <c r="E153">
        <f t="shared" si="134"/>
        <v>78033.958184913354</v>
      </c>
      <c r="F153" s="19">
        <f>IF(OR(INDEX($X$13:$AJ$36,MATCH($C153,$W$13:$W$36,0),MATCH($B153,$X$12:$AJ$12,0))="T", INDEX($X$13:$AJ$36,MATCH($C153,$W$13:$W$36,0),MATCH($B153,$X$12:$AJ$12,0))="M"),_xlfn.XLOOKUP($B153,$X$12:$AJ$12,$X$37:$AJ$37), INDEX($X$13:$AJ$36,MATCH($C153,$W$13:$W$36,0),MATCH($B153,$X$12:$AJ$12,0)))</f>
        <v>97</v>
      </c>
      <c r="G153" s="19">
        <f>IF(OR(INDEX($X$41:$AJ$64,MATCH(C153,$W$41:$W$64,0),MATCH(B153,$X$40:$AJ$40,0))="T", INDEX($X$41:$AJ$64,MATCH(C153,$W$41:$W$64,0),MATCH(B153,$X$40:$AJ$40,0))="M"), _xlfn.XLOOKUP($B153,$X$40:$AJ$40,$X$65:$AJ$65), INDEX($X$41:$AJ$64,MATCH(C153,$W$41:$W$64,0),MATCH(B153,$X$40:$AJ$40,0)))</f>
        <v>50</v>
      </c>
      <c r="H153" s="19">
        <f>IF(OR(INDEX($X$70:$AJ$93,MATCH(C153,$W$70:$W$93,0),MATCH(B153,$X$69:$AJ$69,0))="T", INDEX($X$70:$AJ$93,MATCH(C153,$W$70:$W$93,0),MATCH(B153,$X$69:$AJ$69,0))="M"), _xlfn.XLOOKUP($B153,$X$69:$AJ$69,$X$94:$AJ$94), INDEX($X$70:$AJ$93,MATCH(C153,$W$70:$W$93,0),MATCH(B153,$X$69:$AJ$69,0)))</f>
        <v>11.9</v>
      </c>
      <c r="I153" s="19">
        <f>IF(OR(INDEX($X$99:$AJ$122,MATCH(C153,$W$99:$W$122,0),MATCH(B153,$X$98:$AJ$98,0))="T", INDEX($X$99:$AJ$122,MATCH(C153,$W$99:$W$122,0),MATCH(B153,$X$98:$AJ$98,0))="M"),_xlfn.XLOOKUP($B153,$X$98:$AJ$98,$X$123:$AJ$123), INDEX($X$99:$AJ$122,MATCH(C153,$W$99:$W$122,0),MATCH(B153,$X$98:$AJ$98,0)))</f>
        <v>8.1999999999999993</v>
      </c>
      <c r="J153" s="19">
        <f>IF(OR(INDEX($X$128:$AJ$151,MATCH(C153,$W$128:$W$151,0),MATCH(B153,$X$127:$AJ$127,0))="T", INDEX($X$128:$AJ$151,MATCH(C153,$W$128:$W$151,0),MATCH(B153,$X$127:$AJ$127,0))="M"), _xlfn.XLOOKUP($B153,$X$127:$AJ$127,$X$152:$AJ$152), INDEX($X$128:$AJ$151,MATCH(C153,$W$128:$W$151,0),MATCH(B153,$X$127:$AJ$127,0)))</f>
        <v>11.5</v>
      </c>
      <c r="K153" s="18">
        <f>IF(OR(INDEX($AM$13:$AY$36,MATCH($C153,$AL$13:$AL$36,0),MATCH($B153,$AM$12:$AY$12,0))="T", INDEX($AM$13:$AY$36,MATCH($C153,$AL$13:$AL$36,0),MATCH($B153,$AM$12:$AY$12,0))="M"),_xlfn.XLOOKUP($B153,$AM$12:$AY$12,$AM$37:$AY$37), INDEX($AM$13:$AY$36,MATCH($C153,$AL$13:$AL$36,0),MATCH($B153,$AM$12:$AY$12,0)))</f>
        <v>84</v>
      </c>
      <c r="L153" s="18">
        <f>IF(OR(INDEX($AM$41:$AY$64,MATCH($C153,$AL$41:$AL$64,0),MATCH($B153,$AM$40:$AY$40,0))="T", INDEX($AM$41:$AY$64,MATCH($C153,$AL$41:$AL$64,0),MATCH($B153,$AM$40:$AY$40,0))="M"),_xlfn.XLOOKUP($B153,$AM$40:$AY$40,$AM$65:$AY$65), INDEX($AM$41:$AY$64,MATCH($C153,$AL$41:$AL$64,0),MATCH($B153,$AM$40:$AY$40,0)))</f>
        <v>49</v>
      </c>
      <c r="M153" s="18">
        <f t="shared" si="135"/>
        <v>11.5</v>
      </c>
      <c r="N153" s="18">
        <f t="shared" si="136"/>
        <v>0.1</v>
      </c>
      <c r="O153" s="18">
        <f>IF(OR(INDEX($AM$99:$AY$122,MATCH($C153,$AL$99:$AL$122,0),MATCH($B153,$AM$98:$AY$98,0))="T", INDEX($AM$99:$AY$122,MATCH($C153,$AL$99:$AL$122,0),MATCH($B153,$AM$98:$AY$98,0))="M"), _xlfn.XLOOKUP($B153,$AM$98:$AY$98,$AM$123:$AY$123), INDEX($AM$99:$AY$122,MATCH($C153,$AL$99:$AL$122,0),MATCH($B153,$AM$98:$AY$98,0)))</f>
        <v>0.1</v>
      </c>
      <c r="P153" s="23">
        <f>IF(OR(INDEX($BB$13:$BN$36,MATCH($C153,$BA$13:$BA$36,0),MATCH($B153,$BB$12:$BN$12,0))="T", INDEX($BB$13:$BN$36,MATCH($C153,$BA$13:$BA$36,0),MATCH($B153,$BB$12:$BN$12,0))="M"),_xlfn.XLOOKUP($B153,$BB$12:$BN$12,$BB$37:$BN$37), INDEX($BB$13:$BN$36,MATCH($C153,$BA$13:$BA$36,0),MATCH($B153,$BB$12:$BN$12,0)))</f>
        <v>90</v>
      </c>
      <c r="Q153" s="23">
        <f>IF(OR(INDEX($BB$41:$BN$64,MATCH($C153,$BA$41:$BA$64,0),MATCH($B153,$BB$40:$BN$40,0))="T", INDEX($BB$41:$BN$64,MATCH($C153,$BA$41:$BA$64,0),MATCH($B153,$BB$40:$BN$40,0))="M"),_xlfn.XLOOKUP($B153,$BB$40:$BN$40,$BB$65:$BN$65), INDEX($BB$41:$BN$64,MATCH($C153,$BA$41:$BA$64,0),MATCH($B153,$BB$40:$BN$40,0)))</f>
        <v>50</v>
      </c>
      <c r="R153" s="23">
        <f>IF(OR(INDEX($BB$70:$BN$93,MATCH($C153,$BA$70:$BA$93,0),MATCH($B153,$BB$69:$BN$69,0))="T", INDEX($BB$70:$BN$93,MATCH($C153,$BA$70:$BA$93,0),MATCH($B153,$BB$69:$BN$69,0))="M"), _xlfn.XLOOKUP($B153,$BB$69:$BN$69,$BB$94:$BN$94), INDEX($AM$41:$AY$64,MATCH($C153,$BA$70:$BA$93,0),MATCH($B153,$BB$69:$BN$69,0)))</f>
        <v>49</v>
      </c>
      <c r="S153" s="23">
        <f>IF(OR(INDEX($BB$99:$BN$122,MATCH($C153,$BA$99:$BA$122,0),MATCH($B153,$BB$98:$BN$98,0))="T", INDEX($BB$99:$BN$122,MATCH($C153,$BA$99:$BA$122,0),MATCH($B153,$BB$98:$BN$98,0))="M"), _xlfn.XLOOKUP($B153,$BB$98:$BN$98,$BB$123:$BN$123), INDEX($BB$99:$BN$122,MATCH($C153,$BA$99:$BA$122,0),MATCH($B153,$BB$98:$BN$98,0)))</f>
        <v>48</v>
      </c>
      <c r="T153" s="23">
        <f>IF(OR(INDEX($BB$128:$BN$151,MATCH($C153,$BA$128:$BA$151,0),MATCH($B153,$BB$127:$BN$127,0))="T", INDEX($BB$128:$BN$151,MATCH($C153,$BA$128:$BA$151,0),MATCH($B153,$BB$127:$BN$127,0))="M"), _xlfn.XLOOKUP($B153,$BB$127:$BN$127,$BB$152:$BN$152), INDEX($AM$128:$AY$151,MATCH($C153,$BA$128:$BA$151,0),MATCH($B153,$BB$127:$BN$127,0)))</f>
        <v>64</v>
      </c>
    </row>
    <row r="154" spans="1:66" x14ac:dyDescent="0.35">
      <c r="A154" s="2">
        <v>41197</v>
      </c>
      <c r="B154" s="6">
        <f t="shared" si="132"/>
        <v>10</v>
      </c>
      <c r="C154" s="6">
        <f t="shared" si="133"/>
        <v>2012</v>
      </c>
      <c r="D154">
        <v>191369</v>
      </c>
      <c r="E154">
        <f t="shared" si="134"/>
        <v>76934.429707212024</v>
      </c>
      <c r="F154" s="19">
        <f>IF(OR(INDEX($X$13:$AJ$36,MATCH($C154,$W$13:$W$36,0),MATCH($B154,$X$12:$AJ$12,0))="T", INDEX($X$13:$AJ$36,MATCH($C154,$W$13:$W$36,0),MATCH($B154,$X$12:$AJ$12,0))="M"),_xlfn.XLOOKUP($B154,$X$12:$AJ$12,$X$37:$AJ$37), INDEX($X$13:$AJ$36,MATCH($C154,$W$13:$W$36,0),MATCH($B154,$X$12:$AJ$12,0)))</f>
        <v>99</v>
      </c>
      <c r="G154" s="19">
        <f>IF(OR(INDEX($X$41:$AJ$64,MATCH(C154,$W$41:$W$64,0),MATCH(B154,$X$40:$AJ$40,0))="T", INDEX($X$41:$AJ$64,MATCH(C154,$W$41:$W$64,0),MATCH(B154,$X$40:$AJ$40,0))="M"), _xlfn.XLOOKUP($B154,$X$40:$AJ$40,$X$65:$AJ$65), INDEX($X$41:$AJ$64,MATCH(C154,$W$41:$W$64,0),MATCH(B154,$X$40:$AJ$40,0)))</f>
        <v>47</v>
      </c>
      <c r="H154" s="19">
        <f>IF(OR(INDEX($X$70:$AJ$93,MATCH(C154,$W$70:$W$93,0),MATCH(B154,$X$69:$AJ$69,0))="T", INDEX($X$70:$AJ$93,MATCH(C154,$W$70:$W$93,0),MATCH(B154,$X$69:$AJ$69,0))="M"), _xlfn.XLOOKUP($B154,$X$69:$AJ$69,$X$94:$AJ$94), INDEX($X$70:$AJ$93,MATCH(C154,$W$70:$W$93,0),MATCH(B154,$X$69:$AJ$69,0)))</f>
        <v>6.5</v>
      </c>
      <c r="I154" s="19">
        <f>IF(OR(INDEX($X$99:$AJ$122,MATCH(C154,$W$99:$W$122,0),MATCH(B154,$X$98:$AJ$98,0))="T", INDEX($X$99:$AJ$122,MATCH(C154,$W$99:$W$122,0),MATCH(B154,$X$98:$AJ$98,0))="M"),_xlfn.XLOOKUP($B154,$X$98:$AJ$98,$X$123:$AJ$123), INDEX($X$99:$AJ$122,MATCH(C154,$W$99:$W$122,0),MATCH(B154,$X$98:$AJ$98,0)))</f>
        <v>2.2999999999999998</v>
      </c>
      <c r="J154" s="19">
        <f>IF(OR(INDEX($X$128:$AJ$151,MATCH(C154,$W$128:$W$151,0),MATCH(B154,$X$127:$AJ$127,0))="T", INDEX($X$128:$AJ$151,MATCH(C154,$W$128:$W$151,0),MATCH(B154,$X$127:$AJ$127,0))="M"), _xlfn.XLOOKUP($B154,$X$127:$AJ$127,$X$152:$AJ$152), INDEX($X$128:$AJ$151,MATCH(C154,$W$128:$W$151,0),MATCH(B154,$X$127:$AJ$127,0)))</f>
        <v>8</v>
      </c>
      <c r="K154" s="18">
        <f>IF(OR(INDEX($AM$13:$AY$36,MATCH($C154,$AL$13:$AL$36,0),MATCH($B154,$AM$12:$AY$12,0))="T", INDEX($AM$13:$AY$36,MATCH($C154,$AL$13:$AL$36,0),MATCH($B154,$AM$12:$AY$12,0))="M"),_xlfn.XLOOKUP($B154,$AM$12:$AY$12,$AM$37:$AY$37), INDEX($AM$13:$AY$36,MATCH($C154,$AL$13:$AL$36,0),MATCH($B154,$AM$12:$AY$12,0)))</f>
        <v>94</v>
      </c>
      <c r="L154" s="18">
        <f>IF(OR(INDEX($AM$41:$AY$64,MATCH($C154,$AL$41:$AL$64,0),MATCH($B154,$AM$40:$AY$40,0))="T", INDEX($AM$41:$AY$64,MATCH($C154,$AL$41:$AL$64,0),MATCH($B154,$AM$40:$AY$40,0))="M"),_xlfn.XLOOKUP($B154,$AM$40:$AY$40,$AM$65:$AY$65), INDEX($AM$41:$AY$64,MATCH($C154,$AL$41:$AL$64,0),MATCH($B154,$AM$40:$AY$40,0)))</f>
        <v>51</v>
      </c>
      <c r="M154" s="18">
        <f t="shared" si="135"/>
        <v>8.6999999999999993</v>
      </c>
      <c r="N154" s="18">
        <f t="shared" si="136"/>
        <v>1.2</v>
      </c>
      <c r="O154" s="18">
        <f>IF(OR(INDEX($AM$99:$AY$122,MATCH($C154,$AL$99:$AL$122,0),MATCH($B154,$AM$98:$AY$98,0))="T", INDEX($AM$99:$AY$122,MATCH($C154,$AL$99:$AL$122,0),MATCH($B154,$AM$98:$AY$98,0))="M"), _xlfn.XLOOKUP($B154,$AM$98:$AY$98,$AM$123:$AY$123), INDEX($AM$99:$AY$122,MATCH($C154,$AL$99:$AL$122,0),MATCH($B154,$AM$98:$AY$98,0)))</f>
        <v>1.2</v>
      </c>
      <c r="P154" s="23">
        <f>IF(OR(INDEX($BB$13:$BN$36,MATCH($C154,$BA$13:$BA$36,0),MATCH($B154,$BB$12:$BN$12,0))="T", INDEX($BB$13:$BN$36,MATCH($C154,$BA$13:$BA$36,0),MATCH($B154,$BB$12:$BN$12,0))="M"),_xlfn.XLOOKUP($B154,$BB$12:$BN$12,$BB$37:$BN$37), INDEX($BB$13:$BN$36,MATCH($C154,$BA$13:$BA$36,0),MATCH($B154,$BB$12:$BN$12,0)))</f>
        <v>96</v>
      </c>
      <c r="Q154" s="23">
        <f>IF(OR(INDEX($BB$41:$BN$64,MATCH($C154,$BA$41:$BA$64,0),MATCH($B154,$BB$40:$BN$40,0))="T", INDEX($BB$41:$BN$64,MATCH($C154,$BA$41:$BA$64,0),MATCH($B154,$BB$40:$BN$40,0))="M"),_xlfn.XLOOKUP($B154,$BB$40:$BN$40,$BB$65:$BN$65), INDEX($BB$41:$BN$64,MATCH($C154,$BA$41:$BA$64,0),MATCH($B154,$BB$40:$BN$40,0)))</f>
        <v>56</v>
      </c>
      <c r="R154" s="23">
        <f>IF(OR(INDEX($BB$70:$BN$93,MATCH($C154,$BA$70:$BA$93,0),MATCH($B154,$BB$69:$BN$69,0))="T", INDEX($BB$70:$BN$93,MATCH($C154,$BA$70:$BA$93,0),MATCH($B154,$BB$69:$BN$69,0))="M"), _xlfn.XLOOKUP($B154,$BB$69:$BN$69,$BB$94:$BN$94), INDEX($AM$41:$AY$64,MATCH($C154,$BA$70:$BA$93,0),MATCH($B154,$BB$69:$BN$69,0)))</f>
        <v>51</v>
      </c>
      <c r="S154" s="23">
        <f>IF(OR(INDEX($BB$99:$BN$122,MATCH($C154,$BA$99:$BA$122,0),MATCH($B154,$BB$98:$BN$98,0))="T", INDEX($BB$99:$BN$122,MATCH($C154,$BA$99:$BA$122,0),MATCH($B154,$BB$98:$BN$98,0))="M"), _xlfn.XLOOKUP($B154,$BB$98:$BN$98,$BB$123:$BN$123), INDEX($BB$99:$BN$122,MATCH($C154,$BA$99:$BA$122,0),MATCH($B154,$BB$98:$BN$98,0)))</f>
        <v>49.772727272727273</v>
      </c>
      <c r="T154" s="23">
        <f>IF(OR(INDEX($BB$128:$BN$151,MATCH($C154,$BA$128:$BA$151,0),MATCH($B154,$BB$127:$BN$127,0))="T", INDEX($BB$128:$BN$151,MATCH($C154,$BA$128:$BA$151,0),MATCH($B154,$BB$127:$BN$127,0))="M"), _xlfn.XLOOKUP($B154,$BB$127:$BN$127,$BB$152:$BN$152), INDEX($AM$128:$AY$151,MATCH($C154,$BA$128:$BA$151,0),MATCH($B154,$BB$127:$BN$127,0)))</f>
        <v>64.231818181818184</v>
      </c>
    </row>
    <row r="155" spans="1:66" x14ac:dyDescent="0.35">
      <c r="A155" s="2">
        <v>41228</v>
      </c>
      <c r="B155" s="6">
        <f t="shared" si="132"/>
        <v>11</v>
      </c>
      <c r="C155" s="6">
        <f t="shared" si="133"/>
        <v>2012</v>
      </c>
      <c r="D155">
        <v>193400</v>
      </c>
      <c r="E155">
        <f t="shared" si="134"/>
        <v>77750.935132517843</v>
      </c>
      <c r="F155" s="19">
        <f>IF(OR(INDEX($X$13:$AJ$36,MATCH($C155,$W$13:$W$36,0),MATCH($B155,$X$12:$AJ$12,0))="T", INDEX($X$13:$AJ$36,MATCH($C155,$W$13:$W$36,0),MATCH($B155,$X$12:$AJ$12,0))="M"),_xlfn.XLOOKUP($B155,$X$12:$AJ$12,$X$37:$AJ$37), INDEX($X$13:$AJ$36,MATCH($C155,$W$13:$W$36,0),MATCH($B155,$X$12:$AJ$12,0)))</f>
        <v>79</v>
      </c>
      <c r="G155" s="19">
        <f>IF(OR(INDEX($X$41:$AJ$64,MATCH(C155,$W$41:$W$64,0),MATCH(B155,$X$40:$AJ$40,0))="T", INDEX($X$41:$AJ$64,MATCH(C155,$W$41:$W$64,0),MATCH(B155,$X$40:$AJ$40,0))="M"), _xlfn.XLOOKUP($B155,$X$40:$AJ$40,$X$65:$AJ$65), INDEX($X$41:$AJ$64,MATCH(C155,$W$41:$W$64,0),MATCH(B155,$X$40:$AJ$40,0)))</f>
        <v>34</v>
      </c>
      <c r="H155" s="19">
        <f>IF(OR(INDEX($X$70:$AJ$93,MATCH(C155,$W$70:$W$93,0),MATCH(B155,$X$69:$AJ$69,0))="T", INDEX($X$70:$AJ$93,MATCH(C155,$W$70:$W$93,0),MATCH(B155,$X$69:$AJ$69,0))="M"), _xlfn.XLOOKUP($B155,$X$69:$AJ$69,$X$94:$AJ$94), INDEX($X$70:$AJ$93,MATCH(C155,$W$70:$W$93,0),MATCH(B155,$X$69:$AJ$69,0)))</f>
        <v>1.2</v>
      </c>
      <c r="I155" s="19">
        <f>IF(OR(INDEX($X$99:$AJ$122,MATCH(C155,$W$99:$W$122,0),MATCH(B155,$X$98:$AJ$98,0))="T", INDEX($X$99:$AJ$122,MATCH(C155,$W$99:$W$122,0),MATCH(B155,$X$98:$AJ$98,0))="M"),_xlfn.XLOOKUP($B155,$X$98:$AJ$98,$X$123:$AJ$123), INDEX($X$99:$AJ$122,MATCH(C155,$W$99:$W$122,0),MATCH(B155,$X$98:$AJ$98,0)))</f>
        <v>0</v>
      </c>
      <c r="J155" s="19">
        <f>IF(OR(INDEX($X$128:$AJ$151,MATCH(C155,$W$128:$W$151,0),MATCH(B155,$X$127:$AJ$127,0))="T", INDEX($X$128:$AJ$151,MATCH(C155,$W$128:$W$151,0),MATCH(B155,$X$127:$AJ$127,0))="M"), _xlfn.XLOOKUP($B155,$X$127:$AJ$127,$X$152:$AJ$152), INDEX($X$128:$AJ$151,MATCH(C155,$W$128:$W$151,0),MATCH(B155,$X$127:$AJ$127,0)))</f>
        <v>6.4</v>
      </c>
      <c r="K155" s="18">
        <f>IF(OR(INDEX($AM$13:$AY$36,MATCH($C155,$AL$13:$AL$36,0),MATCH($B155,$AM$12:$AY$12,0))="T", INDEX($AM$13:$AY$36,MATCH($C155,$AL$13:$AL$36,0),MATCH($B155,$AM$12:$AY$12,0))="M"),_xlfn.XLOOKUP($B155,$AM$12:$AY$12,$AM$37:$AY$37), INDEX($AM$13:$AY$36,MATCH($C155,$AL$13:$AL$36,0),MATCH($B155,$AM$12:$AY$12,0)))</f>
        <v>78</v>
      </c>
      <c r="L155" s="18">
        <f>IF(OR(INDEX($AM$41:$AY$64,MATCH($C155,$AL$41:$AL$64,0),MATCH($B155,$AM$40:$AY$40,0))="T", INDEX($AM$41:$AY$64,MATCH($C155,$AL$41:$AL$64,0),MATCH($B155,$AM$40:$AY$40,0))="M"),_xlfn.XLOOKUP($B155,$AM$40:$AY$40,$AM$65:$AY$65), INDEX($AM$41:$AY$64,MATCH($C155,$AL$41:$AL$64,0),MATCH($B155,$AM$40:$AY$40,0)))</f>
        <v>45</v>
      </c>
      <c r="M155" s="18">
        <f t="shared" si="135"/>
        <v>7.8</v>
      </c>
      <c r="N155" s="18">
        <f t="shared" si="136"/>
        <v>0.3</v>
      </c>
      <c r="O155" s="18">
        <f>IF(OR(INDEX($AM$99:$AY$122,MATCH($C155,$AL$99:$AL$122,0),MATCH($B155,$AM$98:$AY$98,0))="T", INDEX($AM$99:$AY$122,MATCH($C155,$AL$99:$AL$122,0),MATCH($B155,$AM$98:$AY$98,0))="M"), _xlfn.XLOOKUP($B155,$AM$98:$AY$98,$AM$123:$AY$123), INDEX($AM$99:$AY$122,MATCH($C155,$AL$99:$AL$122,0),MATCH($B155,$AM$98:$AY$98,0)))</f>
        <v>0.3</v>
      </c>
      <c r="P155" s="23">
        <f>IF(OR(INDEX($BB$13:$BN$36,MATCH($C155,$BA$13:$BA$36,0),MATCH($B155,$BB$12:$BN$12,0))="T", INDEX($BB$13:$BN$36,MATCH($C155,$BA$13:$BA$36,0),MATCH($B155,$BB$12:$BN$12,0))="M"),_xlfn.XLOOKUP($B155,$BB$12:$BN$12,$BB$37:$BN$37), INDEX($BB$13:$BN$36,MATCH($C155,$BA$13:$BA$36,0),MATCH($B155,$BB$12:$BN$12,0)))</f>
        <v>84</v>
      </c>
      <c r="Q155" s="23">
        <f>IF(OR(INDEX($BB$41:$BN$64,MATCH($C155,$BA$41:$BA$64,0),MATCH($B155,$BB$40:$BN$40,0))="T", INDEX($BB$41:$BN$64,MATCH($C155,$BA$41:$BA$64,0),MATCH($B155,$BB$40:$BN$40,0))="M"),_xlfn.XLOOKUP($B155,$BB$40:$BN$40,$BB$65:$BN$65), INDEX($BB$41:$BN$64,MATCH($C155,$BA$41:$BA$64,0),MATCH($B155,$BB$40:$BN$40,0)))</f>
        <v>38</v>
      </c>
      <c r="R155" s="23">
        <f>IF(OR(INDEX($BB$70:$BN$93,MATCH($C155,$BA$70:$BA$93,0),MATCH($B155,$BB$69:$BN$69,0))="T", INDEX($BB$70:$BN$93,MATCH($C155,$BA$70:$BA$93,0),MATCH($B155,$BB$69:$BN$69,0))="M"), _xlfn.XLOOKUP($B155,$BB$69:$BN$69,$BB$94:$BN$94), INDEX($AM$41:$AY$64,MATCH($C155,$BA$70:$BA$93,0),MATCH($B155,$BB$69:$BN$69,0)))</f>
        <v>45</v>
      </c>
      <c r="S155" s="23">
        <f>IF(OR(INDEX($BB$99:$BN$122,MATCH($C155,$BA$99:$BA$122,0),MATCH($B155,$BB$98:$BN$98,0))="T", INDEX($BB$99:$BN$122,MATCH($C155,$BA$99:$BA$122,0),MATCH($B155,$BB$98:$BN$98,0))="M"), _xlfn.XLOOKUP($B155,$BB$98:$BN$98,$BB$123:$BN$123), INDEX($BB$99:$BN$122,MATCH($C155,$BA$99:$BA$122,0),MATCH($B155,$BB$98:$BN$98,0)))</f>
        <v>4</v>
      </c>
      <c r="T155" s="23">
        <f>IF(OR(INDEX($BB$128:$BN$151,MATCH($C155,$BA$128:$BA$151,0),MATCH($B155,$BB$127:$BN$127,0))="T", INDEX($BB$128:$BN$151,MATCH($C155,$BA$128:$BA$151,0),MATCH($B155,$BB$127:$BN$127,0))="M"), _xlfn.XLOOKUP($B155,$BB$127:$BN$127,$BB$152:$BN$152), INDEX($AM$128:$AY$151,MATCH($C155,$BA$128:$BA$151,0),MATCH($B155,$BB$127:$BN$127,0)))</f>
        <v>64</v>
      </c>
      <c r="W155" s="14" t="s">
        <v>36</v>
      </c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L155" s="14" t="s">
        <v>214</v>
      </c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BA155" s="14" t="s">
        <v>214</v>
      </c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</row>
    <row r="156" spans="1:66" ht="15" thickBot="1" x14ac:dyDescent="0.4">
      <c r="A156" s="2">
        <v>41258</v>
      </c>
      <c r="B156" s="6">
        <f t="shared" si="132"/>
        <v>12</v>
      </c>
      <c r="C156" s="6">
        <f t="shared" si="133"/>
        <v>2012</v>
      </c>
      <c r="D156">
        <v>225814</v>
      </c>
      <c r="E156">
        <f t="shared" si="134"/>
        <v>90782.056184148823</v>
      </c>
      <c r="F156" s="19">
        <f>IF(OR(INDEX($X$13:$AJ$36,MATCH($C156,$W$13:$W$36,0),MATCH($B156,$X$12:$AJ$12,0))="T", INDEX($X$13:$AJ$36,MATCH($C156,$W$13:$W$36,0),MATCH($B156,$X$12:$AJ$12,0))="M"),_xlfn.XLOOKUP($B156,$X$12:$AJ$12,$X$37:$AJ$37), INDEX($X$13:$AJ$36,MATCH($C156,$W$13:$W$36,0),MATCH($B156,$X$12:$AJ$12,0)))</f>
        <v>64</v>
      </c>
      <c r="G156" s="19">
        <f>IF(OR(INDEX($X$41:$AJ$64,MATCH(C156,$W$41:$W$64,0),MATCH(B156,$X$40:$AJ$40,0))="T", INDEX($X$41:$AJ$64,MATCH(C156,$W$41:$W$64,0),MATCH(B156,$X$40:$AJ$40,0))="M"), _xlfn.XLOOKUP($B156,$X$40:$AJ$40,$X$65:$AJ$65), INDEX($X$41:$AJ$64,MATCH(C156,$W$41:$W$64,0),MATCH(B156,$X$40:$AJ$40,0)))</f>
        <v>30</v>
      </c>
      <c r="H156" s="19">
        <f>IF(OR(INDEX($X$70:$AJ$93,MATCH(C156,$W$70:$W$93,0),MATCH(B156,$X$69:$AJ$69,0))="T", INDEX($X$70:$AJ$93,MATCH(C156,$W$70:$W$93,0),MATCH(B156,$X$69:$AJ$69,0))="M"), _xlfn.XLOOKUP($B156,$X$69:$AJ$69,$X$94:$AJ$94), INDEX($X$70:$AJ$93,MATCH(C156,$W$70:$W$93,0),MATCH(B156,$X$69:$AJ$69,0)))</f>
        <v>0.6</v>
      </c>
      <c r="I156" s="19">
        <f>IF(OR(INDEX($X$99:$AJ$122,MATCH(C156,$W$99:$W$122,0),MATCH(B156,$X$98:$AJ$98,0))="T", INDEX($X$99:$AJ$122,MATCH(C156,$W$99:$W$122,0),MATCH(B156,$X$98:$AJ$98,0))="M"),_xlfn.XLOOKUP($B156,$X$98:$AJ$98,$X$123:$AJ$123), INDEX($X$99:$AJ$122,MATCH(C156,$W$99:$W$122,0),MATCH(B156,$X$98:$AJ$98,0)))</f>
        <v>0</v>
      </c>
      <c r="J156" s="19">
        <f>IF(OR(INDEX($X$128:$AJ$151,MATCH(C156,$W$128:$W$151,0),MATCH(B156,$X$127:$AJ$127,0))="T", INDEX($X$128:$AJ$151,MATCH(C156,$W$128:$W$151,0),MATCH(B156,$X$127:$AJ$127,0))="M"), _xlfn.XLOOKUP($B156,$X$127:$AJ$127,$X$152:$AJ$152), INDEX($X$128:$AJ$151,MATCH(C156,$W$128:$W$151,0),MATCH(B156,$X$127:$AJ$127,0)))</f>
        <v>3.8</v>
      </c>
      <c r="K156" s="18">
        <f>IF(OR(INDEX($AM$13:$AY$36,MATCH($C156,$AL$13:$AL$36,0),MATCH($B156,$AM$12:$AY$12,0))="T", INDEX($AM$13:$AY$36,MATCH($C156,$AL$13:$AL$36,0),MATCH($B156,$AM$12:$AY$12,0))="M"),_xlfn.XLOOKUP($B156,$AM$12:$AY$12,$AM$37:$AY$37), INDEX($AM$13:$AY$36,MATCH($C156,$AL$13:$AL$36,0),MATCH($B156,$AM$12:$AY$12,0)))</f>
        <v>66</v>
      </c>
      <c r="L156" s="18">
        <f>IF(OR(INDEX($AM$41:$AY$64,MATCH($C156,$AL$41:$AL$64,0),MATCH($B156,$AM$40:$AY$40,0))="T", INDEX($AM$41:$AY$64,MATCH($C156,$AL$41:$AL$64,0),MATCH($B156,$AM$40:$AY$40,0))="M"),_xlfn.XLOOKUP($B156,$AM$40:$AY$40,$AM$65:$AY$65), INDEX($AM$41:$AY$64,MATCH($C156,$AL$41:$AL$64,0),MATCH($B156,$AM$40:$AY$40,0)))</f>
        <v>40</v>
      </c>
      <c r="M156" s="18">
        <f t="shared" si="135"/>
        <v>5.9</v>
      </c>
      <c r="N156" s="18">
        <f t="shared" si="136"/>
        <v>0</v>
      </c>
      <c r="O156" s="18">
        <f>IF(OR(INDEX($AM$99:$AY$122,MATCH($C156,$AL$99:$AL$122,0),MATCH($B156,$AM$98:$AY$98,0))="T", INDEX($AM$99:$AY$122,MATCH($C156,$AL$99:$AL$122,0),MATCH($B156,$AM$98:$AY$98,0))="M"), _xlfn.XLOOKUP($B156,$AM$98:$AY$98,$AM$123:$AY$123), INDEX($AM$99:$AY$122,MATCH($C156,$AL$99:$AL$122,0),MATCH($B156,$AM$98:$AY$98,0)))</f>
        <v>0</v>
      </c>
      <c r="P156" s="23">
        <f>IF(OR(INDEX($BB$13:$BN$36,MATCH($C156,$BA$13:$BA$36,0),MATCH($B156,$BB$12:$BN$12,0))="T", INDEX($BB$13:$BN$36,MATCH($C156,$BA$13:$BA$36,0),MATCH($B156,$BB$12:$BN$12,0))="M"),_xlfn.XLOOKUP($B156,$BB$12:$BN$12,$BB$37:$BN$37), INDEX($BB$13:$BN$36,MATCH($C156,$BA$13:$BA$36,0),MATCH($B156,$BB$12:$BN$12,0)))</f>
        <v>69</v>
      </c>
      <c r="Q156" s="23">
        <f>IF(OR(INDEX($BB$41:$BN$64,MATCH($C156,$BA$41:$BA$64,0),MATCH($B156,$BB$40:$BN$40,0))="T", INDEX($BB$41:$BN$64,MATCH($C156,$BA$41:$BA$64,0),MATCH($B156,$BB$40:$BN$40,0))="M"),_xlfn.XLOOKUP($B156,$BB$40:$BN$40,$BB$65:$BN$65), INDEX($BB$41:$BN$64,MATCH($C156,$BA$41:$BA$64,0),MATCH($B156,$BB$40:$BN$40,0)))</f>
        <v>32</v>
      </c>
      <c r="R156" s="23">
        <f>IF(OR(INDEX($BB$70:$BN$93,MATCH($C156,$BA$70:$BA$93,0),MATCH($B156,$BB$69:$BN$69,0))="T", INDEX($BB$70:$BN$93,MATCH($C156,$BA$70:$BA$93,0),MATCH($B156,$BB$69:$BN$69,0))="M"), _xlfn.XLOOKUP($B156,$BB$69:$BN$69,$BB$94:$BN$94), INDEX($AM$41:$AY$64,MATCH($C156,$BA$70:$BA$93,0),MATCH($B156,$BB$69:$BN$69,0)))</f>
        <v>40</v>
      </c>
      <c r="S156" s="23">
        <f>IF(OR(INDEX($BB$99:$BN$122,MATCH($C156,$BA$99:$BA$122,0),MATCH($B156,$BB$98:$BN$98,0))="T", INDEX($BB$99:$BN$122,MATCH($C156,$BA$99:$BA$122,0),MATCH($B156,$BB$98:$BN$98,0))="M"), _xlfn.XLOOKUP($B156,$BB$98:$BN$98,$BB$123:$BN$123), INDEX($BB$99:$BN$122,MATCH($C156,$BA$99:$BA$122,0),MATCH($B156,$BB$98:$BN$98,0)))</f>
        <v>0</v>
      </c>
      <c r="T156" s="23">
        <f>IF(OR(INDEX($BB$128:$BN$151,MATCH($C156,$BA$128:$BA$151,0),MATCH($B156,$BB$127:$BN$127,0))="T", INDEX($BB$128:$BN$151,MATCH($C156,$BA$128:$BA$151,0),MATCH($B156,$BB$127:$BN$127,0))="M"), _xlfn.XLOOKUP($B156,$BB$127:$BN$127,$BB$152:$BN$152), INDEX($AM$128:$AY$151,MATCH($C156,$BA$128:$BA$151,0),MATCH($B156,$BB$127:$BN$127,0)))</f>
        <v>56.5</v>
      </c>
      <c r="X156" s="13">
        <v>1</v>
      </c>
      <c r="Y156" s="13">
        <v>2</v>
      </c>
      <c r="Z156" s="13">
        <v>3</v>
      </c>
      <c r="AA156" s="13">
        <v>4</v>
      </c>
      <c r="AB156" s="13">
        <v>5</v>
      </c>
      <c r="AC156" s="13">
        <v>6</v>
      </c>
      <c r="AD156" s="13">
        <v>7</v>
      </c>
      <c r="AE156" s="13">
        <v>8</v>
      </c>
      <c r="AF156" s="13">
        <v>9</v>
      </c>
      <c r="AG156" s="13">
        <v>10</v>
      </c>
      <c r="AH156" s="13">
        <v>11</v>
      </c>
      <c r="AI156" s="13">
        <v>12</v>
      </c>
      <c r="AM156" s="13">
        <v>1</v>
      </c>
      <c r="AN156" s="13">
        <v>2</v>
      </c>
      <c r="AO156" s="13">
        <v>3</v>
      </c>
      <c r="AP156" s="13">
        <v>4</v>
      </c>
      <c r="AQ156" s="13">
        <v>5</v>
      </c>
      <c r="AR156" s="13">
        <v>6</v>
      </c>
      <c r="AS156" s="13">
        <v>7</v>
      </c>
      <c r="AT156" s="13">
        <v>8</v>
      </c>
      <c r="AU156" s="13">
        <v>9</v>
      </c>
      <c r="AV156" s="13">
        <v>10</v>
      </c>
      <c r="AW156" s="13">
        <v>11</v>
      </c>
      <c r="AX156" s="13">
        <v>12</v>
      </c>
      <c r="BB156" s="13">
        <v>1</v>
      </c>
      <c r="BC156" s="13">
        <v>2</v>
      </c>
      <c r="BD156" s="13">
        <v>3</v>
      </c>
      <c r="BE156" s="13">
        <v>4</v>
      </c>
      <c r="BF156" s="13">
        <v>5</v>
      </c>
      <c r="BG156" s="13">
        <v>6</v>
      </c>
      <c r="BH156" s="13">
        <v>7</v>
      </c>
      <c r="BI156" s="13">
        <v>8</v>
      </c>
      <c r="BJ156" s="13">
        <v>9</v>
      </c>
      <c r="BK156" s="13">
        <v>10</v>
      </c>
      <c r="BL156" s="13">
        <v>11</v>
      </c>
      <c r="BM156" s="13">
        <v>12</v>
      </c>
    </row>
    <row r="157" spans="1:66" ht="15" thickBot="1" x14ac:dyDescent="0.4">
      <c r="A157" s="2">
        <v>41289</v>
      </c>
      <c r="B157" s="6">
        <f t="shared" si="132"/>
        <v>1</v>
      </c>
      <c r="C157" s="6">
        <f t="shared" si="133"/>
        <v>2013</v>
      </c>
      <c r="D157">
        <v>246850</v>
      </c>
      <c r="E157">
        <f t="shared" si="134"/>
        <v>99238.977959989803</v>
      </c>
      <c r="F157" s="19">
        <f>IF(OR(INDEX($X$13:$AJ$36,MATCH($C157,$W$13:$W$36,0),MATCH($B157,$X$12:$AJ$12,0))="T", INDEX($X$13:$AJ$36,MATCH($C157,$W$13:$W$36,0),MATCH($B157,$X$12:$AJ$12,0))="M"),_xlfn.XLOOKUP($B157,$X$12:$AJ$12,$X$37:$AJ$37), INDEX($X$13:$AJ$36,MATCH($C157,$W$13:$W$36,0),MATCH($B157,$X$12:$AJ$12,0)))</f>
        <v>66</v>
      </c>
      <c r="G157" s="19">
        <f>IF(OR(INDEX($X$41:$AJ$64,MATCH(C157,$W$41:$W$64,0),MATCH(B157,$X$40:$AJ$40,0))="T", INDEX($X$41:$AJ$64,MATCH(C157,$W$41:$W$64,0),MATCH(B157,$X$40:$AJ$40,0))="M"), _xlfn.XLOOKUP($B157,$X$40:$AJ$40,$X$65:$AJ$65), INDEX($X$41:$AJ$64,MATCH(C157,$W$41:$W$64,0),MATCH(B157,$X$40:$AJ$40,0)))</f>
        <v>24</v>
      </c>
      <c r="H157" s="19">
        <f>IF(OR(INDEX($X$70:$AJ$93,MATCH(C157,$W$70:$W$93,0),MATCH(B157,$X$69:$AJ$69,0))="T", INDEX($X$70:$AJ$93,MATCH(C157,$W$70:$W$93,0),MATCH(B157,$X$69:$AJ$69,0))="M"), _xlfn.XLOOKUP($B157,$X$69:$AJ$69,$X$94:$AJ$94), INDEX($X$70:$AJ$93,MATCH(C157,$W$70:$W$93,0),MATCH(B157,$X$69:$AJ$69,0)))</f>
        <v>0</v>
      </c>
      <c r="I157" s="19">
        <f>IF(OR(INDEX($X$99:$AJ$122,MATCH(C157,$W$99:$W$122,0),MATCH(B157,$X$98:$AJ$98,0))="T", INDEX($X$99:$AJ$122,MATCH(C157,$W$99:$W$122,0),MATCH(B157,$X$98:$AJ$98,0))="M"),_xlfn.XLOOKUP($B157,$X$98:$AJ$98,$X$123:$AJ$123), INDEX($X$99:$AJ$122,MATCH(C157,$W$99:$W$122,0),MATCH(B157,$X$98:$AJ$98,0)))</f>
        <v>0</v>
      </c>
      <c r="J157" s="19">
        <f>IF(OR(INDEX($X$128:$AJ$151,MATCH(C157,$W$128:$W$151,0),MATCH(B157,$X$127:$AJ$127,0))="T", INDEX($X$128:$AJ$151,MATCH(C157,$W$128:$W$151,0),MATCH(B157,$X$127:$AJ$127,0))="M"), _xlfn.XLOOKUP($B157,$X$127:$AJ$127,$X$152:$AJ$152), INDEX($X$128:$AJ$151,MATCH(C157,$W$128:$W$151,0),MATCH(B157,$X$127:$AJ$127,0)))</f>
        <v>2.5</v>
      </c>
      <c r="K157" s="18">
        <f>IF(OR(INDEX($AM$13:$AY$36,MATCH($C157,$AL$13:$AL$36,0),MATCH($B157,$AM$12:$AY$12,0))="T", INDEX($AM$13:$AY$36,MATCH($C157,$AL$13:$AL$36,0),MATCH($B157,$AM$12:$AY$12,0))="M"),_xlfn.XLOOKUP($B157,$AM$12:$AY$12,$AM$37:$AY$37), INDEX($AM$13:$AY$36,MATCH($C157,$AL$13:$AL$36,0),MATCH($B157,$AM$12:$AY$12,0)))</f>
        <v>64</v>
      </c>
      <c r="L157" s="18">
        <f>IF(OR(INDEX($AM$41:$AY$64,MATCH($C157,$AL$41:$AL$64,0),MATCH($B157,$AM$40:$AY$40,0))="T", INDEX($AM$41:$AY$64,MATCH($C157,$AL$41:$AL$64,0),MATCH($B157,$AM$40:$AY$40,0))="M"),_xlfn.XLOOKUP($B157,$AM$40:$AY$40,$AM$65:$AY$65), INDEX($AM$41:$AY$64,MATCH($C157,$AL$41:$AL$64,0),MATCH($B157,$AM$40:$AY$40,0)))</f>
        <v>39</v>
      </c>
      <c r="M157" s="18">
        <f t="shared" si="135"/>
        <v>5.4</v>
      </c>
      <c r="N157" s="18">
        <f t="shared" si="136"/>
        <v>0</v>
      </c>
      <c r="O157" s="18">
        <f>IF(OR(INDEX($AM$99:$AY$122,MATCH($C157,$AL$99:$AL$122,0),MATCH($B157,$AM$98:$AY$98,0))="T", INDEX($AM$99:$AY$122,MATCH($C157,$AL$99:$AL$122,0),MATCH($B157,$AM$98:$AY$98,0))="M"), _xlfn.XLOOKUP($B157,$AM$98:$AY$98,$AM$123:$AY$123), INDEX($AM$99:$AY$122,MATCH($C157,$AL$99:$AL$122,0),MATCH($B157,$AM$98:$AY$98,0)))</f>
        <v>0</v>
      </c>
      <c r="P157" s="23">
        <f>IF(OR(INDEX($BB$13:$BN$36,MATCH($C157,$BA$13:$BA$36,0),MATCH($B157,$BB$12:$BN$12,0))="T", INDEX($BB$13:$BN$36,MATCH($C157,$BA$13:$BA$36,0),MATCH($B157,$BB$12:$BN$12,0))="M"),_xlfn.XLOOKUP($B157,$BB$12:$BN$12,$BB$37:$BN$37), INDEX($BB$13:$BN$36,MATCH($C157,$BA$13:$BA$36,0),MATCH($B157,$BB$12:$BN$12,0)))</f>
        <v>66</v>
      </c>
      <c r="Q157" s="23">
        <f>IF(OR(INDEX($BB$41:$BN$64,MATCH($C157,$BA$41:$BA$64,0),MATCH($B157,$BB$40:$BN$40,0))="T", INDEX($BB$41:$BN$64,MATCH($C157,$BA$41:$BA$64,0),MATCH($B157,$BB$40:$BN$40,0))="M"),_xlfn.XLOOKUP($B157,$BB$40:$BN$40,$BB$65:$BN$65), INDEX($BB$41:$BN$64,MATCH($C157,$BA$41:$BA$64,0),MATCH($B157,$BB$40:$BN$40,0)))</f>
        <v>26</v>
      </c>
      <c r="R157" s="23">
        <f>IF(OR(INDEX($BB$70:$BN$93,MATCH($C157,$BA$70:$BA$93,0),MATCH($B157,$BB$69:$BN$69,0))="T", INDEX($BB$70:$BN$93,MATCH($C157,$BA$70:$BA$93,0),MATCH($B157,$BB$69:$BN$69,0))="M"), _xlfn.XLOOKUP($B157,$BB$69:$BN$69,$BB$94:$BN$94), INDEX($AM$41:$AY$64,MATCH($C157,$BA$70:$BA$93,0),MATCH($B157,$BB$69:$BN$69,0)))</f>
        <v>39</v>
      </c>
      <c r="S157" s="23">
        <f>IF(OR(INDEX($BB$99:$BN$122,MATCH($C157,$BA$99:$BA$122,0),MATCH($B157,$BB$98:$BN$98,0))="T", INDEX($BB$99:$BN$122,MATCH($C157,$BA$99:$BA$122,0),MATCH($B157,$BB$98:$BN$98,0))="M"), _xlfn.XLOOKUP($B157,$BB$98:$BN$98,$BB$123:$BN$123), INDEX($BB$99:$BN$122,MATCH($C157,$BA$99:$BA$122,0),MATCH($B157,$BB$98:$BN$98,0)))</f>
        <v>0</v>
      </c>
      <c r="T157" s="23">
        <f>IF(OR(INDEX($BB$128:$BN$151,MATCH($C157,$BA$128:$BA$151,0),MATCH($B157,$BB$127:$BN$127,0))="T", INDEX($BB$128:$BN$151,MATCH($C157,$BA$128:$BA$151,0),MATCH($B157,$BB$127:$BN$127,0))="M"), _xlfn.XLOOKUP($B157,$BB$127:$BN$127,$BB$152:$BN$152), INDEX($AM$128:$AY$151,MATCH($C157,$BA$128:$BA$151,0),MATCH($B157,$BB$127:$BN$127,0)))</f>
        <v>56.9</v>
      </c>
      <c r="W157" s="5">
        <v>2000</v>
      </c>
      <c r="X157" s="5">
        <v>63</v>
      </c>
      <c r="Y157" s="5">
        <v>73</v>
      </c>
      <c r="Z157" s="5">
        <v>66</v>
      </c>
      <c r="AA157" s="5">
        <v>71</v>
      </c>
      <c r="AB157" s="5">
        <v>68</v>
      </c>
      <c r="AC157" s="5">
        <v>69</v>
      </c>
      <c r="AD157" s="5">
        <v>69</v>
      </c>
      <c r="AE157" s="5">
        <v>69</v>
      </c>
      <c r="AF157" s="5">
        <v>75</v>
      </c>
      <c r="AG157" s="5">
        <v>69</v>
      </c>
      <c r="AH157" s="5">
        <v>65</v>
      </c>
      <c r="AI157" s="5">
        <v>64</v>
      </c>
      <c r="AJ157" s="5"/>
      <c r="AL157" s="5">
        <v>2000</v>
      </c>
      <c r="AM157" s="5">
        <v>52.6</v>
      </c>
      <c r="AN157" s="5">
        <v>53.8</v>
      </c>
      <c r="AO157" s="5">
        <v>54.9</v>
      </c>
      <c r="AP157" s="5">
        <v>57.1</v>
      </c>
      <c r="AQ157" s="5">
        <v>58.2</v>
      </c>
      <c r="AR157" s="5">
        <v>59.5</v>
      </c>
      <c r="AS157" s="5">
        <v>58.3</v>
      </c>
      <c r="AT157" s="5">
        <v>60.7</v>
      </c>
      <c r="AU157" s="5">
        <v>64.7</v>
      </c>
      <c r="AV157" s="5">
        <v>59.5</v>
      </c>
      <c r="AW157" s="5">
        <v>53.8</v>
      </c>
      <c r="AX157" s="5">
        <v>54</v>
      </c>
      <c r="AY157" s="5"/>
      <c r="BA157" s="5">
        <v>2000</v>
      </c>
      <c r="BB157" s="5">
        <v>52.6</v>
      </c>
      <c r="BC157" s="5">
        <v>53.8</v>
      </c>
      <c r="BD157" s="5">
        <v>54.9</v>
      </c>
      <c r="BE157" s="5">
        <v>57.1</v>
      </c>
      <c r="BF157" s="5">
        <v>58.2</v>
      </c>
      <c r="BG157" s="5">
        <v>59.5</v>
      </c>
      <c r="BH157" s="5">
        <v>58.3</v>
      </c>
      <c r="BI157" s="5">
        <v>60.7</v>
      </c>
      <c r="BJ157" s="5">
        <v>64.7</v>
      </c>
      <c r="BK157" s="5">
        <v>59.5</v>
      </c>
      <c r="BL157" s="5">
        <v>53.8</v>
      </c>
      <c r="BM157" s="5">
        <v>54</v>
      </c>
      <c r="BN157" s="5"/>
    </row>
    <row r="158" spans="1:66" ht="15" thickBot="1" x14ac:dyDescent="0.4">
      <c r="A158" s="2">
        <v>41320</v>
      </c>
      <c r="B158" s="6">
        <f t="shared" si="132"/>
        <v>2</v>
      </c>
      <c r="C158" s="6">
        <f t="shared" si="133"/>
        <v>2013</v>
      </c>
      <c r="D158">
        <v>209104</v>
      </c>
      <c r="E158">
        <f t="shared" si="134"/>
        <v>84064.278903567785</v>
      </c>
      <c r="F158" s="19">
        <f>IF(OR(INDEX($X$13:$AJ$36,MATCH($C158,$W$13:$W$36,0),MATCH($B158,$X$12:$AJ$12,0))="T", INDEX($X$13:$AJ$36,MATCH($C158,$W$13:$W$36,0),MATCH($B158,$X$12:$AJ$12,0))="M"),_xlfn.XLOOKUP($B158,$X$12:$AJ$12,$X$37:$AJ$37), INDEX($X$13:$AJ$36,MATCH($C158,$W$13:$W$36,0),MATCH($B158,$X$12:$AJ$12,0)))</f>
        <v>71</v>
      </c>
      <c r="G158" s="19">
        <f>IF(OR(INDEX($X$41:$AJ$64,MATCH(C158,$W$41:$W$64,0),MATCH(B158,$X$40:$AJ$40,0))="T", INDEX($X$41:$AJ$64,MATCH(C158,$W$41:$W$64,0),MATCH(B158,$X$40:$AJ$40,0))="M"), _xlfn.XLOOKUP($B158,$X$40:$AJ$40,$X$65:$AJ$65), INDEX($X$41:$AJ$64,MATCH(C158,$W$41:$W$64,0),MATCH(B158,$X$40:$AJ$40,0)))</f>
        <v>30</v>
      </c>
      <c r="H158" s="19">
        <f>IF(OR(INDEX($X$70:$AJ$93,MATCH(C158,$W$70:$W$93,0),MATCH(B158,$X$69:$AJ$69,0))="T", INDEX($X$70:$AJ$93,MATCH(C158,$W$70:$W$93,0),MATCH(B158,$X$69:$AJ$69,0))="M"), _xlfn.XLOOKUP($B158,$X$69:$AJ$69,$X$94:$AJ$94), INDEX($X$70:$AJ$93,MATCH(C158,$W$70:$W$93,0),MATCH(B158,$X$69:$AJ$69,0)))</f>
        <v>0</v>
      </c>
      <c r="I158" s="19">
        <f>IF(OR(INDEX($X$99:$AJ$122,MATCH(C158,$W$99:$W$122,0),MATCH(B158,$X$98:$AJ$98,0))="T", INDEX($X$99:$AJ$122,MATCH(C158,$W$99:$W$122,0),MATCH(B158,$X$98:$AJ$98,0))="M"),_xlfn.XLOOKUP($B158,$X$98:$AJ$98,$X$123:$AJ$123), INDEX($X$99:$AJ$122,MATCH(C158,$W$99:$W$122,0),MATCH(B158,$X$98:$AJ$98,0)))</f>
        <v>0</v>
      </c>
      <c r="J158" s="19">
        <f>IF(OR(INDEX($X$128:$AJ$151,MATCH(C158,$W$128:$W$151,0),MATCH(B158,$X$127:$AJ$127,0))="T", INDEX($X$128:$AJ$151,MATCH(C158,$W$128:$W$151,0),MATCH(B158,$X$127:$AJ$127,0))="M"), _xlfn.XLOOKUP($B158,$X$127:$AJ$127,$X$152:$AJ$152), INDEX($X$128:$AJ$151,MATCH(C158,$W$128:$W$151,0),MATCH(B158,$X$127:$AJ$127,0)))</f>
        <v>3.3</v>
      </c>
      <c r="K158" s="18">
        <f>IF(OR(INDEX($AM$13:$AY$36,MATCH($C158,$AL$13:$AL$36,0),MATCH($B158,$AM$12:$AY$12,0))="T", INDEX($AM$13:$AY$36,MATCH($C158,$AL$13:$AL$36,0),MATCH($B158,$AM$12:$AY$12,0))="M"),_xlfn.XLOOKUP($B158,$AM$12:$AY$12,$AM$37:$AY$37), INDEX($AM$13:$AY$36,MATCH($C158,$AL$13:$AL$36,0),MATCH($B158,$AM$12:$AY$12,0)))</f>
        <v>71</v>
      </c>
      <c r="L158" s="18">
        <f>IF(OR(INDEX($AM$41:$AY$64,MATCH($C158,$AL$41:$AL$64,0),MATCH($B158,$AM$40:$AY$40,0))="T", INDEX($AM$41:$AY$64,MATCH($C158,$AL$41:$AL$64,0),MATCH($B158,$AM$40:$AY$40,0))="M"),_xlfn.XLOOKUP($B158,$AM$40:$AY$40,$AM$65:$AY$65), INDEX($AM$41:$AY$64,MATCH($C158,$AL$41:$AL$64,0),MATCH($B158,$AM$40:$AY$40,0)))</f>
        <v>41</v>
      </c>
      <c r="M158" s="18">
        <f t="shared" si="135"/>
        <v>5.7</v>
      </c>
      <c r="N158" s="18">
        <f t="shared" si="136"/>
        <v>0</v>
      </c>
      <c r="O158" s="18">
        <f>IF(OR(INDEX($AM$99:$AY$122,MATCH($C158,$AL$99:$AL$122,0),MATCH($B158,$AM$98:$AY$98,0))="T", INDEX($AM$99:$AY$122,MATCH($C158,$AL$99:$AL$122,0),MATCH($B158,$AM$98:$AY$98,0))="M"), _xlfn.XLOOKUP($B158,$AM$98:$AY$98,$AM$123:$AY$123), INDEX($AM$99:$AY$122,MATCH($C158,$AL$99:$AL$122,0),MATCH($B158,$AM$98:$AY$98,0)))</f>
        <v>0</v>
      </c>
      <c r="P158" s="23">
        <f>IF(OR(INDEX($BB$13:$BN$36,MATCH($C158,$BA$13:$BA$36,0),MATCH($B158,$BB$12:$BN$12,0))="T", INDEX($BB$13:$BN$36,MATCH($C158,$BA$13:$BA$36,0),MATCH($B158,$BB$12:$BN$12,0))="M"),_xlfn.XLOOKUP($B158,$BB$12:$BN$12,$BB$37:$BN$37), INDEX($BB$13:$BN$36,MATCH($C158,$BA$13:$BA$36,0),MATCH($B158,$BB$12:$BN$12,0)))</f>
        <v>73</v>
      </c>
      <c r="Q158" s="23">
        <f>IF(OR(INDEX($BB$41:$BN$64,MATCH($C158,$BA$41:$BA$64,0),MATCH($B158,$BB$40:$BN$40,0))="T", INDEX($BB$41:$BN$64,MATCH($C158,$BA$41:$BA$64,0),MATCH($B158,$BB$40:$BN$40,0))="M"),_xlfn.XLOOKUP($B158,$BB$40:$BN$40,$BB$65:$BN$65), INDEX($BB$41:$BN$64,MATCH($C158,$BA$41:$BA$64,0),MATCH($B158,$BB$40:$BN$40,0)))</f>
        <v>31</v>
      </c>
      <c r="R158" s="23">
        <f>IF(OR(INDEX($BB$70:$BN$93,MATCH($C158,$BA$70:$BA$93,0),MATCH($B158,$BB$69:$BN$69,0))="T", INDEX($BB$70:$BN$93,MATCH($C158,$BA$70:$BA$93,0),MATCH($B158,$BB$69:$BN$69,0))="M"), _xlfn.XLOOKUP($B158,$BB$69:$BN$69,$BB$94:$BN$94), INDEX($AM$41:$AY$64,MATCH($C158,$BA$70:$BA$93,0),MATCH($B158,$BB$69:$BN$69,0)))</f>
        <v>41</v>
      </c>
      <c r="S158" s="23">
        <f>IF(OR(INDEX($BB$99:$BN$122,MATCH($C158,$BA$99:$BA$122,0),MATCH($B158,$BB$98:$BN$98,0))="T", INDEX($BB$99:$BN$122,MATCH($C158,$BA$99:$BA$122,0),MATCH($B158,$BB$98:$BN$98,0))="M"), _xlfn.XLOOKUP($B158,$BB$98:$BN$98,$BB$123:$BN$123), INDEX($BB$99:$BN$122,MATCH($C158,$BA$99:$BA$122,0),MATCH($B158,$BB$98:$BN$98,0)))</f>
        <v>0</v>
      </c>
      <c r="T158" s="23">
        <f>IF(OR(INDEX($BB$128:$BN$151,MATCH($C158,$BA$128:$BA$151,0),MATCH($B158,$BB$127:$BN$127,0))="T", INDEX($BB$128:$BN$151,MATCH($C158,$BA$128:$BA$151,0),MATCH($B158,$BB$127:$BN$127,0))="M"), _xlfn.XLOOKUP($B158,$BB$127:$BN$127,$BB$152:$BN$152), INDEX($AM$128:$AY$151,MATCH($C158,$BA$128:$BA$151,0),MATCH($B158,$BB$127:$BN$127,0)))</f>
        <v>59</v>
      </c>
      <c r="W158" s="5">
        <v>2001</v>
      </c>
      <c r="X158" s="5">
        <v>70</v>
      </c>
      <c r="Y158" s="5">
        <v>62</v>
      </c>
      <c r="Z158" s="5">
        <v>67</v>
      </c>
      <c r="AA158" s="5">
        <v>65</v>
      </c>
      <c r="AB158" s="5">
        <v>76</v>
      </c>
      <c r="AC158" s="5">
        <v>72</v>
      </c>
      <c r="AD158" s="5">
        <v>66</v>
      </c>
      <c r="AE158" s="5">
        <v>77</v>
      </c>
      <c r="AF158" s="5">
        <v>71</v>
      </c>
      <c r="AG158" s="5">
        <v>73</v>
      </c>
      <c r="AH158" s="5">
        <v>71</v>
      </c>
      <c r="AI158" s="5">
        <v>66</v>
      </c>
      <c r="AJ158" s="5"/>
      <c r="AL158" s="5">
        <v>2001</v>
      </c>
      <c r="AM158" s="5">
        <v>51.4</v>
      </c>
      <c r="AN158" s="5">
        <v>52.1</v>
      </c>
      <c r="AO158" s="5">
        <v>55.9</v>
      </c>
      <c r="AP158" s="5">
        <v>52.5</v>
      </c>
      <c r="AQ158" s="5">
        <v>61</v>
      </c>
      <c r="AR158" s="5">
        <v>61.3</v>
      </c>
      <c r="AS158" s="5">
        <v>60.5</v>
      </c>
      <c r="AT158" s="5">
        <v>61.5</v>
      </c>
      <c r="AU158" s="5">
        <v>61</v>
      </c>
      <c r="AV158" s="5">
        <v>62.6</v>
      </c>
      <c r="AW158" s="5">
        <v>58.6</v>
      </c>
      <c r="AX158" s="5">
        <v>52.8</v>
      </c>
      <c r="AY158" s="5"/>
      <c r="BA158" s="5">
        <v>2001</v>
      </c>
      <c r="BB158" s="5">
        <v>51.4</v>
      </c>
      <c r="BC158" s="5">
        <v>52.1</v>
      </c>
      <c r="BD158" s="5">
        <v>55.9</v>
      </c>
      <c r="BE158" s="5">
        <v>52.5</v>
      </c>
      <c r="BF158" s="5">
        <v>61</v>
      </c>
      <c r="BG158" s="5">
        <v>61.3</v>
      </c>
      <c r="BH158" s="5">
        <v>60.5</v>
      </c>
      <c r="BI158" s="5">
        <v>61.5</v>
      </c>
      <c r="BJ158" s="5">
        <v>61</v>
      </c>
      <c r="BK158" s="5">
        <v>62.6</v>
      </c>
      <c r="BL158" s="5">
        <v>58.6</v>
      </c>
      <c r="BM158" s="5">
        <v>52.8</v>
      </c>
      <c r="BN158" s="5"/>
    </row>
    <row r="159" spans="1:66" ht="15" thickBot="1" x14ac:dyDescent="0.4">
      <c r="A159" s="2">
        <v>41348</v>
      </c>
      <c r="B159" s="6">
        <f t="shared" si="132"/>
        <v>3</v>
      </c>
      <c r="C159" s="6">
        <f t="shared" si="133"/>
        <v>2013</v>
      </c>
      <c r="D159">
        <v>187296</v>
      </c>
      <c r="E159">
        <f t="shared" si="134"/>
        <v>75296.996621406724</v>
      </c>
      <c r="F159" s="19">
        <f>IF(OR(INDEX($X$13:$AJ$36,MATCH($C159,$W$13:$W$36,0),MATCH($B159,$X$12:$AJ$12,0))="T", INDEX($X$13:$AJ$36,MATCH($C159,$W$13:$W$36,0),MATCH($B159,$X$12:$AJ$12,0))="M"),_xlfn.XLOOKUP($B159,$X$12:$AJ$12,$X$37:$AJ$37), INDEX($X$13:$AJ$36,MATCH($C159,$W$13:$W$36,0),MATCH($B159,$X$12:$AJ$12,0)))</f>
        <v>79</v>
      </c>
      <c r="G159" s="19">
        <f>IF(OR(INDEX($X$41:$AJ$64,MATCH(C159,$W$41:$W$64,0),MATCH(B159,$X$40:$AJ$40,0))="T", INDEX($X$41:$AJ$64,MATCH(C159,$W$41:$W$64,0),MATCH(B159,$X$40:$AJ$40,0))="M"), _xlfn.XLOOKUP($B159,$X$40:$AJ$40,$X$65:$AJ$65), INDEX($X$41:$AJ$64,MATCH(C159,$W$41:$W$64,0),MATCH(B159,$X$40:$AJ$40,0)))</f>
        <v>37</v>
      </c>
      <c r="H159" s="19">
        <f>IF(OR(INDEX($X$70:$AJ$93,MATCH(C159,$W$70:$W$93,0),MATCH(B159,$X$69:$AJ$69,0))="T", INDEX($X$70:$AJ$93,MATCH(C159,$W$70:$W$93,0),MATCH(B159,$X$69:$AJ$69,0))="M"), _xlfn.XLOOKUP($B159,$X$69:$AJ$69,$X$94:$AJ$94), INDEX($X$70:$AJ$93,MATCH(C159,$W$70:$W$93,0),MATCH(B159,$X$69:$AJ$69,0)))</f>
        <v>0</v>
      </c>
      <c r="I159" s="19">
        <f>IF(OR(INDEX($X$99:$AJ$122,MATCH(C159,$W$99:$W$122,0),MATCH(B159,$X$98:$AJ$98,0))="T", INDEX($X$99:$AJ$122,MATCH(C159,$W$99:$W$122,0),MATCH(B159,$X$98:$AJ$98,0))="M"),_xlfn.XLOOKUP($B159,$X$98:$AJ$98,$X$123:$AJ$123), INDEX($X$99:$AJ$122,MATCH(C159,$W$99:$W$122,0),MATCH(B159,$X$98:$AJ$98,0)))</f>
        <v>0</v>
      </c>
      <c r="J159" s="19">
        <f>IF(OR(INDEX($X$128:$AJ$151,MATCH(C159,$W$128:$W$151,0),MATCH(B159,$X$127:$AJ$127,0))="T", INDEX($X$128:$AJ$151,MATCH(C159,$W$128:$W$151,0),MATCH(B159,$X$127:$AJ$127,0))="M"), _xlfn.XLOOKUP($B159,$X$127:$AJ$127,$X$152:$AJ$152), INDEX($X$128:$AJ$151,MATCH(C159,$W$128:$W$151,0),MATCH(B159,$X$127:$AJ$127,0)))</f>
        <v>4.2</v>
      </c>
      <c r="K159" s="18">
        <f>IF(OR(INDEX($AM$13:$AY$36,MATCH($C159,$AL$13:$AL$36,0),MATCH($B159,$AM$12:$AY$12,0))="T", INDEX($AM$13:$AY$36,MATCH($C159,$AL$13:$AL$36,0),MATCH($B159,$AM$12:$AY$12,0))="M"),_xlfn.XLOOKUP($B159,$AM$12:$AY$12,$AM$37:$AY$37), INDEX($AM$13:$AY$36,MATCH($C159,$AL$13:$AL$36,0),MATCH($B159,$AM$12:$AY$12,0)))</f>
        <v>73</v>
      </c>
      <c r="L159" s="18">
        <f>IF(OR(INDEX($AM$41:$AY$64,MATCH($C159,$AL$41:$AL$64,0),MATCH($B159,$AM$40:$AY$40,0))="T", INDEX($AM$41:$AY$64,MATCH($C159,$AL$41:$AL$64,0),MATCH($B159,$AM$40:$AY$40,0))="M"),_xlfn.XLOOKUP($B159,$AM$40:$AY$40,$AM$65:$AY$65), INDEX($AM$41:$AY$64,MATCH($C159,$AL$41:$AL$64,0),MATCH($B159,$AM$40:$AY$40,0)))</f>
        <v>45</v>
      </c>
      <c r="M159" s="18">
        <f t="shared" si="135"/>
        <v>6.6</v>
      </c>
      <c r="N159" s="18">
        <f t="shared" si="136"/>
        <v>0</v>
      </c>
      <c r="O159" s="18">
        <f>IF(OR(INDEX($AM$99:$AY$122,MATCH($C159,$AL$99:$AL$122,0),MATCH($B159,$AM$98:$AY$98,0))="T", INDEX($AM$99:$AY$122,MATCH($C159,$AL$99:$AL$122,0),MATCH($B159,$AM$98:$AY$98,0))="M"), _xlfn.XLOOKUP($B159,$AM$98:$AY$98,$AM$123:$AY$123), INDEX($AM$99:$AY$122,MATCH($C159,$AL$99:$AL$122,0),MATCH($B159,$AM$98:$AY$98,0)))</f>
        <v>0</v>
      </c>
      <c r="P159" s="23">
        <f>IF(OR(INDEX($BB$13:$BN$36,MATCH($C159,$BA$13:$BA$36,0),MATCH($B159,$BB$12:$BN$12,0))="T", INDEX($BB$13:$BN$36,MATCH($C159,$BA$13:$BA$36,0),MATCH($B159,$BB$12:$BN$12,0))="M"),_xlfn.XLOOKUP($B159,$BB$12:$BN$12,$BB$37:$BN$37), INDEX($BB$13:$BN$36,MATCH($C159,$BA$13:$BA$36,0),MATCH($B159,$BB$12:$BN$12,0)))</f>
        <v>78</v>
      </c>
      <c r="Q159" s="23">
        <f>IF(OR(INDEX($BB$41:$BN$64,MATCH($C159,$BA$41:$BA$64,0),MATCH($B159,$BB$40:$BN$40,0))="T", INDEX($BB$41:$BN$64,MATCH($C159,$BA$41:$BA$64,0),MATCH($B159,$BB$40:$BN$40,0))="M"),_xlfn.XLOOKUP($B159,$BB$40:$BN$40,$BB$65:$BN$65), INDEX($BB$41:$BN$64,MATCH($C159,$BA$41:$BA$64,0),MATCH($B159,$BB$40:$BN$40,0)))</f>
        <v>39</v>
      </c>
      <c r="R159" s="23">
        <f>IF(OR(INDEX($BB$70:$BN$93,MATCH($C159,$BA$70:$BA$93,0),MATCH($B159,$BB$69:$BN$69,0))="T", INDEX($BB$70:$BN$93,MATCH($C159,$BA$70:$BA$93,0),MATCH($B159,$BB$69:$BN$69,0))="M"), _xlfn.XLOOKUP($B159,$BB$69:$BN$69,$BB$94:$BN$94), INDEX($AM$41:$AY$64,MATCH($C159,$BA$70:$BA$93,0),MATCH($B159,$BB$69:$BN$69,0)))</f>
        <v>45</v>
      </c>
      <c r="S159" s="23">
        <f>IF(OR(INDEX($BB$99:$BN$122,MATCH($C159,$BA$99:$BA$122,0),MATCH($B159,$BB$98:$BN$98,0))="T", INDEX($BB$99:$BN$122,MATCH($C159,$BA$99:$BA$122,0),MATCH($B159,$BB$98:$BN$98,0))="M"), _xlfn.XLOOKUP($B159,$BB$98:$BN$98,$BB$123:$BN$123), INDEX($BB$99:$BN$122,MATCH($C159,$BA$99:$BA$122,0),MATCH($B159,$BB$98:$BN$98,0)))</f>
        <v>1</v>
      </c>
      <c r="T159" s="23">
        <f>IF(OR(INDEX($BB$128:$BN$151,MATCH($C159,$BA$128:$BA$151,0),MATCH($B159,$BB$127:$BN$127,0))="T", INDEX($BB$128:$BN$151,MATCH($C159,$BA$128:$BA$151,0),MATCH($B159,$BB$127:$BN$127,0))="M"), _xlfn.XLOOKUP($B159,$BB$127:$BN$127,$BB$152:$BN$152), INDEX($AM$128:$AY$151,MATCH($C159,$BA$128:$BA$151,0),MATCH($B159,$BB$127:$BN$127,0)))</f>
        <v>62.3</v>
      </c>
      <c r="W159" s="5">
        <v>2002</v>
      </c>
      <c r="X159" s="5">
        <v>65</v>
      </c>
      <c r="Y159" s="5">
        <v>66</v>
      </c>
      <c r="Z159" s="5">
        <v>62</v>
      </c>
      <c r="AA159" s="5">
        <v>68</v>
      </c>
      <c r="AB159" s="5">
        <v>69</v>
      </c>
      <c r="AC159" s="5">
        <v>69</v>
      </c>
      <c r="AD159" s="5">
        <v>70</v>
      </c>
      <c r="AE159" s="5">
        <v>69</v>
      </c>
      <c r="AF159" s="5">
        <v>76</v>
      </c>
      <c r="AG159" s="5">
        <v>69</v>
      </c>
      <c r="AH159" s="5">
        <v>72</v>
      </c>
      <c r="AI159" s="5">
        <v>68</v>
      </c>
      <c r="AJ159" s="5"/>
      <c r="AL159" s="5">
        <v>2002</v>
      </c>
      <c r="AM159" s="5">
        <v>50.7</v>
      </c>
      <c r="AN159" s="5">
        <v>55.4</v>
      </c>
      <c r="AO159" s="5">
        <v>53.6</v>
      </c>
      <c r="AP159" s="5">
        <v>54.8</v>
      </c>
      <c r="AQ159" s="5">
        <v>55</v>
      </c>
      <c r="AR159" s="5">
        <v>58</v>
      </c>
      <c r="AS159" s="5">
        <v>59.2</v>
      </c>
      <c r="AT159" s="5">
        <v>60.4</v>
      </c>
      <c r="AU159" s="5">
        <v>61.5</v>
      </c>
      <c r="AV159" s="5">
        <v>60.8</v>
      </c>
      <c r="AW159" s="5">
        <v>59.2</v>
      </c>
      <c r="AX159" s="5">
        <v>54.2</v>
      </c>
      <c r="AY159" s="5"/>
      <c r="BA159" s="5">
        <v>2002</v>
      </c>
      <c r="BB159" s="5">
        <v>50.7</v>
      </c>
      <c r="BC159" s="5">
        <v>55.4</v>
      </c>
      <c r="BD159" s="5">
        <v>53.6</v>
      </c>
      <c r="BE159" s="5">
        <v>54.8</v>
      </c>
      <c r="BF159" s="5">
        <v>55</v>
      </c>
      <c r="BG159" s="5">
        <v>58</v>
      </c>
      <c r="BH159" s="5">
        <v>59.2</v>
      </c>
      <c r="BI159" s="5">
        <v>60.4</v>
      </c>
      <c r="BJ159" s="5">
        <v>61.5</v>
      </c>
      <c r="BK159" s="5">
        <v>60.8</v>
      </c>
      <c r="BL159" s="5">
        <v>59.2</v>
      </c>
      <c r="BM159" s="5">
        <v>54.2</v>
      </c>
      <c r="BN159" s="5"/>
    </row>
    <row r="160" spans="1:66" ht="15" thickBot="1" x14ac:dyDescent="0.4">
      <c r="A160" s="2">
        <v>41379</v>
      </c>
      <c r="B160" s="6">
        <f t="shared" si="132"/>
        <v>4</v>
      </c>
      <c r="C160" s="6">
        <f t="shared" si="133"/>
        <v>2013</v>
      </c>
      <c r="D160">
        <v>159828</v>
      </c>
      <c r="E160">
        <f t="shared" si="134"/>
        <v>64254.273321406727</v>
      </c>
      <c r="F160" s="19">
        <f>IF(OR(INDEX($X$13:$AJ$36,MATCH($C160,$W$13:$W$36,0),MATCH($B160,$X$12:$AJ$12,0))="T", INDEX($X$13:$AJ$36,MATCH($C160,$W$13:$W$36,0),MATCH($B160,$X$12:$AJ$12,0))="M"),_xlfn.XLOOKUP($B160,$X$12:$AJ$12,$X$37:$AJ$37), INDEX($X$13:$AJ$36,MATCH($C160,$W$13:$W$36,0),MATCH($B160,$X$12:$AJ$12,0)))</f>
        <v>93</v>
      </c>
      <c r="G160" s="19">
        <f>IF(OR(INDEX($X$41:$AJ$64,MATCH(C160,$W$41:$W$64,0),MATCH(B160,$X$40:$AJ$40,0))="T", INDEX($X$41:$AJ$64,MATCH(C160,$W$41:$W$64,0),MATCH(B160,$X$40:$AJ$40,0))="M"), _xlfn.XLOOKUP($B160,$X$40:$AJ$40,$X$65:$AJ$65), INDEX($X$41:$AJ$64,MATCH(C160,$W$41:$W$64,0),MATCH(B160,$X$40:$AJ$40,0)))</f>
        <v>44</v>
      </c>
      <c r="H160" s="19">
        <f>IF(OR(INDEX($X$70:$AJ$93,MATCH(C160,$W$70:$W$93,0),MATCH(B160,$X$69:$AJ$69,0))="T", INDEX($X$70:$AJ$93,MATCH(C160,$W$70:$W$93,0),MATCH(B160,$X$69:$AJ$69,0))="M"), _xlfn.XLOOKUP($B160,$X$69:$AJ$69,$X$94:$AJ$94), INDEX($X$70:$AJ$93,MATCH(C160,$W$70:$W$93,0),MATCH(B160,$X$69:$AJ$69,0)))</f>
        <v>2.2000000000000002</v>
      </c>
      <c r="I160" s="19">
        <f>IF(OR(INDEX($X$99:$AJ$122,MATCH(C160,$W$99:$W$122,0),MATCH(B160,$X$98:$AJ$98,0))="T", INDEX($X$99:$AJ$122,MATCH(C160,$W$99:$W$122,0),MATCH(B160,$X$98:$AJ$98,0))="M"),_xlfn.XLOOKUP($B160,$X$98:$AJ$98,$X$123:$AJ$123), INDEX($X$99:$AJ$122,MATCH(C160,$W$99:$W$122,0),MATCH(B160,$X$98:$AJ$98,0)))</f>
        <v>1.9</v>
      </c>
      <c r="J160" s="19">
        <f>IF(OR(INDEX($X$128:$AJ$151,MATCH(C160,$W$128:$W$151,0),MATCH(B160,$X$127:$AJ$127,0))="T", INDEX($X$128:$AJ$151,MATCH(C160,$W$128:$W$151,0),MATCH(B160,$X$127:$AJ$127,0))="M"), _xlfn.XLOOKUP($B160,$X$127:$AJ$127,$X$152:$AJ$152), INDEX($X$128:$AJ$151,MATCH(C160,$W$128:$W$151,0),MATCH(B160,$X$127:$AJ$127,0)))</f>
        <v>2.7</v>
      </c>
      <c r="K160" s="18">
        <f>IF(OR(INDEX($AM$13:$AY$36,MATCH($C160,$AL$13:$AL$36,0),MATCH($B160,$AM$12:$AY$12,0))="T", INDEX($AM$13:$AY$36,MATCH($C160,$AL$13:$AL$36,0),MATCH($B160,$AM$12:$AY$12,0))="M"),_xlfn.XLOOKUP($B160,$AM$12:$AY$12,$AM$37:$AY$37), INDEX($AM$13:$AY$36,MATCH($C160,$AL$13:$AL$36,0),MATCH($B160,$AM$12:$AY$12,0)))</f>
        <v>82</v>
      </c>
      <c r="L160" s="18">
        <f>IF(OR(INDEX($AM$41:$AY$64,MATCH($C160,$AL$41:$AL$64,0),MATCH($B160,$AM$40:$AY$40,0))="T", INDEX($AM$41:$AY$64,MATCH($C160,$AL$41:$AL$64,0),MATCH($B160,$AM$40:$AY$40,0))="M"),_xlfn.XLOOKUP($B160,$AM$40:$AY$40,$AM$65:$AY$65), INDEX($AM$41:$AY$64,MATCH($C160,$AL$41:$AL$64,0),MATCH($B160,$AM$40:$AY$40,0)))</f>
        <v>45</v>
      </c>
      <c r="M160" s="18">
        <f t="shared" si="135"/>
        <v>3.8</v>
      </c>
      <c r="N160" s="18">
        <f t="shared" si="136"/>
        <v>0.1</v>
      </c>
      <c r="O160" s="18">
        <f>IF(OR(INDEX($AM$99:$AY$122,MATCH($C160,$AL$99:$AL$122,0),MATCH($B160,$AM$98:$AY$98,0))="T", INDEX($AM$99:$AY$122,MATCH($C160,$AL$99:$AL$122,0),MATCH($B160,$AM$98:$AY$98,0))="M"), _xlfn.XLOOKUP($B160,$AM$98:$AY$98,$AM$123:$AY$123), INDEX($AM$99:$AY$122,MATCH($C160,$AL$99:$AL$122,0),MATCH($B160,$AM$98:$AY$98,0)))</f>
        <v>0.1</v>
      </c>
      <c r="P160" s="23">
        <f>IF(OR(INDEX($BB$13:$BN$36,MATCH($C160,$BA$13:$BA$36,0),MATCH($B160,$BB$12:$BN$12,0))="T", INDEX($BB$13:$BN$36,MATCH($C160,$BA$13:$BA$36,0),MATCH($B160,$BB$12:$BN$12,0))="M"),_xlfn.XLOOKUP($B160,$BB$12:$BN$12,$BB$37:$BN$37), INDEX($BB$13:$BN$36,MATCH($C160,$BA$13:$BA$36,0),MATCH($B160,$BB$12:$BN$12,0)))</f>
        <v>88</v>
      </c>
      <c r="Q160" s="23">
        <f>IF(OR(INDEX($BB$41:$BN$64,MATCH($C160,$BA$41:$BA$64,0),MATCH($B160,$BB$40:$BN$40,0))="T", INDEX($BB$41:$BN$64,MATCH($C160,$BA$41:$BA$64,0),MATCH($B160,$BB$40:$BN$40,0))="M"),_xlfn.XLOOKUP($B160,$BB$40:$BN$40,$BB$65:$BN$65), INDEX($BB$41:$BN$64,MATCH($C160,$BA$41:$BA$64,0),MATCH($B160,$BB$40:$BN$40,0)))</f>
        <v>42</v>
      </c>
      <c r="R160" s="23">
        <f>IF(OR(INDEX($BB$70:$BN$93,MATCH($C160,$BA$70:$BA$93,0),MATCH($B160,$BB$69:$BN$69,0))="T", INDEX($BB$70:$BN$93,MATCH($C160,$BA$70:$BA$93,0),MATCH($B160,$BB$69:$BN$69,0))="M"), _xlfn.XLOOKUP($B160,$BB$69:$BN$69,$BB$94:$BN$94), INDEX($AM$41:$AY$64,MATCH($C160,$BA$70:$BA$93,0),MATCH($B160,$BB$69:$BN$69,0)))</f>
        <v>65.739130434782609</v>
      </c>
      <c r="S160" s="23">
        <f>IF(OR(INDEX($BB$99:$BN$122,MATCH($C160,$BA$99:$BA$122,0),MATCH($B160,$BB$98:$BN$98,0))="T", INDEX($BB$99:$BN$122,MATCH($C160,$BA$99:$BA$122,0),MATCH($B160,$BB$98:$BN$98,0))="M"), _xlfn.XLOOKUP($B160,$BB$98:$BN$98,$BB$123:$BN$123), INDEX($BB$99:$BN$122,MATCH($C160,$BA$99:$BA$122,0),MATCH($B160,$BB$98:$BN$98,0)))</f>
        <v>24</v>
      </c>
      <c r="T160" s="23">
        <f>IF(OR(INDEX($BB$128:$BN$151,MATCH($C160,$BA$128:$BA$151,0),MATCH($B160,$BB$127:$BN$127,0))="T", INDEX($BB$128:$BN$151,MATCH($C160,$BA$128:$BA$151,0),MATCH($B160,$BB$127:$BN$127,0))="M"), _xlfn.XLOOKUP($B160,$BB$127:$BN$127,$BB$152:$BN$152), INDEX($AM$128:$AY$151,MATCH($C160,$BA$128:$BA$151,0),MATCH($B160,$BB$127:$BN$127,0)))</f>
        <v>65.400000000000006</v>
      </c>
      <c r="W160" s="5">
        <v>2003</v>
      </c>
      <c r="X160" s="5">
        <v>69</v>
      </c>
      <c r="Y160" s="5">
        <v>60</v>
      </c>
      <c r="Z160" s="5">
        <v>69</v>
      </c>
      <c r="AA160" s="5">
        <v>65</v>
      </c>
      <c r="AB160" s="5">
        <v>67</v>
      </c>
      <c r="AC160" s="5">
        <v>75</v>
      </c>
      <c r="AD160" s="5">
        <v>74</v>
      </c>
      <c r="AE160" s="5">
        <v>72</v>
      </c>
      <c r="AF160" s="5">
        <v>82</v>
      </c>
      <c r="AG160" s="5">
        <v>79</v>
      </c>
      <c r="AH160" s="5">
        <v>65</v>
      </c>
      <c r="AI160" s="5">
        <v>67</v>
      </c>
      <c r="AJ160" s="5"/>
      <c r="AL160" s="5">
        <v>2003</v>
      </c>
      <c r="AM160" s="5">
        <v>56.3</v>
      </c>
      <c r="AN160" s="5">
        <v>54.6</v>
      </c>
      <c r="AO160" s="5">
        <v>56.5</v>
      </c>
      <c r="AP160" s="5">
        <v>53.9</v>
      </c>
      <c r="AQ160" s="5">
        <v>58</v>
      </c>
      <c r="AR160" s="5">
        <v>60.5</v>
      </c>
      <c r="AS160" s="5">
        <v>59.3</v>
      </c>
      <c r="AT160" s="5">
        <v>63.5</v>
      </c>
      <c r="AU160" s="5">
        <v>64.8</v>
      </c>
      <c r="AV160" s="5">
        <v>63</v>
      </c>
      <c r="AW160" s="5">
        <v>55.3</v>
      </c>
      <c r="AX160" s="5">
        <v>52.9</v>
      </c>
      <c r="AY160" s="5"/>
      <c r="BA160" s="5">
        <v>2003</v>
      </c>
      <c r="BB160" s="5">
        <v>56.3</v>
      </c>
      <c r="BC160" s="5">
        <v>54.6</v>
      </c>
      <c r="BD160" s="5">
        <v>56.5</v>
      </c>
      <c r="BE160" s="5">
        <v>53.9</v>
      </c>
      <c r="BF160" s="5">
        <v>58</v>
      </c>
      <c r="BG160" s="5">
        <v>60.5</v>
      </c>
      <c r="BH160" s="5">
        <v>59.3</v>
      </c>
      <c r="BI160" s="5">
        <v>63.5</v>
      </c>
      <c r="BJ160" s="5">
        <v>64.8</v>
      </c>
      <c r="BK160" s="5">
        <v>63</v>
      </c>
      <c r="BL160" s="5">
        <v>55.3</v>
      </c>
      <c r="BM160" s="5">
        <v>52.9</v>
      </c>
      <c r="BN160" s="5"/>
    </row>
    <row r="161" spans="1:66" ht="15" thickBot="1" x14ac:dyDescent="0.4">
      <c r="A161" s="2">
        <v>41409</v>
      </c>
      <c r="B161" s="6">
        <f t="shared" si="132"/>
        <v>5</v>
      </c>
      <c r="C161" s="6">
        <f t="shared" si="133"/>
        <v>2013</v>
      </c>
      <c r="D161">
        <v>162719</v>
      </c>
      <c r="E161">
        <f t="shared" si="134"/>
        <v>65416.517134582064</v>
      </c>
      <c r="F161" s="19">
        <f>IF(OR(INDEX($X$13:$AJ$36,MATCH($C161,$W$13:$W$36,0),MATCH($B161,$X$12:$AJ$12,0))="T", INDEX($X$13:$AJ$36,MATCH($C161,$W$13:$W$36,0),MATCH($B161,$X$12:$AJ$12,0))="M"),_xlfn.XLOOKUP($B161,$X$12:$AJ$12,$X$37:$AJ$37), INDEX($X$13:$AJ$36,MATCH($C161,$W$13:$W$36,0),MATCH($B161,$X$12:$AJ$12,0)))</f>
        <v>94</v>
      </c>
      <c r="G161" s="19">
        <f>IF(OR(INDEX($X$41:$AJ$64,MATCH(C161,$W$41:$W$64,0),MATCH(B161,$X$40:$AJ$40,0))="T", INDEX($X$41:$AJ$64,MATCH(C161,$W$41:$W$64,0),MATCH(B161,$X$40:$AJ$40,0))="M"), _xlfn.XLOOKUP($B161,$X$40:$AJ$40,$X$65:$AJ$65), INDEX($X$41:$AJ$64,MATCH(C161,$W$41:$W$64,0),MATCH(B161,$X$40:$AJ$40,0)))</f>
        <v>47</v>
      </c>
      <c r="H161" s="19">
        <f>IF(OR(INDEX($X$70:$AJ$93,MATCH(C161,$W$70:$W$93,0),MATCH(B161,$X$69:$AJ$69,0))="T", INDEX($X$70:$AJ$93,MATCH(C161,$W$70:$W$93,0),MATCH(B161,$X$69:$AJ$69,0))="M"), _xlfn.XLOOKUP($B161,$X$69:$AJ$69,$X$94:$AJ$94), INDEX($X$70:$AJ$93,MATCH(C161,$W$70:$W$93,0),MATCH(B161,$X$69:$AJ$69,0)))</f>
        <v>9.5</v>
      </c>
      <c r="I161" s="19">
        <f>IF(OR(INDEX($X$99:$AJ$122,MATCH(C161,$W$99:$W$122,0),MATCH(B161,$X$98:$AJ$98,0))="T", INDEX($X$99:$AJ$122,MATCH(C161,$W$99:$W$122,0),MATCH(B161,$X$98:$AJ$98,0))="M"),_xlfn.XLOOKUP($B161,$X$98:$AJ$98,$X$123:$AJ$123), INDEX($X$99:$AJ$122,MATCH(C161,$W$99:$W$122,0),MATCH(B161,$X$98:$AJ$98,0)))</f>
        <v>4.2</v>
      </c>
      <c r="J161" s="19">
        <f>IF(OR(INDEX($X$128:$AJ$151,MATCH(C161,$W$128:$W$151,0),MATCH(B161,$X$127:$AJ$127,0))="T", INDEX($X$128:$AJ$151,MATCH(C161,$W$128:$W$151,0),MATCH(B161,$X$127:$AJ$127,0))="M"), _xlfn.XLOOKUP($B161,$X$127:$AJ$127,$X$152:$AJ$152), INDEX($X$128:$AJ$151,MATCH(C161,$W$128:$W$151,0),MATCH(B161,$X$127:$AJ$127,0)))</f>
        <v>6.8</v>
      </c>
      <c r="K161" s="18">
        <f>IF(OR(INDEX($AM$13:$AY$36,MATCH($C161,$AL$13:$AL$36,0),MATCH($B161,$AM$12:$AY$12,0))="T", INDEX($AM$13:$AY$36,MATCH($C161,$AL$13:$AL$36,0),MATCH($B161,$AM$12:$AY$12,0))="M"),_xlfn.XLOOKUP($B161,$AM$12:$AY$12,$AM$37:$AY$37), INDEX($AM$13:$AY$36,MATCH($C161,$AL$13:$AL$36,0),MATCH($B161,$AM$12:$AY$12,0)))</f>
        <v>88</v>
      </c>
      <c r="L161" s="18">
        <f>IF(OR(INDEX($AM$41:$AY$64,MATCH($C161,$AL$41:$AL$64,0),MATCH($B161,$AM$40:$AY$40,0))="T", INDEX($AM$41:$AY$64,MATCH($C161,$AL$41:$AL$64,0),MATCH($B161,$AM$40:$AY$40,0))="M"),_xlfn.XLOOKUP($B161,$AM$40:$AY$40,$AM$65:$AY$65), INDEX($AM$41:$AY$64,MATCH($C161,$AL$41:$AL$64,0),MATCH($B161,$AM$40:$AY$40,0)))</f>
        <v>48</v>
      </c>
      <c r="M161" s="18">
        <f t="shared" si="135"/>
        <v>6.7</v>
      </c>
      <c r="N161" s="18">
        <f t="shared" si="136"/>
        <v>0.4</v>
      </c>
      <c r="O161" s="18">
        <f>IF(OR(INDEX($AM$99:$AY$122,MATCH($C161,$AL$99:$AL$122,0),MATCH($B161,$AM$98:$AY$98,0))="T", INDEX($AM$99:$AY$122,MATCH($C161,$AL$99:$AL$122,0),MATCH($B161,$AM$98:$AY$98,0))="M"), _xlfn.XLOOKUP($B161,$AM$98:$AY$98,$AM$123:$AY$123), INDEX($AM$99:$AY$122,MATCH($C161,$AL$99:$AL$122,0),MATCH($B161,$AM$98:$AY$98,0)))</f>
        <v>0.4</v>
      </c>
      <c r="P161" s="23">
        <f>IF(OR(INDEX($BB$13:$BN$36,MATCH($C161,$BA$13:$BA$36,0),MATCH($B161,$BB$12:$BN$12,0))="T", INDEX($BB$13:$BN$36,MATCH($C161,$BA$13:$BA$36,0),MATCH($B161,$BB$12:$BN$12,0))="M"),_xlfn.XLOOKUP($B161,$BB$12:$BN$12,$BB$37:$BN$37), INDEX($BB$13:$BN$36,MATCH($C161,$BA$13:$BA$36,0),MATCH($B161,$BB$12:$BN$12,0)))</f>
        <v>92</v>
      </c>
      <c r="Q161" s="23">
        <f>IF(OR(INDEX($BB$41:$BN$64,MATCH($C161,$BA$41:$BA$64,0),MATCH($B161,$BB$40:$BN$40,0))="T", INDEX($BB$41:$BN$64,MATCH($C161,$BA$41:$BA$64,0),MATCH($B161,$BB$40:$BN$40,0))="M"),_xlfn.XLOOKUP($B161,$BB$40:$BN$40,$BB$65:$BN$65), INDEX($BB$41:$BN$64,MATCH($C161,$BA$41:$BA$64,0),MATCH($B161,$BB$40:$BN$40,0)))</f>
        <v>45</v>
      </c>
      <c r="R161" s="23">
        <f>IF(OR(INDEX($BB$70:$BN$93,MATCH($C161,$BA$70:$BA$93,0),MATCH($B161,$BB$69:$BN$69,0))="T", INDEX($BB$70:$BN$93,MATCH($C161,$BA$70:$BA$93,0),MATCH($B161,$BB$69:$BN$69,0))="M"), _xlfn.XLOOKUP($B161,$BB$69:$BN$69,$BB$94:$BN$94), INDEX($AM$41:$AY$64,MATCH($C161,$BA$70:$BA$93,0),MATCH($B161,$BB$69:$BN$69,0)))</f>
        <v>48</v>
      </c>
      <c r="S161" s="23">
        <f>IF(OR(INDEX($BB$99:$BN$122,MATCH($C161,$BA$99:$BA$122,0),MATCH($B161,$BB$98:$BN$98,0))="T", INDEX($BB$99:$BN$122,MATCH($C161,$BA$99:$BA$122,0),MATCH($B161,$BB$98:$BN$98,0))="M"), _xlfn.XLOOKUP($B161,$BB$98:$BN$98,$BB$123:$BN$123), INDEX($BB$99:$BN$122,MATCH($C161,$BA$99:$BA$122,0),MATCH($B161,$BB$98:$BN$98,0)))</f>
        <v>42</v>
      </c>
      <c r="T161" s="23">
        <f>IF(OR(INDEX($BB$128:$BN$151,MATCH($C161,$BA$128:$BA$151,0),MATCH($B161,$BB$127:$BN$127,0))="T", INDEX($BB$128:$BN$151,MATCH($C161,$BA$128:$BA$151,0),MATCH($B161,$BB$127:$BN$127,0))="M"), _xlfn.XLOOKUP($B161,$BB$127:$BN$127,$BB$152:$BN$152), INDEX($AM$128:$AY$151,MATCH($C161,$BA$128:$BA$151,0),MATCH($B161,$BB$127:$BN$127,0)))</f>
        <v>65.400000000000006</v>
      </c>
      <c r="W161" s="5">
        <v>2004</v>
      </c>
      <c r="X161" s="5">
        <v>69</v>
      </c>
      <c r="Y161" s="5">
        <v>62</v>
      </c>
      <c r="Z161" s="5">
        <v>69</v>
      </c>
      <c r="AA161" s="5">
        <v>74</v>
      </c>
      <c r="AB161" s="5">
        <v>68</v>
      </c>
      <c r="AC161" s="5">
        <v>69</v>
      </c>
      <c r="AD161" s="5">
        <v>75</v>
      </c>
      <c r="AE161" s="5">
        <v>75</v>
      </c>
      <c r="AF161" s="5">
        <v>72</v>
      </c>
      <c r="AG161" s="5">
        <v>78</v>
      </c>
      <c r="AH161" s="5">
        <v>65</v>
      </c>
      <c r="AI161" s="5">
        <v>66</v>
      </c>
      <c r="AJ161" s="5"/>
      <c r="AL161" s="5">
        <v>2004</v>
      </c>
      <c r="AM161" s="5">
        <v>51.8</v>
      </c>
      <c r="AN161" s="5">
        <v>53.7</v>
      </c>
      <c r="AO161" s="5">
        <v>60.2</v>
      </c>
      <c r="AP161" s="5">
        <v>58.5</v>
      </c>
      <c r="AQ161" s="5">
        <v>58.1</v>
      </c>
      <c r="AR161" s="5">
        <v>58.9</v>
      </c>
      <c r="AS161" s="5">
        <v>60.7</v>
      </c>
      <c r="AT161" s="5">
        <v>62.8</v>
      </c>
      <c r="AU161" s="5">
        <v>64.900000000000006</v>
      </c>
      <c r="AV161" s="5">
        <v>60</v>
      </c>
      <c r="AW161" s="5">
        <v>56.5</v>
      </c>
      <c r="AX161" s="5">
        <v>53.5</v>
      </c>
      <c r="AY161" s="5"/>
      <c r="BA161" s="5">
        <v>2004</v>
      </c>
      <c r="BB161" s="5">
        <v>51.8</v>
      </c>
      <c r="BC161" s="5">
        <v>53.7</v>
      </c>
      <c r="BD161" s="5">
        <v>60.2</v>
      </c>
      <c r="BE161" s="5">
        <v>58.5</v>
      </c>
      <c r="BF161" s="5">
        <v>58.1</v>
      </c>
      <c r="BG161" s="5">
        <v>58.9</v>
      </c>
      <c r="BH161" s="5">
        <v>60.7</v>
      </c>
      <c r="BI161" s="5">
        <v>62.8</v>
      </c>
      <c r="BJ161" s="5">
        <v>64.900000000000006</v>
      </c>
      <c r="BK161" s="5">
        <v>60</v>
      </c>
      <c r="BL161" s="5">
        <v>56.5</v>
      </c>
      <c r="BM161" s="5">
        <v>53.5</v>
      </c>
      <c r="BN161" s="5"/>
    </row>
    <row r="162" spans="1:66" ht="15" thickBot="1" x14ac:dyDescent="0.4">
      <c r="A162" s="2">
        <v>41440</v>
      </c>
      <c r="B162" s="6">
        <f t="shared" si="132"/>
        <v>6</v>
      </c>
      <c r="C162" s="6">
        <f t="shared" si="133"/>
        <v>2013</v>
      </c>
      <c r="D162">
        <v>167204</v>
      </c>
      <c r="E162">
        <f t="shared" si="134"/>
        <v>67219.58302945974</v>
      </c>
      <c r="F162" s="19">
        <f>IF(OR(INDEX($X$13:$AJ$36,MATCH($C162,$W$13:$W$36,0),MATCH($B162,$X$12:$AJ$12,0))="T", INDEX($X$13:$AJ$36,MATCH($C162,$W$13:$W$36,0),MATCH($B162,$X$12:$AJ$12,0))="M"),_xlfn.XLOOKUP($B162,$X$12:$AJ$12,$X$37:$AJ$37), INDEX($X$13:$AJ$36,MATCH($C162,$W$13:$W$36,0),MATCH($B162,$X$12:$AJ$12,0)))</f>
        <v>108</v>
      </c>
      <c r="G162" s="19">
        <f>IF(OR(INDEX($X$41:$AJ$64,MATCH(C162,$W$41:$W$64,0),MATCH(B162,$X$40:$AJ$40,0))="T", INDEX($X$41:$AJ$64,MATCH(C162,$W$41:$W$64,0),MATCH(B162,$X$40:$AJ$40,0))="M"), _xlfn.XLOOKUP($B162,$X$40:$AJ$40,$X$65:$AJ$65), INDEX($X$41:$AJ$64,MATCH(C162,$W$41:$W$64,0),MATCH(B162,$X$40:$AJ$40,0)))</f>
        <v>50</v>
      </c>
      <c r="H162" s="19">
        <f>IF(OR(INDEX($X$70:$AJ$93,MATCH(C162,$W$70:$W$93,0),MATCH(B162,$X$69:$AJ$69,0))="T", INDEX($X$70:$AJ$93,MATCH(C162,$W$70:$W$93,0),MATCH(B162,$X$69:$AJ$69,0))="M"), _xlfn.XLOOKUP($B162,$X$69:$AJ$69,$X$94:$AJ$94), INDEX($X$70:$AJ$93,MATCH(C162,$W$70:$W$93,0),MATCH(B162,$X$69:$AJ$69,0)))</f>
        <v>17.600000000000001</v>
      </c>
      <c r="I162" s="19">
        <f>IF(OR(INDEX($X$99:$AJ$122,MATCH(C162,$W$99:$W$122,0),MATCH(B162,$X$98:$AJ$98,0))="T", INDEX($X$99:$AJ$122,MATCH(C162,$W$99:$W$122,0),MATCH(B162,$X$98:$AJ$98,0))="M"),_xlfn.XLOOKUP($B162,$X$98:$AJ$98,$X$123:$AJ$123), INDEX($X$99:$AJ$122,MATCH(C162,$W$99:$W$122,0),MATCH(B162,$X$98:$AJ$98,0)))</f>
        <v>8.6</v>
      </c>
      <c r="J162" s="19">
        <f>IF(OR(INDEX($X$128:$AJ$151,MATCH(C162,$W$128:$W$151,0),MATCH(B162,$X$127:$AJ$127,0))="T", INDEX($X$128:$AJ$151,MATCH(C162,$W$128:$W$151,0),MATCH(B162,$X$127:$AJ$127,0))="M"), _xlfn.XLOOKUP($B162,$X$127:$AJ$127,$X$152:$AJ$152), INDEX($X$128:$AJ$151,MATCH(C162,$W$128:$W$151,0),MATCH(B162,$X$127:$AJ$127,0)))</f>
        <v>12.9</v>
      </c>
      <c r="K162" s="18">
        <f>IF(OR(INDEX($AM$13:$AY$36,MATCH($C162,$AL$13:$AL$36,0),MATCH($B162,$AM$12:$AY$12,0))="T", INDEX($AM$13:$AY$36,MATCH($C162,$AL$13:$AL$36,0),MATCH($B162,$AM$12:$AY$12,0))="M"),_xlfn.XLOOKUP($B162,$AM$12:$AY$12,$AM$37:$AY$37), INDEX($AM$13:$AY$36,MATCH($C162,$AL$13:$AL$36,0),MATCH($B162,$AM$12:$AY$12,0)))</f>
        <v>77</v>
      </c>
      <c r="L162" s="18">
        <f>IF(OR(INDEX($AM$41:$AY$64,MATCH($C162,$AL$41:$AL$64,0),MATCH($B162,$AM$40:$AY$40,0))="T", INDEX($AM$41:$AY$64,MATCH($C162,$AL$41:$AL$64,0),MATCH($B162,$AM$40:$AY$40,0))="M"),_xlfn.XLOOKUP($B162,$AM$40:$AY$40,$AM$65:$AY$65), INDEX($AM$41:$AY$64,MATCH($C162,$AL$41:$AL$64,0),MATCH($B162,$AM$40:$AY$40,0)))</f>
        <v>51</v>
      </c>
      <c r="M162" s="18">
        <f t="shared" si="135"/>
        <v>12.6</v>
      </c>
      <c r="N162" s="18">
        <f t="shared" si="136"/>
        <v>0.2</v>
      </c>
      <c r="O162" s="18">
        <f>IF(OR(INDEX($AM$99:$AY$122,MATCH($C162,$AL$99:$AL$122,0),MATCH($B162,$AM$98:$AY$98,0))="T", INDEX($AM$99:$AY$122,MATCH($C162,$AL$99:$AL$122,0),MATCH($B162,$AM$98:$AY$98,0))="M"), _xlfn.XLOOKUP($B162,$AM$98:$AY$98,$AM$123:$AY$123), INDEX($AM$99:$AY$122,MATCH($C162,$AL$99:$AL$122,0),MATCH($B162,$AM$98:$AY$98,0)))</f>
        <v>0.2</v>
      </c>
      <c r="P162" s="23">
        <f>IF(OR(INDEX($BB$13:$BN$36,MATCH($C162,$BA$13:$BA$36,0),MATCH($B162,$BB$12:$BN$12,0))="T", INDEX($BB$13:$BN$36,MATCH($C162,$BA$13:$BA$36,0),MATCH($B162,$BB$12:$BN$12,0))="M"),_xlfn.XLOOKUP($B162,$BB$12:$BN$12,$BB$37:$BN$37), INDEX($BB$13:$BN$36,MATCH($C162,$BA$13:$BA$36,0),MATCH($B162,$BB$12:$BN$12,0)))</f>
        <v>96</v>
      </c>
      <c r="Q162" s="23">
        <f>IF(OR(INDEX($BB$41:$BN$64,MATCH($C162,$BA$41:$BA$64,0),MATCH($B162,$BB$40:$BN$40,0))="T", INDEX($BB$41:$BN$64,MATCH($C162,$BA$41:$BA$64,0),MATCH($B162,$BB$40:$BN$40,0))="M"),_xlfn.XLOOKUP($B162,$BB$40:$BN$40,$BB$65:$BN$65), INDEX($BB$41:$BN$64,MATCH($C162,$BA$41:$BA$64,0),MATCH($B162,$BB$40:$BN$40,0)))</f>
        <v>51</v>
      </c>
      <c r="R162" s="23">
        <f>IF(OR(INDEX($BB$70:$BN$93,MATCH($C162,$BA$70:$BA$93,0),MATCH($B162,$BB$69:$BN$69,0))="T", INDEX($BB$70:$BN$93,MATCH($C162,$BA$70:$BA$93,0),MATCH($B162,$BB$69:$BN$69,0))="M"), _xlfn.XLOOKUP($B162,$BB$69:$BN$69,$BB$94:$BN$94), INDEX($AM$41:$AY$64,MATCH($C162,$BA$70:$BA$93,0),MATCH($B162,$BB$69:$BN$69,0)))</f>
        <v>51</v>
      </c>
      <c r="S162" s="23">
        <f>IF(OR(INDEX($BB$99:$BN$122,MATCH($C162,$BA$99:$BA$122,0),MATCH($B162,$BB$98:$BN$98,0))="T", INDEX($BB$99:$BN$122,MATCH($C162,$BA$99:$BA$122,0),MATCH($B162,$BB$98:$BN$98,0))="M"), _xlfn.XLOOKUP($B162,$BB$98:$BN$98,$BB$123:$BN$123), INDEX($BB$99:$BN$122,MATCH($C162,$BA$99:$BA$122,0),MATCH($B162,$BB$98:$BN$98,0)))</f>
        <v>105</v>
      </c>
      <c r="T162" s="23">
        <f>IF(OR(INDEX($BB$128:$BN$151,MATCH($C162,$BA$128:$BA$151,0),MATCH($B162,$BB$127:$BN$127,0))="T", INDEX($BB$128:$BN$151,MATCH($C162,$BA$128:$BA$151,0),MATCH($B162,$BB$127:$BN$127,0))="M"), _xlfn.XLOOKUP($B162,$BB$127:$BN$127,$BB$152:$BN$152), INDEX($AM$128:$AY$151,MATCH($C162,$BA$128:$BA$151,0),MATCH($B162,$BB$127:$BN$127,0)))</f>
        <v>67</v>
      </c>
      <c r="W162" s="5">
        <v>2005</v>
      </c>
      <c r="X162" s="5">
        <v>66</v>
      </c>
      <c r="Y162" s="5">
        <v>72</v>
      </c>
      <c r="Z162" s="5">
        <v>68</v>
      </c>
      <c r="AA162" s="5">
        <v>66</v>
      </c>
      <c r="AB162" s="5">
        <v>70</v>
      </c>
      <c r="AC162" s="5">
        <v>66</v>
      </c>
      <c r="AD162" s="5">
        <v>74</v>
      </c>
      <c r="AE162" s="5">
        <v>66</v>
      </c>
      <c r="AF162" s="5">
        <v>70</v>
      </c>
      <c r="AG162" s="5">
        <v>69</v>
      </c>
      <c r="AH162" s="5">
        <v>63</v>
      </c>
      <c r="AI162" s="5">
        <v>67</v>
      </c>
      <c r="AJ162" s="5"/>
      <c r="AL162" s="5">
        <v>2005</v>
      </c>
      <c r="AM162" s="5">
        <v>50.3</v>
      </c>
      <c r="AN162" s="5">
        <v>55.8</v>
      </c>
      <c r="AO162" s="5">
        <v>57.8</v>
      </c>
      <c r="AP162" s="5">
        <v>55.9</v>
      </c>
      <c r="AQ162" s="5">
        <v>59.1</v>
      </c>
      <c r="AR162" s="5">
        <v>59.3</v>
      </c>
      <c r="AS162" s="5">
        <v>61</v>
      </c>
      <c r="AT162" s="5">
        <v>59.8</v>
      </c>
      <c r="AU162" s="5">
        <v>59.7</v>
      </c>
      <c r="AV162" s="5">
        <v>60.5</v>
      </c>
      <c r="AW162" s="5">
        <v>60.3</v>
      </c>
      <c r="AX162" s="5">
        <v>55.5</v>
      </c>
      <c r="AY162" s="5"/>
      <c r="BA162" s="5">
        <v>2005</v>
      </c>
      <c r="BB162" s="5">
        <v>50.3</v>
      </c>
      <c r="BC162" s="5">
        <v>55.8</v>
      </c>
      <c r="BD162" s="5">
        <v>57.8</v>
      </c>
      <c r="BE162" s="5">
        <v>55.9</v>
      </c>
      <c r="BF162" s="5">
        <v>59.1</v>
      </c>
      <c r="BG162" s="5">
        <v>59.3</v>
      </c>
      <c r="BH162" s="5">
        <v>61</v>
      </c>
      <c r="BI162" s="5">
        <v>59.8</v>
      </c>
      <c r="BJ162" s="5">
        <v>59.7</v>
      </c>
      <c r="BK162" s="5">
        <v>60.5</v>
      </c>
      <c r="BL162" s="5">
        <v>60.3</v>
      </c>
      <c r="BM162" s="5">
        <v>55.5</v>
      </c>
      <c r="BN162" s="5"/>
    </row>
    <row r="163" spans="1:66" ht="15" thickBot="1" x14ac:dyDescent="0.4">
      <c r="A163" s="2">
        <v>41470</v>
      </c>
      <c r="B163" s="6">
        <f t="shared" si="132"/>
        <v>7</v>
      </c>
      <c r="C163" s="6">
        <f t="shared" si="133"/>
        <v>2013</v>
      </c>
      <c r="D163">
        <v>190260</v>
      </c>
      <c r="E163">
        <f t="shared" si="134"/>
        <v>76488.587995412847</v>
      </c>
      <c r="F163" s="19">
        <f>IF(OR(INDEX($X$13:$AJ$36,MATCH($C163,$W$13:$W$36,0),MATCH($B163,$X$12:$AJ$12,0))="T", INDEX($X$13:$AJ$36,MATCH($C163,$W$13:$W$36,0),MATCH($B163,$X$12:$AJ$12,0))="M"),_xlfn.XLOOKUP($B163,$X$12:$AJ$12,$X$37:$AJ$37), INDEX($X$13:$AJ$36,MATCH($C163,$W$13:$W$36,0),MATCH($B163,$X$12:$AJ$12,0)))</f>
        <v>109</v>
      </c>
      <c r="G163" s="19">
        <f>IF(OR(INDEX($X$41:$AJ$64,MATCH(C163,$W$41:$W$64,0),MATCH(B163,$X$40:$AJ$40,0))="T", INDEX($X$41:$AJ$64,MATCH(C163,$W$41:$W$64,0),MATCH(B163,$X$40:$AJ$40,0))="M"), _xlfn.XLOOKUP($B163,$X$40:$AJ$40,$X$65:$AJ$65), INDEX($X$41:$AJ$64,MATCH(C163,$W$41:$W$64,0),MATCH(B163,$X$40:$AJ$40,0)))</f>
        <v>53</v>
      </c>
      <c r="H163" s="19">
        <f>IF(OR(INDEX($X$70:$AJ$93,MATCH(C163,$W$70:$W$93,0),MATCH(B163,$X$69:$AJ$69,0))="T", INDEX($X$70:$AJ$93,MATCH(C163,$W$70:$W$93,0),MATCH(B163,$X$69:$AJ$69,0))="M"), _xlfn.XLOOKUP($B163,$X$69:$AJ$69,$X$94:$AJ$94), INDEX($X$70:$AJ$93,MATCH(C163,$W$70:$W$93,0),MATCH(B163,$X$69:$AJ$69,0)))</f>
        <v>20.6</v>
      </c>
      <c r="I163" s="19">
        <f>IF(OR(INDEX($X$99:$AJ$122,MATCH(C163,$W$99:$W$122,0),MATCH(B163,$X$98:$AJ$98,0))="T", INDEX($X$99:$AJ$122,MATCH(C163,$W$99:$W$122,0),MATCH(B163,$X$98:$AJ$98,0))="M"),_xlfn.XLOOKUP($B163,$X$98:$AJ$98,$X$123:$AJ$123), INDEX($X$99:$AJ$122,MATCH(C163,$W$99:$W$122,0),MATCH(B163,$X$98:$AJ$98,0)))</f>
        <v>11.4</v>
      </c>
      <c r="J163" s="19">
        <f>IF(OR(INDEX($X$128:$AJ$151,MATCH(C163,$W$128:$W$151,0),MATCH(B163,$X$127:$AJ$127,0))="T", INDEX($X$128:$AJ$151,MATCH(C163,$W$128:$W$151,0),MATCH(B163,$X$127:$AJ$127,0))="M"), _xlfn.XLOOKUP($B163,$X$127:$AJ$127,$X$152:$AJ$152), INDEX($X$128:$AJ$151,MATCH(C163,$W$128:$W$151,0),MATCH(B163,$X$127:$AJ$127,0)))</f>
        <v>16.100000000000001</v>
      </c>
      <c r="K163" s="18">
        <f>IF(OR(INDEX($AM$13:$AY$36,MATCH($C163,$AL$13:$AL$36,0),MATCH($B163,$AM$12:$AY$12,0))="T", INDEX($AM$13:$AY$36,MATCH($C163,$AL$13:$AL$36,0),MATCH($B163,$AM$12:$AY$12,0))="M"),_xlfn.XLOOKUP($B163,$AM$12:$AY$12,$AM$37:$AY$37), INDEX($AM$13:$AY$36,MATCH($C163,$AL$13:$AL$36,0),MATCH($B163,$AM$12:$AY$12,0)))</f>
        <v>79</v>
      </c>
      <c r="L163" s="18">
        <f>IF(OR(INDEX($AM$41:$AY$64,MATCH($C163,$AL$41:$AL$64,0),MATCH($B163,$AM$40:$AY$40,0))="T", INDEX($AM$41:$AY$64,MATCH($C163,$AL$41:$AL$64,0),MATCH($B163,$AM$40:$AY$40,0))="M"),_xlfn.XLOOKUP($B163,$AM$40:$AY$40,$AM$65:$AY$65), INDEX($AM$41:$AY$64,MATCH($C163,$AL$41:$AL$64,0),MATCH($B163,$AM$40:$AY$40,0)))</f>
        <v>52</v>
      </c>
      <c r="M163" s="18">
        <f t="shared" si="135"/>
        <v>14</v>
      </c>
      <c r="N163" s="18">
        <f t="shared" si="136"/>
        <v>0.2</v>
      </c>
      <c r="O163" s="18">
        <f>IF(OR(INDEX($AM$99:$AY$122,MATCH($C163,$AL$99:$AL$122,0),MATCH($B163,$AM$98:$AY$98,0))="T", INDEX($AM$99:$AY$122,MATCH($C163,$AL$99:$AL$122,0),MATCH($B163,$AM$98:$AY$98,0))="M"), _xlfn.XLOOKUP($B163,$AM$98:$AY$98,$AM$123:$AY$123), INDEX($AM$99:$AY$122,MATCH($C163,$AL$99:$AL$122,0),MATCH($B163,$AM$98:$AY$98,0)))</f>
        <v>0.2</v>
      </c>
      <c r="P163" s="23">
        <f>IF(OR(INDEX($BB$13:$BN$36,MATCH($C163,$BA$13:$BA$36,0),MATCH($B163,$BB$12:$BN$12,0))="T", INDEX($BB$13:$BN$36,MATCH($C163,$BA$13:$BA$36,0),MATCH($B163,$BB$12:$BN$12,0))="M"),_xlfn.XLOOKUP($B163,$BB$12:$BN$12,$BB$37:$BN$37), INDEX($BB$13:$BN$36,MATCH($C163,$BA$13:$BA$36,0),MATCH($B163,$BB$12:$BN$12,0)))</f>
        <v>92</v>
      </c>
      <c r="Q163" s="23">
        <f>IF(OR(INDEX($BB$41:$BN$64,MATCH($C163,$BA$41:$BA$64,0),MATCH($B163,$BB$40:$BN$40,0))="T", INDEX($BB$41:$BN$64,MATCH($C163,$BA$41:$BA$64,0),MATCH($B163,$BB$40:$BN$40,0))="M"),_xlfn.XLOOKUP($B163,$BB$40:$BN$40,$BB$65:$BN$65), INDEX($BB$41:$BN$64,MATCH($C163,$BA$41:$BA$64,0),MATCH($B163,$BB$40:$BN$40,0)))</f>
        <v>53</v>
      </c>
      <c r="R163" s="23">
        <f>IF(OR(INDEX($BB$70:$BN$93,MATCH($C163,$BA$70:$BA$93,0),MATCH($B163,$BB$69:$BN$69,0))="T", INDEX($BB$70:$BN$93,MATCH($C163,$BA$70:$BA$93,0),MATCH($B163,$BB$69:$BN$69,0))="M"), _xlfn.XLOOKUP($B163,$BB$69:$BN$69,$BB$94:$BN$94), INDEX($AM$41:$AY$64,MATCH($C163,$BA$70:$BA$93,0),MATCH($B163,$BB$69:$BN$69,0)))</f>
        <v>52</v>
      </c>
      <c r="S163" s="23">
        <f>IF(OR(INDEX($BB$99:$BN$122,MATCH($C163,$BA$99:$BA$122,0),MATCH($B163,$BB$98:$BN$98,0))="T", INDEX($BB$99:$BN$122,MATCH($C163,$BA$99:$BA$122,0),MATCH($B163,$BB$98:$BN$98,0))="M"), _xlfn.XLOOKUP($B163,$BB$98:$BN$98,$BB$123:$BN$123), INDEX($BB$99:$BN$122,MATCH($C163,$BA$99:$BA$122,0),MATCH($B163,$BB$98:$BN$98,0)))</f>
        <v>126</v>
      </c>
      <c r="T163" s="23">
        <f>IF(OR(INDEX($BB$128:$BN$151,MATCH($C163,$BA$128:$BA$151,0),MATCH($B163,$BB$127:$BN$127,0))="T", INDEX($BB$128:$BN$151,MATCH($C163,$BA$128:$BA$151,0),MATCH($B163,$BB$127:$BN$127,0))="M"), _xlfn.XLOOKUP($B163,$BB$127:$BN$127,$BB$152:$BN$152), INDEX($AM$128:$AY$151,MATCH($C163,$BA$128:$BA$151,0),MATCH($B163,$BB$127:$BN$127,0)))</f>
        <v>65.400000000000006</v>
      </c>
      <c r="W163" s="5">
        <v>2006</v>
      </c>
      <c r="X163" s="5">
        <v>72</v>
      </c>
      <c r="Y163" s="5">
        <v>69</v>
      </c>
      <c r="Z163" s="5">
        <v>64</v>
      </c>
      <c r="AA163" s="5">
        <v>62</v>
      </c>
      <c r="AB163" s="5">
        <v>75</v>
      </c>
      <c r="AC163" s="5">
        <v>69</v>
      </c>
      <c r="AD163" s="5">
        <v>72</v>
      </c>
      <c r="AE163" s="5">
        <v>65</v>
      </c>
      <c r="AF163" s="5">
        <v>82</v>
      </c>
      <c r="AG163" s="5">
        <v>72</v>
      </c>
      <c r="AH163" s="5">
        <v>70</v>
      </c>
      <c r="AI163" s="5">
        <v>72</v>
      </c>
      <c r="AJ163" s="5"/>
      <c r="AL163" s="5">
        <v>2006</v>
      </c>
      <c r="AM163" s="5">
        <v>52.6</v>
      </c>
      <c r="AN163" s="5">
        <v>54.7</v>
      </c>
      <c r="AO163" s="5">
        <v>50.9</v>
      </c>
      <c r="AP163" s="5">
        <v>54.9</v>
      </c>
      <c r="AQ163" s="5">
        <v>57.4</v>
      </c>
      <c r="AR163" s="5">
        <v>60.2</v>
      </c>
      <c r="AS163" s="5">
        <v>61.7</v>
      </c>
      <c r="AT163" s="5">
        <v>59.5</v>
      </c>
      <c r="AU163" s="5">
        <v>59.6</v>
      </c>
      <c r="AV163" s="5">
        <v>60.7</v>
      </c>
      <c r="AW163" s="5">
        <v>56.3</v>
      </c>
      <c r="AX163" s="5">
        <v>52.4</v>
      </c>
      <c r="AY163" s="5"/>
      <c r="BA163" s="5">
        <v>2006</v>
      </c>
      <c r="BB163" s="5">
        <v>52.6</v>
      </c>
      <c r="BC163" s="5">
        <v>54.7</v>
      </c>
      <c r="BD163" s="5">
        <v>50.9</v>
      </c>
      <c r="BE163" s="5">
        <v>54.9</v>
      </c>
      <c r="BF163" s="5">
        <v>57.4</v>
      </c>
      <c r="BG163" s="5">
        <v>60.2</v>
      </c>
      <c r="BH163" s="5">
        <v>61.7</v>
      </c>
      <c r="BI163" s="5">
        <v>59.5</v>
      </c>
      <c r="BJ163" s="5">
        <v>59.6</v>
      </c>
      <c r="BK163" s="5">
        <v>60.7</v>
      </c>
      <c r="BL163" s="5">
        <v>56.3</v>
      </c>
      <c r="BM163" s="5">
        <v>52.4</v>
      </c>
      <c r="BN163" s="5"/>
    </row>
    <row r="164" spans="1:66" ht="15" thickBot="1" x14ac:dyDescent="0.4">
      <c r="A164" s="2">
        <v>41501</v>
      </c>
      <c r="B164" s="6">
        <f t="shared" si="132"/>
        <v>8</v>
      </c>
      <c r="C164" s="6">
        <f t="shared" si="133"/>
        <v>2013</v>
      </c>
      <c r="D164">
        <v>195058</v>
      </c>
      <c r="E164">
        <f t="shared" si="134"/>
        <v>78417.486582619778</v>
      </c>
      <c r="F164" s="19">
        <f>IF(OR(INDEX($X$13:$AJ$36,MATCH($C164,$W$13:$W$36,0),MATCH($B164,$X$12:$AJ$12,0))="T", INDEX($X$13:$AJ$36,MATCH($C164,$W$13:$W$36,0),MATCH($B164,$X$12:$AJ$12,0))="M"),_xlfn.XLOOKUP($B164,$X$12:$AJ$12,$X$37:$AJ$37), INDEX($X$13:$AJ$36,MATCH($C164,$W$13:$W$36,0),MATCH($B164,$X$12:$AJ$12,0)))</f>
        <v>104</v>
      </c>
      <c r="G164" s="19">
        <f>IF(OR(INDEX($X$41:$AJ$64,MATCH(C164,$W$41:$W$64,0),MATCH(B164,$X$40:$AJ$40,0))="T", INDEX($X$41:$AJ$64,MATCH(C164,$W$41:$W$64,0),MATCH(B164,$X$40:$AJ$40,0))="M"), _xlfn.XLOOKUP($B164,$X$40:$AJ$40,$X$65:$AJ$65), INDEX($X$41:$AJ$64,MATCH(C164,$W$41:$W$64,0),MATCH(B164,$X$40:$AJ$40,0)))</f>
        <v>53</v>
      </c>
      <c r="H164" s="19">
        <f>IF(OR(INDEX($X$70:$AJ$93,MATCH(C164,$W$70:$W$93,0),MATCH(B164,$X$69:$AJ$69,0))="T", INDEX($X$70:$AJ$93,MATCH(C164,$W$70:$W$93,0),MATCH(B164,$X$69:$AJ$69,0))="M"), _xlfn.XLOOKUP($B164,$X$69:$AJ$69,$X$94:$AJ$94), INDEX($X$70:$AJ$93,MATCH(C164,$W$70:$W$93,0),MATCH(B164,$X$69:$AJ$69,0)))</f>
        <v>15.6</v>
      </c>
      <c r="I164" s="19">
        <f>IF(OR(INDEX($X$99:$AJ$122,MATCH(C164,$W$99:$W$122,0),MATCH(B164,$X$98:$AJ$98,0))="T", INDEX($X$99:$AJ$122,MATCH(C164,$W$99:$W$122,0),MATCH(B164,$X$98:$AJ$98,0))="M"),_xlfn.XLOOKUP($B164,$X$98:$AJ$98,$X$123:$AJ$123), INDEX($X$99:$AJ$122,MATCH(C164,$W$99:$W$122,0),MATCH(B164,$X$98:$AJ$98,0)))</f>
        <v>10</v>
      </c>
      <c r="J164" s="19">
        <f>IF(OR(INDEX($X$128:$AJ$151,MATCH(C164,$W$128:$W$151,0),MATCH(B164,$X$127:$AJ$127,0))="T", INDEX($X$128:$AJ$151,MATCH(C164,$W$128:$W$151,0),MATCH(B164,$X$127:$AJ$127,0))="M"), _xlfn.XLOOKUP($B164,$X$127:$AJ$127,$X$152:$AJ$152), INDEX($X$128:$AJ$151,MATCH(C164,$W$128:$W$151,0),MATCH(B164,$X$127:$AJ$127,0)))</f>
        <v>13.9</v>
      </c>
      <c r="K164" s="18">
        <f>IF(OR(INDEX($AM$13:$AY$36,MATCH($C164,$AL$13:$AL$36,0),MATCH($B164,$AM$12:$AY$12,0))="T", INDEX($AM$13:$AY$36,MATCH($C164,$AL$13:$AL$36,0),MATCH($B164,$AM$12:$AY$12,0))="M"),_xlfn.XLOOKUP($B164,$AM$12:$AY$12,$AM$37:$AY$37), INDEX($AM$13:$AY$36,MATCH($C164,$AL$13:$AL$36,0),MATCH($B164,$AM$12:$AY$12,0)))</f>
        <v>77</v>
      </c>
      <c r="L164" s="18">
        <f>IF(OR(INDEX($AM$41:$AY$64,MATCH($C164,$AL$41:$AL$64,0),MATCH($B164,$AM$40:$AY$40,0))="T", INDEX($AM$41:$AY$64,MATCH($C164,$AL$41:$AL$64,0),MATCH($B164,$AM$40:$AY$40,0))="M"),_xlfn.XLOOKUP($B164,$AM$40:$AY$40,$AM$65:$AY$65), INDEX($AM$41:$AY$64,MATCH($C164,$AL$41:$AL$64,0),MATCH($B164,$AM$40:$AY$40,0)))</f>
        <v>52</v>
      </c>
      <c r="M164" s="18">
        <f t="shared" si="135"/>
        <v>12.4</v>
      </c>
      <c r="N164" s="18">
        <f t="shared" si="136"/>
        <v>0.1</v>
      </c>
      <c r="O164" s="18">
        <f>IF(OR(INDEX($AM$99:$AY$122,MATCH($C164,$AL$99:$AL$122,0),MATCH($B164,$AM$98:$AY$98,0))="T", INDEX($AM$99:$AY$122,MATCH($C164,$AL$99:$AL$122,0),MATCH($B164,$AM$98:$AY$98,0))="M"), _xlfn.XLOOKUP($B164,$AM$98:$AY$98,$AM$123:$AY$123), INDEX($AM$99:$AY$122,MATCH($C164,$AL$99:$AL$122,0),MATCH($B164,$AM$98:$AY$98,0)))</f>
        <v>0.1</v>
      </c>
      <c r="P164" s="23">
        <f>IF(OR(INDEX($BB$13:$BN$36,MATCH($C164,$BA$13:$BA$36,0),MATCH($B164,$BB$12:$BN$12,0))="T", INDEX($BB$13:$BN$36,MATCH($C164,$BA$13:$BA$36,0),MATCH($B164,$BB$12:$BN$12,0))="M"),_xlfn.XLOOKUP($B164,$BB$12:$BN$12,$BB$37:$BN$37), INDEX($BB$13:$BN$36,MATCH($C164,$BA$13:$BA$36,0),MATCH($B164,$BB$12:$BN$12,0)))</f>
        <v>91</v>
      </c>
      <c r="Q164" s="23">
        <f>IF(OR(INDEX($BB$41:$BN$64,MATCH($C164,$BA$41:$BA$64,0),MATCH($B164,$BB$40:$BN$40,0))="T", INDEX($BB$41:$BN$64,MATCH($C164,$BA$41:$BA$64,0),MATCH($B164,$BB$40:$BN$40,0))="M"),_xlfn.XLOOKUP($B164,$BB$40:$BN$40,$BB$65:$BN$65), INDEX($BB$41:$BN$64,MATCH($C164,$BA$41:$BA$64,0),MATCH($B164,$BB$40:$BN$40,0)))</f>
        <v>53</v>
      </c>
      <c r="R164" s="23">
        <f>IF(OR(INDEX($BB$70:$BN$93,MATCH($C164,$BA$70:$BA$93,0),MATCH($B164,$BB$69:$BN$69,0))="T", INDEX($BB$70:$BN$93,MATCH($C164,$BA$70:$BA$93,0),MATCH($B164,$BB$69:$BN$69,0))="M"), _xlfn.XLOOKUP($B164,$BB$69:$BN$69,$BB$94:$BN$94), INDEX($AM$41:$AY$64,MATCH($C164,$BA$70:$BA$93,0),MATCH($B164,$BB$69:$BN$69,0)))</f>
        <v>52</v>
      </c>
      <c r="S164" s="23">
        <f>IF(OR(INDEX($BB$99:$BN$122,MATCH($C164,$BA$99:$BA$122,0),MATCH($B164,$BB$98:$BN$98,0))="T", INDEX($BB$99:$BN$122,MATCH($C164,$BA$99:$BA$122,0),MATCH($B164,$BB$98:$BN$98,0))="M"), _xlfn.XLOOKUP($B164,$BB$98:$BN$98,$BB$123:$BN$123), INDEX($BB$99:$BN$122,MATCH($C164,$BA$99:$BA$122,0),MATCH($B164,$BB$98:$BN$98,0)))</f>
        <v>127</v>
      </c>
      <c r="T164" s="23">
        <f>IF(OR(INDEX($BB$128:$BN$151,MATCH($C164,$BA$128:$BA$151,0),MATCH($B164,$BB$127:$BN$127,0))="T", INDEX($BB$128:$BN$151,MATCH($C164,$BA$128:$BA$151,0),MATCH($B164,$BB$127:$BN$127,0))="M"), _xlfn.XLOOKUP($B164,$BB$127:$BN$127,$BB$152:$BN$152), INDEX($AM$128:$AY$151,MATCH($C164,$BA$128:$BA$151,0),MATCH($B164,$BB$127:$BN$127,0)))</f>
        <v>66.599999999999994</v>
      </c>
      <c r="W164" s="5">
        <v>2007</v>
      </c>
      <c r="X164" s="5">
        <v>57</v>
      </c>
      <c r="Y164" s="5">
        <v>67</v>
      </c>
      <c r="Z164" s="5">
        <v>72</v>
      </c>
      <c r="AA164" s="5">
        <v>66</v>
      </c>
      <c r="AB164" s="5">
        <v>74</v>
      </c>
      <c r="AC164" s="5">
        <v>70</v>
      </c>
      <c r="AD164" s="5">
        <v>74</v>
      </c>
      <c r="AE164" s="5">
        <v>74</v>
      </c>
      <c r="AF164" s="5">
        <v>71</v>
      </c>
      <c r="AG164" s="5">
        <v>74</v>
      </c>
      <c r="AH164" s="5">
        <v>67</v>
      </c>
      <c r="AI164" s="5">
        <v>61</v>
      </c>
      <c r="AJ164" s="5"/>
      <c r="AL164" s="5">
        <v>2007</v>
      </c>
      <c r="AM164" s="5">
        <v>50</v>
      </c>
      <c r="AN164" s="5">
        <v>53</v>
      </c>
      <c r="AO164" s="5">
        <v>56.9</v>
      </c>
      <c r="AP164" s="5">
        <v>55.4</v>
      </c>
      <c r="AQ164" s="5">
        <v>57.3</v>
      </c>
      <c r="AR164" s="5">
        <v>59.1</v>
      </c>
      <c r="AS164" s="5">
        <v>61.4</v>
      </c>
      <c r="AT164" s="5">
        <v>62</v>
      </c>
      <c r="AU164" s="5">
        <v>63.4</v>
      </c>
      <c r="AV164" s="5">
        <v>60.4</v>
      </c>
      <c r="AW164" s="5">
        <v>57.3</v>
      </c>
      <c r="AX164" s="5">
        <v>50.8</v>
      </c>
      <c r="AY164" s="5"/>
      <c r="BA164" s="5">
        <v>2007</v>
      </c>
      <c r="BB164" s="5">
        <v>50</v>
      </c>
      <c r="BC164" s="5">
        <v>53</v>
      </c>
      <c r="BD164" s="5">
        <v>56.9</v>
      </c>
      <c r="BE164" s="5">
        <v>55.4</v>
      </c>
      <c r="BF164" s="5">
        <v>57.3</v>
      </c>
      <c r="BG164" s="5">
        <v>59.1</v>
      </c>
      <c r="BH164" s="5">
        <v>61.4</v>
      </c>
      <c r="BI164" s="5">
        <v>62</v>
      </c>
      <c r="BJ164" s="5">
        <v>63.4</v>
      </c>
      <c r="BK164" s="5">
        <v>60.4</v>
      </c>
      <c r="BL164" s="5">
        <v>57.3</v>
      </c>
      <c r="BM164" s="5">
        <v>50.8</v>
      </c>
      <c r="BN164" s="5"/>
    </row>
    <row r="165" spans="1:66" ht="15" thickBot="1" x14ac:dyDescent="0.4">
      <c r="A165" s="2">
        <v>41532</v>
      </c>
      <c r="B165" s="6">
        <f t="shared" si="132"/>
        <v>9</v>
      </c>
      <c r="C165" s="6">
        <f t="shared" si="133"/>
        <v>2013</v>
      </c>
      <c r="D165">
        <v>188669</v>
      </c>
      <c r="E165">
        <f t="shared" si="134"/>
        <v>75848.971977854235</v>
      </c>
      <c r="F165" s="19">
        <f>IF(OR(INDEX($X$13:$AJ$36,MATCH($C165,$W$13:$W$36,0),MATCH($B165,$X$12:$AJ$12,0))="T", INDEX($X$13:$AJ$36,MATCH($C165,$W$13:$W$36,0),MATCH($B165,$X$12:$AJ$12,0))="M"),_xlfn.XLOOKUP($B165,$X$12:$AJ$12,$X$37:$AJ$37), INDEX($X$13:$AJ$36,MATCH($C165,$W$13:$W$36,0),MATCH($B165,$X$12:$AJ$12,0)))</f>
        <v>101</v>
      </c>
      <c r="G165" s="19">
        <f>IF(OR(INDEX($X$41:$AJ$64,MATCH(C165,$W$41:$W$64,0),MATCH(B165,$X$40:$AJ$40,0))="T", INDEX($X$41:$AJ$64,MATCH(C165,$W$41:$W$64,0),MATCH(B165,$X$40:$AJ$40,0))="M"), _xlfn.XLOOKUP($B165,$X$40:$AJ$40,$X$65:$AJ$65), INDEX($X$41:$AJ$64,MATCH(C165,$W$41:$W$64,0),MATCH(B165,$X$40:$AJ$40,0)))</f>
        <v>48</v>
      </c>
      <c r="H165" s="19">
        <f>IF(OR(INDEX($X$70:$AJ$93,MATCH(C165,$W$70:$W$93,0),MATCH(B165,$X$69:$AJ$69,0))="T", INDEX($X$70:$AJ$93,MATCH(C165,$W$70:$W$93,0),MATCH(B165,$X$69:$AJ$69,0))="M"), _xlfn.XLOOKUP($B165,$X$69:$AJ$69,$X$94:$AJ$94), INDEX($X$70:$AJ$93,MATCH(C165,$W$70:$W$93,0),MATCH(B165,$X$69:$AJ$69,0)))</f>
        <v>7.7</v>
      </c>
      <c r="I165" s="19">
        <f>IF(OR(INDEX($X$99:$AJ$122,MATCH(C165,$W$99:$W$122,0),MATCH(B165,$X$98:$AJ$98,0))="T", INDEX($X$99:$AJ$122,MATCH(C165,$W$99:$W$122,0),MATCH(B165,$X$98:$AJ$98,0))="M"),_xlfn.XLOOKUP($B165,$X$98:$AJ$98,$X$123:$AJ$123), INDEX($X$99:$AJ$122,MATCH(C165,$W$99:$W$122,0),MATCH(B165,$X$98:$AJ$98,0)))</f>
        <v>6.6</v>
      </c>
      <c r="J165" s="19">
        <f>IF(OR(INDEX($X$128:$AJ$151,MATCH(C165,$W$128:$W$151,0),MATCH(B165,$X$127:$AJ$127,0))="T", INDEX($X$128:$AJ$151,MATCH(C165,$W$128:$W$151,0),MATCH(B165,$X$127:$AJ$127,0))="M"), _xlfn.XLOOKUP($B165,$X$127:$AJ$127,$X$152:$AJ$152), INDEX($X$128:$AJ$151,MATCH(C165,$W$128:$W$151,0),MATCH(B165,$X$127:$AJ$127,0)))</f>
        <v>10.199999999999999</v>
      </c>
      <c r="K165" s="18">
        <f>IF(OR(INDEX($AM$13:$AY$36,MATCH($C165,$AL$13:$AL$36,0),MATCH($B165,$AM$12:$AY$12,0))="T", INDEX($AM$13:$AY$36,MATCH($C165,$AL$13:$AL$36,0),MATCH($B165,$AM$12:$AY$12,0))="M"),_xlfn.XLOOKUP($B165,$AM$12:$AY$12,$AM$37:$AY$37), INDEX($AM$13:$AY$36,MATCH($C165,$AL$13:$AL$36,0),MATCH($B165,$AM$12:$AY$12,0)))</f>
        <v>83</v>
      </c>
      <c r="L165" s="18">
        <f>IF(OR(INDEX($AM$41:$AY$64,MATCH($C165,$AL$41:$AL$64,0),MATCH($B165,$AM$40:$AY$40,0))="T", INDEX($AM$41:$AY$64,MATCH($C165,$AL$41:$AL$64,0),MATCH($B165,$AM$40:$AY$40,0))="M"),_xlfn.XLOOKUP($B165,$AM$40:$AY$40,$AM$65:$AY$65), INDEX($AM$41:$AY$64,MATCH($C165,$AL$41:$AL$64,0),MATCH($B165,$AM$40:$AY$40,0)))</f>
        <v>53</v>
      </c>
      <c r="M165" s="18">
        <f t="shared" si="135"/>
        <v>9.6</v>
      </c>
      <c r="N165" s="18">
        <f t="shared" si="136"/>
        <v>0.5</v>
      </c>
      <c r="O165" s="18">
        <f>IF(OR(INDEX($AM$99:$AY$122,MATCH($C165,$AL$99:$AL$122,0),MATCH($B165,$AM$98:$AY$98,0))="T", INDEX($AM$99:$AY$122,MATCH($C165,$AL$99:$AL$122,0),MATCH($B165,$AM$98:$AY$98,0))="M"), _xlfn.XLOOKUP($B165,$AM$98:$AY$98,$AM$123:$AY$123), INDEX($AM$99:$AY$122,MATCH($C165,$AL$99:$AL$122,0),MATCH($B165,$AM$98:$AY$98,0)))</f>
        <v>0.5</v>
      </c>
      <c r="P165" s="23">
        <f>IF(OR(INDEX($BB$13:$BN$36,MATCH($C165,$BA$13:$BA$36,0),MATCH($B165,$BB$12:$BN$12,0))="T", INDEX($BB$13:$BN$36,MATCH($C165,$BA$13:$BA$36,0),MATCH($B165,$BB$12:$BN$12,0))="M"),_xlfn.XLOOKUP($B165,$BB$12:$BN$12,$BB$37:$BN$37), INDEX($BB$13:$BN$36,MATCH($C165,$BA$13:$BA$36,0),MATCH($B165,$BB$12:$BN$12,0)))</f>
        <v>95</v>
      </c>
      <c r="Q165" s="23">
        <f>IF(OR(INDEX($BB$41:$BN$64,MATCH($C165,$BA$41:$BA$64,0),MATCH($B165,$BB$40:$BN$40,0))="T", INDEX($BB$41:$BN$64,MATCH($C165,$BA$41:$BA$64,0),MATCH($B165,$BB$40:$BN$40,0))="M"),_xlfn.XLOOKUP($B165,$BB$40:$BN$40,$BB$65:$BN$65), INDEX($BB$41:$BN$64,MATCH($C165,$BA$41:$BA$64,0),MATCH($B165,$BB$40:$BN$40,0)))</f>
        <v>49</v>
      </c>
      <c r="R165" s="23">
        <f>IF(OR(INDEX($BB$70:$BN$93,MATCH($C165,$BA$70:$BA$93,0),MATCH($B165,$BB$69:$BN$69,0))="T", INDEX($BB$70:$BN$93,MATCH($C165,$BA$70:$BA$93,0),MATCH($B165,$BB$69:$BN$69,0))="M"), _xlfn.XLOOKUP($B165,$BB$69:$BN$69,$BB$94:$BN$94), INDEX($AM$41:$AY$64,MATCH($C165,$BA$70:$BA$93,0),MATCH($B165,$BB$69:$BN$69,0)))</f>
        <v>53</v>
      </c>
      <c r="S165" s="23">
        <f>IF(OR(INDEX($BB$99:$BN$122,MATCH($C165,$BA$99:$BA$122,0),MATCH($B165,$BB$98:$BN$98,0))="T", INDEX($BB$99:$BN$122,MATCH($C165,$BA$99:$BA$122,0),MATCH($B165,$BB$98:$BN$98,0))="M"), _xlfn.XLOOKUP($B165,$BB$98:$BN$98,$BB$123:$BN$123), INDEX($BB$99:$BN$122,MATCH($C165,$BA$99:$BA$122,0),MATCH($B165,$BB$98:$BN$98,0)))</f>
        <v>111</v>
      </c>
      <c r="T165" s="23">
        <f>IF(OR(INDEX($BB$128:$BN$151,MATCH($C165,$BA$128:$BA$151,0),MATCH($B165,$BB$127:$BN$127,0))="T", INDEX($BB$128:$BN$151,MATCH($C165,$BA$128:$BA$151,0),MATCH($B165,$BB$127:$BN$127,0))="M"), _xlfn.XLOOKUP($B165,$BB$127:$BN$127,$BB$152:$BN$152), INDEX($AM$128:$AY$151,MATCH($C165,$BA$128:$BA$151,0),MATCH($B165,$BB$127:$BN$127,0)))</f>
        <v>70.2</v>
      </c>
      <c r="W165" s="5">
        <v>2008</v>
      </c>
      <c r="X165" s="5">
        <v>62</v>
      </c>
      <c r="Y165" s="5">
        <v>59</v>
      </c>
      <c r="Z165" s="5">
        <v>64</v>
      </c>
      <c r="AA165" s="5">
        <v>68</v>
      </c>
      <c r="AB165" s="5">
        <v>83</v>
      </c>
      <c r="AC165" s="5">
        <v>68</v>
      </c>
      <c r="AD165" s="5">
        <v>71</v>
      </c>
      <c r="AE165" s="5">
        <v>69</v>
      </c>
      <c r="AF165" s="5">
        <v>69</v>
      </c>
      <c r="AG165" s="5">
        <v>72</v>
      </c>
      <c r="AH165" s="5">
        <v>70</v>
      </c>
      <c r="AI165" s="5">
        <v>61</v>
      </c>
      <c r="AJ165" s="5"/>
      <c r="AL165" s="5">
        <v>2008</v>
      </c>
      <c r="AM165" s="5">
        <v>49.8</v>
      </c>
      <c r="AN165" s="5">
        <v>53.1</v>
      </c>
      <c r="AO165" s="5">
        <v>54.5</v>
      </c>
      <c r="AP165" s="5">
        <v>54.9</v>
      </c>
      <c r="AQ165" s="5">
        <v>57.6</v>
      </c>
      <c r="AR165" s="5">
        <v>58.9</v>
      </c>
      <c r="AS165" s="5">
        <v>60.5</v>
      </c>
      <c r="AT165" s="5">
        <v>61.9</v>
      </c>
      <c r="AU165" s="5">
        <v>63.3</v>
      </c>
      <c r="AV165" s="5">
        <v>63.4</v>
      </c>
      <c r="AW165" s="5">
        <v>59.1</v>
      </c>
      <c r="AX165" s="5">
        <v>50.4</v>
      </c>
      <c r="AY165" s="5"/>
      <c r="BA165" s="5">
        <v>2008</v>
      </c>
      <c r="BB165" s="5">
        <v>49.8</v>
      </c>
      <c r="BC165" s="5">
        <v>53.1</v>
      </c>
      <c r="BD165" s="5">
        <v>54.5</v>
      </c>
      <c r="BE165" s="5">
        <v>54.9</v>
      </c>
      <c r="BF165" s="5">
        <v>57.6</v>
      </c>
      <c r="BG165" s="5">
        <v>58.9</v>
      </c>
      <c r="BH165" s="5">
        <v>60.5</v>
      </c>
      <c r="BI165" s="5">
        <v>61.9</v>
      </c>
      <c r="BJ165" s="5">
        <v>63.3</v>
      </c>
      <c r="BK165" s="5">
        <v>63.4</v>
      </c>
      <c r="BL165" s="5">
        <v>59.1</v>
      </c>
      <c r="BM165" s="5">
        <v>50.4</v>
      </c>
      <c r="BN165" s="5"/>
    </row>
    <row r="166" spans="1:66" ht="15" thickBot="1" x14ac:dyDescent="0.4">
      <c r="A166" s="2">
        <v>41562</v>
      </c>
      <c r="B166" s="6">
        <f t="shared" si="132"/>
        <v>10</v>
      </c>
      <c r="C166" s="6">
        <f t="shared" si="133"/>
        <v>2013</v>
      </c>
      <c r="D166">
        <v>183115</v>
      </c>
      <c r="E166">
        <f t="shared" si="134"/>
        <v>73616.145226427121</v>
      </c>
      <c r="F166" s="19">
        <f>IF(OR(INDEX($X$13:$AJ$36,MATCH($C166,$W$13:$W$36,0),MATCH($B166,$X$12:$AJ$12,0))="T", INDEX($X$13:$AJ$36,MATCH($C166,$W$13:$W$36,0),MATCH($B166,$X$12:$AJ$12,0))="M"),_xlfn.XLOOKUP($B166,$X$12:$AJ$12,$X$37:$AJ$37), INDEX($X$13:$AJ$36,MATCH($C166,$W$13:$W$36,0),MATCH($B166,$X$12:$AJ$12,0)))</f>
        <v>85</v>
      </c>
      <c r="G166" s="19">
        <f>IF(OR(INDEX($X$41:$AJ$64,MATCH(C166,$W$41:$W$64,0),MATCH(B166,$X$40:$AJ$40,0))="T", INDEX($X$41:$AJ$64,MATCH(C166,$W$41:$W$64,0),MATCH(B166,$X$40:$AJ$40,0))="M"), _xlfn.XLOOKUP($B166,$X$40:$AJ$40,$X$65:$AJ$65), INDEX($X$41:$AJ$64,MATCH(C166,$W$41:$W$64,0),MATCH(B166,$X$40:$AJ$40,0)))</f>
        <v>41</v>
      </c>
      <c r="H166" s="19">
        <f>IF(OR(INDEX($X$70:$AJ$93,MATCH(C166,$W$70:$W$93,0),MATCH(B166,$X$69:$AJ$69,0))="T", INDEX($X$70:$AJ$93,MATCH(C166,$W$70:$W$93,0),MATCH(B166,$X$69:$AJ$69,0))="M"), _xlfn.XLOOKUP($B166,$X$69:$AJ$69,$X$94:$AJ$94), INDEX($X$70:$AJ$93,MATCH(C166,$W$70:$W$93,0),MATCH(B166,$X$69:$AJ$69,0)))</f>
        <v>2.8</v>
      </c>
      <c r="I166" s="19">
        <f>IF(OR(INDEX($X$99:$AJ$122,MATCH(C166,$W$99:$W$122,0),MATCH(B166,$X$98:$AJ$98,0))="T", INDEX($X$99:$AJ$122,MATCH(C166,$W$99:$W$122,0),MATCH(B166,$X$98:$AJ$98,0))="M"),_xlfn.XLOOKUP($B166,$X$98:$AJ$98,$X$123:$AJ$123), INDEX($X$99:$AJ$122,MATCH(C166,$W$99:$W$122,0),MATCH(B166,$X$98:$AJ$98,0)))</f>
        <v>0.4</v>
      </c>
      <c r="J166" s="19">
        <f>IF(OR(INDEX($X$128:$AJ$151,MATCH(C166,$W$128:$W$151,0),MATCH(B166,$X$127:$AJ$127,0))="T", INDEX($X$128:$AJ$151,MATCH(C166,$W$128:$W$151,0),MATCH(B166,$X$127:$AJ$127,0))="M"), _xlfn.XLOOKUP($B166,$X$127:$AJ$127,$X$152:$AJ$152), INDEX($X$128:$AJ$151,MATCH(C166,$W$128:$W$151,0),MATCH(B166,$X$127:$AJ$127,0)))</f>
        <v>6.4</v>
      </c>
      <c r="K166" s="18">
        <f>IF(OR(INDEX($AM$13:$AY$36,MATCH($C166,$AL$13:$AL$36,0),MATCH($B166,$AM$12:$AY$12,0))="T", INDEX($AM$13:$AY$36,MATCH($C166,$AL$13:$AL$36,0),MATCH($B166,$AM$12:$AY$12,0))="M"),_xlfn.XLOOKUP($B166,$AM$12:$AY$12,$AM$37:$AY$37), INDEX($AM$13:$AY$36,MATCH($C166,$AL$13:$AL$36,0),MATCH($B166,$AM$12:$AY$12,0)))</f>
        <v>83</v>
      </c>
      <c r="L166" s="18">
        <f>IF(OR(INDEX($AM$41:$AY$64,MATCH($C166,$AL$41:$AL$64,0),MATCH($B166,$AM$40:$AY$40,0))="T", INDEX($AM$41:$AY$64,MATCH($C166,$AL$41:$AL$64,0),MATCH($B166,$AM$40:$AY$40,0))="M"),_xlfn.XLOOKUP($B166,$AM$40:$AY$40,$AM$65:$AY$65), INDEX($AM$41:$AY$64,MATCH($C166,$AL$41:$AL$64,0),MATCH($B166,$AM$40:$AY$40,0)))</f>
        <v>47</v>
      </c>
      <c r="M166" s="18">
        <f t="shared" si="135"/>
        <v>7.2</v>
      </c>
      <c r="N166" s="18">
        <f t="shared" si="136"/>
        <v>0.9</v>
      </c>
      <c r="O166" s="18">
        <f>IF(OR(INDEX($AM$99:$AY$122,MATCH($C166,$AL$99:$AL$122,0),MATCH($B166,$AM$98:$AY$98,0))="T", INDEX($AM$99:$AY$122,MATCH($C166,$AL$99:$AL$122,0),MATCH($B166,$AM$98:$AY$98,0))="M"), _xlfn.XLOOKUP($B166,$AM$98:$AY$98,$AM$123:$AY$123), INDEX($AM$99:$AY$122,MATCH($C166,$AL$99:$AL$122,0),MATCH($B166,$AM$98:$AY$98,0)))</f>
        <v>0.9</v>
      </c>
      <c r="P166" s="23">
        <f>IF(OR(INDEX($BB$13:$BN$36,MATCH($C166,$BA$13:$BA$36,0),MATCH($B166,$BB$12:$BN$12,0))="T", INDEX($BB$13:$BN$36,MATCH($C166,$BA$13:$BA$36,0),MATCH($B166,$BB$12:$BN$12,0))="M"),_xlfn.XLOOKUP($B166,$BB$12:$BN$12,$BB$37:$BN$37), INDEX($BB$13:$BN$36,MATCH($C166,$BA$13:$BA$36,0),MATCH($B166,$BB$12:$BN$12,0)))</f>
        <v>85</v>
      </c>
      <c r="Q166" s="23">
        <f>IF(OR(INDEX($BB$41:$BN$64,MATCH($C166,$BA$41:$BA$64,0),MATCH($B166,$BB$40:$BN$40,0))="T", INDEX($BB$41:$BN$64,MATCH($C166,$BA$41:$BA$64,0),MATCH($B166,$BB$40:$BN$40,0))="M"),_xlfn.XLOOKUP($B166,$BB$40:$BN$40,$BB$65:$BN$65), INDEX($BB$41:$BN$64,MATCH($C166,$BA$41:$BA$64,0),MATCH($B166,$BB$40:$BN$40,0)))</f>
        <v>44</v>
      </c>
      <c r="R166" s="23">
        <f>IF(OR(INDEX($BB$70:$BN$93,MATCH($C166,$BA$70:$BA$93,0),MATCH($B166,$BB$69:$BN$69,0))="T", INDEX($BB$70:$BN$93,MATCH($C166,$BA$70:$BA$93,0),MATCH($B166,$BB$69:$BN$69,0))="M"), _xlfn.XLOOKUP($B166,$BB$69:$BN$69,$BB$94:$BN$94), INDEX($AM$41:$AY$64,MATCH($C166,$BA$70:$BA$93,0),MATCH($B166,$BB$69:$BN$69,0)))</f>
        <v>47</v>
      </c>
      <c r="S166" s="23">
        <f>IF(OR(INDEX($BB$99:$BN$122,MATCH($C166,$BA$99:$BA$122,0),MATCH($B166,$BB$98:$BN$98,0))="T", INDEX($BB$99:$BN$122,MATCH($C166,$BA$99:$BA$122,0),MATCH($B166,$BB$98:$BN$98,0))="M"), _xlfn.XLOOKUP($B166,$BB$98:$BN$98,$BB$123:$BN$123), INDEX($BB$99:$BN$122,MATCH($C166,$BA$99:$BA$122,0),MATCH($B166,$BB$98:$BN$98,0)))</f>
        <v>13</v>
      </c>
      <c r="T166" s="23">
        <f>IF(OR(INDEX($BB$128:$BN$151,MATCH($C166,$BA$128:$BA$151,0),MATCH($B166,$BB$127:$BN$127,0))="T", INDEX($BB$128:$BN$151,MATCH($C166,$BA$128:$BA$151,0),MATCH($B166,$BB$127:$BN$127,0))="M"), _xlfn.XLOOKUP($B166,$BB$127:$BN$127,$BB$152:$BN$152), INDEX($AM$128:$AY$151,MATCH($C166,$BA$128:$BA$151,0),MATCH($B166,$BB$127:$BN$127,0)))</f>
        <v>67.8</v>
      </c>
      <c r="W166" s="5">
        <v>2009</v>
      </c>
      <c r="X166" s="5">
        <v>64</v>
      </c>
      <c r="Y166" s="5">
        <v>71</v>
      </c>
      <c r="Z166" s="5">
        <v>64</v>
      </c>
      <c r="AA166" s="5">
        <v>70</v>
      </c>
      <c r="AB166" s="5">
        <v>68</v>
      </c>
      <c r="AC166" s="5">
        <v>67</v>
      </c>
      <c r="AD166" s="5">
        <v>67</v>
      </c>
      <c r="AE166" s="5">
        <v>78</v>
      </c>
      <c r="AF166" s="5">
        <v>76</v>
      </c>
      <c r="AG166" s="5">
        <v>71</v>
      </c>
      <c r="AH166" s="5">
        <v>67</v>
      </c>
      <c r="AI166" s="5">
        <v>63</v>
      </c>
      <c r="AJ166" s="5"/>
      <c r="AL166" s="5">
        <v>2009</v>
      </c>
      <c r="AM166" s="5">
        <v>54.1</v>
      </c>
      <c r="AN166" s="5">
        <v>52.9</v>
      </c>
      <c r="AO166" s="5">
        <v>54.1</v>
      </c>
      <c r="AP166" s="5">
        <v>56.1</v>
      </c>
      <c r="AQ166" s="5">
        <v>57.7</v>
      </c>
      <c r="AR166" s="5">
        <v>60.5</v>
      </c>
      <c r="AS166" s="5">
        <v>59.2</v>
      </c>
      <c r="AT166" s="5">
        <v>62.6</v>
      </c>
      <c r="AU166" s="5">
        <v>63.4</v>
      </c>
      <c r="AV166" s="5">
        <v>61.1</v>
      </c>
      <c r="AW166" s="5">
        <v>57.3</v>
      </c>
      <c r="AX166" s="5">
        <v>50.3</v>
      </c>
      <c r="AY166" s="5"/>
      <c r="BA166" s="5">
        <v>2009</v>
      </c>
      <c r="BB166" s="5">
        <v>54.1</v>
      </c>
      <c r="BC166" s="5">
        <v>52.9</v>
      </c>
      <c r="BD166" s="5">
        <v>54.1</v>
      </c>
      <c r="BE166" s="5">
        <v>56.1</v>
      </c>
      <c r="BF166" s="5">
        <v>57.7</v>
      </c>
      <c r="BG166" s="5">
        <v>60.5</v>
      </c>
      <c r="BH166" s="5">
        <v>59.2</v>
      </c>
      <c r="BI166" s="5">
        <v>62.6</v>
      </c>
      <c r="BJ166" s="5">
        <v>63.4</v>
      </c>
      <c r="BK166" s="5">
        <v>61.1</v>
      </c>
      <c r="BL166" s="5">
        <v>57.3</v>
      </c>
      <c r="BM166" s="5">
        <v>50.3</v>
      </c>
      <c r="BN166" s="5"/>
    </row>
    <row r="167" spans="1:66" ht="15" thickBot="1" x14ac:dyDescent="0.4">
      <c r="A167" s="2">
        <v>41593</v>
      </c>
      <c r="B167" s="6">
        <f t="shared" si="132"/>
        <v>11</v>
      </c>
      <c r="C167" s="6">
        <f t="shared" si="133"/>
        <v>2013</v>
      </c>
      <c r="D167">
        <v>201865</v>
      </c>
      <c r="E167">
        <f t="shared" si="134"/>
        <v>81154.04612474516</v>
      </c>
      <c r="F167" s="19">
        <f>IF(OR(INDEX($X$13:$AJ$36,MATCH($C167,$W$13:$W$36,0),MATCH($B167,$X$12:$AJ$12,0))="T", INDEX($X$13:$AJ$36,MATCH($C167,$W$13:$W$36,0),MATCH($B167,$X$12:$AJ$12,0))="M"),_xlfn.XLOOKUP($B167,$X$12:$AJ$12,$X$37:$AJ$37), INDEX($X$13:$AJ$36,MATCH($C167,$W$13:$W$36,0),MATCH($B167,$X$12:$AJ$12,0)))</f>
        <v>80</v>
      </c>
      <c r="G167" s="19">
        <f>IF(OR(INDEX($X$41:$AJ$64,MATCH(C167,$W$41:$W$64,0),MATCH(B167,$X$40:$AJ$40,0))="T", INDEX($X$41:$AJ$64,MATCH(C167,$W$41:$W$64,0),MATCH(B167,$X$40:$AJ$40,0))="M"), _xlfn.XLOOKUP($B167,$X$40:$AJ$40,$X$65:$AJ$65), INDEX($X$41:$AJ$64,MATCH(C167,$W$41:$W$64,0),MATCH(B167,$X$40:$AJ$40,0)))</f>
        <v>36</v>
      </c>
      <c r="H167" s="19">
        <f>IF(OR(INDEX($X$70:$AJ$93,MATCH(C167,$W$70:$W$93,0),MATCH(B167,$X$69:$AJ$69,0))="T", INDEX($X$70:$AJ$93,MATCH(C167,$W$70:$W$93,0),MATCH(B167,$X$69:$AJ$69,0))="M"), _xlfn.XLOOKUP($B167,$X$69:$AJ$69,$X$94:$AJ$94), INDEX($X$70:$AJ$93,MATCH(C167,$W$70:$W$93,0),MATCH(B167,$X$69:$AJ$69,0)))</f>
        <v>0.4</v>
      </c>
      <c r="I167" s="19">
        <f>IF(OR(INDEX($X$99:$AJ$122,MATCH(C167,$W$99:$W$122,0),MATCH(B167,$X$98:$AJ$98,0))="T", INDEX($X$99:$AJ$122,MATCH(C167,$W$99:$W$122,0),MATCH(B167,$X$98:$AJ$98,0))="M"),_xlfn.XLOOKUP($B167,$X$98:$AJ$98,$X$123:$AJ$123), INDEX($X$99:$AJ$122,MATCH(C167,$W$99:$W$122,0),MATCH(B167,$X$98:$AJ$98,0)))</f>
        <v>0</v>
      </c>
      <c r="J167" s="19">
        <f>IF(OR(INDEX($X$128:$AJ$151,MATCH(C167,$W$128:$W$151,0),MATCH(B167,$X$127:$AJ$127,0))="T", INDEX($X$128:$AJ$151,MATCH(C167,$W$128:$W$151,0),MATCH(B167,$X$127:$AJ$127,0))="M"), _xlfn.XLOOKUP($B167,$X$127:$AJ$127,$X$152:$AJ$152), INDEX($X$128:$AJ$151,MATCH(C167,$W$128:$W$151,0),MATCH(B167,$X$127:$AJ$127,0)))</f>
        <v>5.2</v>
      </c>
      <c r="K167" s="18">
        <f>IF(OR(INDEX($AM$13:$AY$36,MATCH($C167,$AL$13:$AL$36,0),MATCH($B167,$AM$12:$AY$12,0))="T", INDEX($AM$13:$AY$36,MATCH($C167,$AL$13:$AL$36,0),MATCH($B167,$AM$12:$AY$12,0))="M"),_xlfn.XLOOKUP($B167,$AM$12:$AY$12,$AM$37:$AY$37), INDEX($AM$13:$AY$36,MATCH($C167,$AL$13:$AL$36,0),MATCH($B167,$AM$12:$AY$12,0)))</f>
        <v>72</v>
      </c>
      <c r="L167" s="18">
        <f>IF(OR(INDEX($AM$41:$AY$64,MATCH($C167,$AL$41:$AL$64,0),MATCH($B167,$AM$40:$AY$40,0))="T", INDEX($AM$41:$AY$64,MATCH($C167,$AL$41:$AL$64,0),MATCH($B167,$AM$40:$AY$40,0))="M"),_xlfn.XLOOKUP($B167,$AM$40:$AY$40,$AM$65:$AY$65), INDEX($AM$41:$AY$64,MATCH($C167,$AL$41:$AL$64,0),MATCH($B167,$AM$40:$AY$40,0)))</f>
        <v>47</v>
      </c>
      <c r="M167" s="18">
        <f t="shared" si="135"/>
        <v>6.4</v>
      </c>
      <c r="N167" s="18">
        <f t="shared" si="136"/>
        <v>0</v>
      </c>
      <c r="O167" s="18">
        <f>IF(OR(INDEX($AM$99:$AY$122,MATCH($C167,$AL$99:$AL$122,0),MATCH($B167,$AM$98:$AY$98,0))="T", INDEX($AM$99:$AY$122,MATCH($C167,$AL$99:$AL$122,0),MATCH($B167,$AM$98:$AY$98,0))="M"), _xlfn.XLOOKUP($B167,$AM$98:$AY$98,$AM$123:$AY$123), INDEX($AM$99:$AY$122,MATCH($C167,$AL$99:$AL$122,0),MATCH($B167,$AM$98:$AY$98,0)))</f>
        <v>0</v>
      </c>
      <c r="P167" s="23">
        <f>IF(OR(INDEX($BB$13:$BN$36,MATCH($C167,$BA$13:$BA$36,0),MATCH($B167,$BB$12:$BN$12,0))="T", INDEX($BB$13:$BN$36,MATCH($C167,$BA$13:$BA$36,0),MATCH($B167,$BB$12:$BN$12,0))="M"),_xlfn.XLOOKUP($B167,$BB$12:$BN$12,$BB$37:$BN$37), INDEX($BB$13:$BN$36,MATCH($C167,$BA$13:$BA$36,0),MATCH($B167,$BB$12:$BN$12,0)))</f>
        <v>77</v>
      </c>
      <c r="Q167" s="23">
        <f>IF(OR(INDEX($BB$41:$BN$64,MATCH($C167,$BA$41:$BA$64,0),MATCH($B167,$BB$40:$BN$40,0))="T", INDEX($BB$41:$BN$64,MATCH($C167,$BA$41:$BA$64,0),MATCH($B167,$BB$40:$BN$40,0))="M"),_xlfn.XLOOKUP($B167,$BB$40:$BN$40,$BB$65:$BN$65), INDEX($BB$41:$BN$64,MATCH($C167,$BA$41:$BA$64,0),MATCH($B167,$BB$40:$BN$40,0)))</f>
        <v>40</v>
      </c>
      <c r="R167" s="23">
        <f>IF(OR(INDEX($BB$70:$BN$93,MATCH($C167,$BA$70:$BA$93,0),MATCH($B167,$BB$69:$BN$69,0))="T", INDEX($BB$70:$BN$93,MATCH($C167,$BA$70:$BA$93,0),MATCH($B167,$BB$69:$BN$69,0))="M"), _xlfn.XLOOKUP($B167,$BB$69:$BN$69,$BB$94:$BN$94), INDEX($AM$41:$AY$64,MATCH($C167,$BA$70:$BA$93,0),MATCH($B167,$BB$69:$BN$69,0)))</f>
        <v>47</v>
      </c>
      <c r="S167" s="23">
        <f>IF(OR(INDEX($BB$99:$BN$122,MATCH($C167,$BA$99:$BA$122,0),MATCH($B167,$BB$98:$BN$98,0))="T", INDEX($BB$99:$BN$122,MATCH($C167,$BA$99:$BA$122,0),MATCH($B167,$BB$98:$BN$98,0))="M"), _xlfn.XLOOKUP($B167,$BB$98:$BN$98,$BB$123:$BN$123), INDEX($BB$99:$BN$122,MATCH($C167,$BA$99:$BA$122,0),MATCH($B167,$BB$98:$BN$98,0)))</f>
        <v>0</v>
      </c>
      <c r="T167" s="23">
        <f>IF(OR(INDEX($BB$128:$BN$151,MATCH($C167,$BA$128:$BA$151,0),MATCH($B167,$BB$127:$BN$127,0))="T", INDEX($BB$128:$BN$151,MATCH($C167,$BA$128:$BA$151,0),MATCH($B167,$BB$127:$BN$127,0))="M"), _xlfn.XLOOKUP($B167,$BB$127:$BN$127,$BB$152:$BN$152), INDEX($AM$128:$AY$151,MATCH($C167,$BA$128:$BA$151,0),MATCH($B167,$BB$127:$BN$127,0)))</f>
        <v>64.5</v>
      </c>
      <c r="W167" s="5">
        <v>2010</v>
      </c>
      <c r="X167" s="5">
        <v>67</v>
      </c>
      <c r="Y167" s="5">
        <v>62</v>
      </c>
      <c r="Z167" s="5">
        <v>71</v>
      </c>
      <c r="AA167" s="5">
        <v>66</v>
      </c>
      <c r="AB167" s="5">
        <v>62</v>
      </c>
      <c r="AC167" s="5">
        <v>66</v>
      </c>
      <c r="AD167" s="5">
        <v>64</v>
      </c>
      <c r="AE167" s="5">
        <v>73</v>
      </c>
      <c r="AF167" s="5">
        <v>74</v>
      </c>
      <c r="AG167" s="5">
        <v>76</v>
      </c>
      <c r="AH167" s="5">
        <v>72</v>
      </c>
      <c r="AI167" s="5">
        <v>64</v>
      </c>
      <c r="AJ167" s="5"/>
      <c r="AL167" s="5">
        <v>2010</v>
      </c>
      <c r="AM167" s="5">
        <v>51.7</v>
      </c>
      <c r="AN167" s="5">
        <v>54.5</v>
      </c>
      <c r="AO167" s="5">
        <v>55.2</v>
      </c>
      <c r="AP167" s="5">
        <v>55</v>
      </c>
      <c r="AQ167" s="5">
        <v>56.1</v>
      </c>
      <c r="AR167" s="5">
        <v>59.3</v>
      </c>
      <c r="AS167" s="5">
        <v>58.4</v>
      </c>
      <c r="AT167" s="5">
        <v>59.3</v>
      </c>
      <c r="AU167" s="5">
        <v>63.2</v>
      </c>
      <c r="AV167" s="5">
        <v>60.6</v>
      </c>
      <c r="AW167" s="5">
        <v>56.1</v>
      </c>
      <c r="AX167" s="5">
        <v>53.1</v>
      </c>
      <c r="AY167" s="5"/>
      <c r="BA167" s="5">
        <v>2010</v>
      </c>
      <c r="BB167" s="5">
        <v>51.7</v>
      </c>
      <c r="BC167" s="5">
        <v>54.5</v>
      </c>
      <c r="BD167" s="5">
        <v>55.2</v>
      </c>
      <c r="BE167" s="5">
        <v>55</v>
      </c>
      <c r="BF167" s="5">
        <v>56.1</v>
      </c>
      <c r="BG167" s="5">
        <v>59.3</v>
      </c>
      <c r="BH167" s="5">
        <v>58.4</v>
      </c>
      <c r="BI167" s="5">
        <v>59.3</v>
      </c>
      <c r="BJ167" s="5">
        <v>63.2</v>
      </c>
      <c r="BK167" s="5">
        <v>60.6</v>
      </c>
      <c r="BL167" s="5">
        <v>56.1</v>
      </c>
      <c r="BM167" s="5">
        <v>53.1</v>
      </c>
      <c r="BN167" s="5"/>
    </row>
    <row r="168" spans="1:66" ht="15" thickBot="1" x14ac:dyDescent="0.4">
      <c r="A168" s="2">
        <v>41623</v>
      </c>
      <c r="B168" s="6">
        <f t="shared" si="132"/>
        <v>12</v>
      </c>
      <c r="C168" s="6">
        <f t="shared" si="133"/>
        <v>2013</v>
      </c>
      <c r="D168">
        <v>260454</v>
      </c>
      <c r="E168">
        <f t="shared" si="134"/>
        <v>104708.07683042814</v>
      </c>
      <c r="F168" s="19">
        <f>IF(OR(INDEX($X$13:$AJ$36,MATCH($C168,$W$13:$W$36,0),MATCH($B168,$X$12:$AJ$12,0))="T", INDEX($X$13:$AJ$36,MATCH($C168,$W$13:$W$36,0),MATCH($B168,$X$12:$AJ$12,0))="M"),_xlfn.XLOOKUP($B168,$X$12:$AJ$12,$X$37:$AJ$37), INDEX($X$13:$AJ$36,MATCH($C168,$W$13:$W$36,0),MATCH($B168,$X$12:$AJ$12,0)))</f>
        <v>70</v>
      </c>
      <c r="G168" s="19">
        <f>IF(OR(INDEX($X$41:$AJ$64,MATCH(C168,$W$41:$W$64,0),MATCH(B168,$X$40:$AJ$40,0))="T", INDEX($X$41:$AJ$64,MATCH(C168,$W$41:$W$64,0),MATCH(B168,$X$40:$AJ$40,0))="M"), _xlfn.XLOOKUP($B168,$X$40:$AJ$40,$X$65:$AJ$65), INDEX($X$41:$AJ$64,MATCH(C168,$W$41:$W$64,0),MATCH(B168,$X$40:$AJ$40,0)))</f>
        <v>22</v>
      </c>
      <c r="H168" s="19">
        <f>IF(OR(INDEX($X$70:$AJ$93,MATCH(C168,$W$70:$W$93,0),MATCH(B168,$X$69:$AJ$69,0))="T", INDEX($X$70:$AJ$93,MATCH(C168,$W$70:$W$93,0),MATCH(B168,$X$69:$AJ$69,0))="M"), _xlfn.XLOOKUP($B168,$X$69:$AJ$69,$X$94:$AJ$94), INDEX($X$70:$AJ$93,MATCH(C168,$W$70:$W$93,0),MATCH(B168,$X$69:$AJ$69,0)))</f>
        <v>0</v>
      </c>
      <c r="I168" s="19">
        <f>IF(OR(INDEX($X$99:$AJ$122,MATCH(C168,$W$99:$W$122,0),MATCH(B168,$X$98:$AJ$98,0))="T", INDEX($X$99:$AJ$122,MATCH(C168,$W$99:$W$122,0),MATCH(B168,$X$98:$AJ$98,0))="M"),_xlfn.XLOOKUP($B168,$X$98:$AJ$98,$X$123:$AJ$123), INDEX($X$99:$AJ$122,MATCH(C168,$W$99:$W$122,0),MATCH(B168,$X$98:$AJ$98,0)))</f>
        <v>0</v>
      </c>
      <c r="J168" s="19">
        <f>IF(OR(INDEX($X$128:$AJ$151,MATCH(C168,$W$128:$W$151,0),MATCH(B168,$X$127:$AJ$127,0))="T", INDEX($X$128:$AJ$151,MATCH(C168,$W$128:$W$151,0),MATCH(B168,$X$127:$AJ$127,0))="M"), _xlfn.XLOOKUP($B168,$X$127:$AJ$127,$X$152:$AJ$152), INDEX($X$128:$AJ$151,MATCH(C168,$W$128:$W$151,0),MATCH(B168,$X$127:$AJ$127,0)))</f>
        <v>2.9</v>
      </c>
      <c r="K168" s="18">
        <f>IF(OR(INDEX($AM$13:$AY$36,MATCH($C168,$AL$13:$AL$36,0),MATCH($B168,$AM$12:$AY$12,0))="T", INDEX($AM$13:$AY$36,MATCH($C168,$AL$13:$AL$36,0),MATCH($B168,$AM$12:$AY$12,0))="M"),_xlfn.XLOOKUP($B168,$AM$12:$AY$12,$AM$37:$AY$37), INDEX($AM$13:$AY$36,MATCH($C168,$AL$13:$AL$36,0),MATCH($B168,$AM$12:$AY$12,0)))</f>
        <v>67</v>
      </c>
      <c r="L168" s="18">
        <f>IF(OR(INDEX($AM$41:$AY$64,MATCH($C168,$AL$41:$AL$64,0),MATCH($B168,$AM$40:$AY$40,0))="T", INDEX($AM$41:$AY$64,MATCH($C168,$AL$41:$AL$64,0),MATCH($B168,$AM$40:$AY$40,0))="M"),_xlfn.XLOOKUP($B168,$AM$40:$AY$40,$AM$65:$AY$65), INDEX($AM$41:$AY$64,MATCH($C168,$AL$41:$AL$64,0),MATCH($B168,$AM$40:$AY$40,0)))</f>
        <v>36</v>
      </c>
      <c r="M168" s="18">
        <f t="shared" si="135"/>
        <v>4.5999999999999996</v>
      </c>
      <c r="N168" s="18">
        <f t="shared" si="136"/>
        <v>0</v>
      </c>
      <c r="O168" s="18">
        <f>IF(OR(INDEX($AM$99:$AY$122,MATCH($C168,$AL$99:$AL$122,0),MATCH($B168,$AM$98:$AY$98,0))="T", INDEX($AM$99:$AY$122,MATCH($C168,$AL$99:$AL$122,0),MATCH($B168,$AM$98:$AY$98,0))="M"), _xlfn.XLOOKUP($B168,$AM$98:$AY$98,$AM$123:$AY$123), INDEX($AM$99:$AY$122,MATCH($C168,$AL$99:$AL$122,0),MATCH($B168,$AM$98:$AY$98,0)))</f>
        <v>0</v>
      </c>
      <c r="P168" s="23">
        <f>IF(OR(INDEX($BB$13:$BN$36,MATCH($C168,$BA$13:$BA$36,0),MATCH($B168,$BB$12:$BN$12,0))="T", INDEX($BB$13:$BN$36,MATCH($C168,$BA$13:$BA$36,0),MATCH($B168,$BB$12:$BN$12,0))="M"),_xlfn.XLOOKUP($B168,$BB$12:$BN$12,$BB$37:$BN$37), INDEX($BB$13:$BN$36,MATCH($C168,$BA$13:$BA$36,0),MATCH($B168,$BB$12:$BN$12,0)))</f>
        <v>70</v>
      </c>
      <c r="Q168" s="23">
        <f>IF(OR(INDEX($BB$41:$BN$64,MATCH($C168,$BA$41:$BA$64,0),MATCH($B168,$BB$40:$BN$40,0))="T", INDEX($BB$41:$BN$64,MATCH($C168,$BA$41:$BA$64,0),MATCH($B168,$BB$40:$BN$40,0))="M"),_xlfn.XLOOKUP($B168,$BB$40:$BN$40,$BB$65:$BN$65), INDEX($BB$41:$BN$64,MATCH($C168,$BA$41:$BA$64,0),MATCH($B168,$BB$40:$BN$40,0)))</f>
        <v>25</v>
      </c>
      <c r="R168" s="23">
        <f>IF(OR(INDEX($BB$70:$BN$93,MATCH($C168,$BA$70:$BA$93,0),MATCH($B168,$BB$69:$BN$69,0))="T", INDEX($BB$70:$BN$93,MATCH($C168,$BA$70:$BA$93,0),MATCH($B168,$BB$69:$BN$69,0))="M"), _xlfn.XLOOKUP($B168,$BB$69:$BN$69,$BB$94:$BN$94), INDEX($AM$41:$AY$64,MATCH($C168,$BA$70:$BA$93,0),MATCH($B168,$BB$69:$BN$69,0)))</f>
        <v>36</v>
      </c>
      <c r="S168" s="23">
        <f>IF(OR(INDEX($BB$99:$BN$122,MATCH($C168,$BA$99:$BA$122,0),MATCH($B168,$BB$98:$BN$98,0))="T", INDEX($BB$99:$BN$122,MATCH($C168,$BA$99:$BA$122,0),MATCH($B168,$BB$98:$BN$98,0))="M"), _xlfn.XLOOKUP($B168,$BB$98:$BN$98,$BB$123:$BN$123), INDEX($BB$99:$BN$122,MATCH($C168,$BA$99:$BA$122,0),MATCH($B168,$BB$98:$BN$98,0)))</f>
        <v>0</v>
      </c>
      <c r="T168" s="23">
        <f>IF(OR(INDEX($BB$128:$BN$151,MATCH($C168,$BA$128:$BA$151,0),MATCH($B168,$BB$127:$BN$127,0))="T", INDEX($BB$128:$BN$151,MATCH($C168,$BA$128:$BA$151,0),MATCH($B168,$BB$127:$BN$127,0))="M"), _xlfn.XLOOKUP($B168,$BB$127:$BN$127,$BB$152:$BN$152), INDEX($AM$128:$AY$151,MATCH($C168,$BA$128:$BA$151,0),MATCH($B168,$BB$127:$BN$127,0)))</f>
        <v>58.6</v>
      </c>
      <c r="W168" s="5">
        <v>2011</v>
      </c>
      <c r="X168" s="5">
        <v>65</v>
      </c>
      <c r="Y168" s="5">
        <v>60</v>
      </c>
      <c r="Z168" s="5">
        <v>63</v>
      </c>
      <c r="AA168" s="5">
        <v>60</v>
      </c>
      <c r="AB168" s="5">
        <v>61</v>
      </c>
      <c r="AC168" s="5">
        <v>68</v>
      </c>
      <c r="AD168" s="5">
        <v>68</v>
      </c>
      <c r="AE168" s="5">
        <v>66</v>
      </c>
      <c r="AF168" s="5">
        <v>69</v>
      </c>
      <c r="AG168" s="5">
        <v>70</v>
      </c>
      <c r="AH168" s="5">
        <v>70</v>
      </c>
      <c r="AI168" s="5">
        <v>62</v>
      </c>
      <c r="AJ168" s="5"/>
      <c r="AL168" s="5">
        <v>2011</v>
      </c>
      <c r="AM168" s="5">
        <v>51.7</v>
      </c>
      <c r="AN168" s="5">
        <v>52</v>
      </c>
      <c r="AO168" s="5">
        <v>54.4</v>
      </c>
      <c r="AP168" s="5">
        <v>55.2</v>
      </c>
      <c r="AQ168" s="5">
        <v>55.7</v>
      </c>
      <c r="AR168" s="5">
        <v>58.7</v>
      </c>
      <c r="AS168" s="5">
        <v>60.1</v>
      </c>
      <c r="AT168" s="5">
        <v>59.9</v>
      </c>
      <c r="AU168" s="5">
        <v>62.5</v>
      </c>
      <c r="AV168" s="5">
        <v>63.3</v>
      </c>
      <c r="AW168" s="5">
        <v>54.6</v>
      </c>
      <c r="AX168" s="5">
        <v>52.3</v>
      </c>
      <c r="AY168" s="5"/>
      <c r="BA168" s="5">
        <v>2011</v>
      </c>
      <c r="BB168" s="5">
        <v>51.7</v>
      </c>
      <c r="BC168" s="5">
        <v>52</v>
      </c>
      <c r="BD168" s="5">
        <v>54.4</v>
      </c>
      <c r="BE168" s="5">
        <v>55.2</v>
      </c>
      <c r="BF168" s="5">
        <v>55.7</v>
      </c>
      <c r="BG168" s="5">
        <v>58.7</v>
      </c>
      <c r="BH168" s="5">
        <v>60.1</v>
      </c>
      <c r="BI168" s="5">
        <v>59.9</v>
      </c>
      <c r="BJ168" s="5">
        <v>62.5</v>
      </c>
      <c r="BK168" s="5">
        <v>63.3</v>
      </c>
      <c r="BL168" s="5">
        <v>54.6</v>
      </c>
      <c r="BM168" s="5">
        <v>52.3</v>
      </c>
      <c r="BN168" s="5"/>
    </row>
    <row r="169" spans="1:66" ht="15" thickBot="1" x14ac:dyDescent="0.4">
      <c r="A169" s="2">
        <v>41654</v>
      </c>
      <c r="B169" s="6">
        <f t="shared" si="132"/>
        <v>1</v>
      </c>
      <c r="C169" s="6">
        <f t="shared" si="133"/>
        <v>2014</v>
      </c>
      <c r="D169">
        <v>224852</v>
      </c>
      <c r="E169">
        <f t="shared" si="134"/>
        <v>90395.311615392464</v>
      </c>
      <c r="F169" s="19">
        <f>IF(OR(INDEX($X$13:$AJ$36,MATCH($C169,$W$13:$W$36,0),MATCH($B169,$X$12:$AJ$12,0))="T", INDEX($X$13:$AJ$36,MATCH($C169,$W$13:$W$36,0),MATCH($B169,$X$12:$AJ$12,0))="M"),_xlfn.XLOOKUP($B169,$X$12:$AJ$12,$X$37:$AJ$37), INDEX($X$13:$AJ$36,MATCH($C169,$W$13:$W$36,0),MATCH($B169,$X$12:$AJ$12,0)))</f>
        <v>76</v>
      </c>
      <c r="G169" s="19">
        <f>IF(OR(INDEX($X$41:$AJ$64,MATCH(C169,$W$41:$W$64,0),MATCH(B169,$X$40:$AJ$40,0))="T", INDEX($X$41:$AJ$64,MATCH(C169,$W$41:$W$64,0),MATCH(B169,$X$40:$AJ$40,0))="M"), _xlfn.XLOOKUP($B169,$X$40:$AJ$40,$X$65:$AJ$65), INDEX($X$41:$AJ$64,MATCH(C169,$W$41:$W$64,0),MATCH(B169,$X$40:$AJ$40,0)))</f>
        <v>30</v>
      </c>
      <c r="H169" s="19">
        <f>IF(OR(INDEX($X$70:$AJ$93,MATCH(C169,$W$70:$W$93,0),MATCH(B169,$X$69:$AJ$69,0))="T", INDEX($X$70:$AJ$93,MATCH(C169,$W$70:$W$93,0),MATCH(B169,$X$69:$AJ$69,0))="M"), _xlfn.XLOOKUP($B169,$X$69:$AJ$69,$X$94:$AJ$94), INDEX($X$70:$AJ$93,MATCH(C169,$W$70:$W$93,0),MATCH(B169,$X$69:$AJ$69,0)))</f>
        <v>0</v>
      </c>
      <c r="I169" s="19">
        <f>IF(OR(INDEX($X$99:$AJ$122,MATCH(C169,$W$99:$W$122,0),MATCH(B169,$X$98:$AJ$98,0))="T", INDEX($X$99:$AJ$122,MATCH(C169,$W$99:$W$122,0),MATCH(B169,$X$98:$AJ$98,0))="M"),_xlfn.XLOOKUP($B169,$X$98:$AJ$98,$X$123:$AJ$123), INDEX($X$99:$AJ$122,MATCH(C169,$W$99:$W$122,0),MATCH(B169,$X$98:$AJ$98,0)))</f>
        <v>0</v>
      </c>
      <c r="J169" s="19">
        <f>IF(OR(INDEX($X$128:$AJ$151,MATCH(C169,$W$128:$W$151,0),MATCH(B169,$X$127:$AJ$127,0))="T", INDEX($X$128:$AJ$151,MATCH(C169,$W$128:$W$151,0),MATCH(B169,$X$127:$AJ$127,0))="M"), _xlfn.XLOOKUP($B169,$X$127:$AJ$127,$X$152:$AJ$152), INDEX($X$128:$AJ$151,MATCH(C169,$W$128:$W$151,0),MATCH(B169,$X$127:$AJ$127,0)))</f>
        <v>2.5</v>
      </c>
      <c r="K169" s="18">
        <f>IF(OR(INDEX($AM$13:$AY$36,MATCH($C169,$AL$13:$AL$36,0),MATCH($B169,$AM$12:$AY$12,0))="T", INDEX($AM$13:$AY$36,MATCH($C169,$AL$13:$AL$36,0),MATCH($B169,$AM$12:$AY$12,0))="M"),_xlfn.XLOOKUP($B169,$AM$12:$AY$12,$AM$37:$AY$37), INDEX($AM$13:$AY$36,MATCH($C169,$AL$13:$AL$36,0),MATCH($B169,$AM$12:$AY$12,0)))</f>
        <v>72</v>
      </c>
      <c r="L169" s="18">
        <f>IF(OR(INDEX($AM$41:$AY$64,MATCH($C169,$AL$41:$AL$64,0),MATCH($B169,$AM$40:$AY$40,0))="T", INDEX($AM$41:$AY$64,MATCH($C169,$AL$41:$AL$64,0),MATCH($B169,$AM$40:$AY$40,0))="M"),_xlfn.XLOOKUP($B169,$AM$40:$AY$40,$AM$65:$AY$65), INDEX($AM$41:$AY$64,MATCH($C169,$AL$41:$AL$64,0),MATCH($B169,$AM$40:$AY$40,0)))</f>
        <v>44</v>
      </c>
      <c r="M169" s="18">
        <f t="shared" si="135"/>
        <v>5.2</v>
      </c>
      <c r="N169" s="18">
        <f t="shared" si="136"/>
        <v>0</v>
      </c>
      <c r="O169" s="18">
        <f>IF(OR(INDEX($AM$99:$AY$122,MATCH($C169,$AL$99:$AL$122,0),MATCH($B169,$AM$98:$AY$98,0))="T", INDEX($AM$99:$AY$122,MATCH($C169,$AL$99:$AL$122,0),MATCH($B169,$AM$98:$AY$98,0))="M"), _xlfn.XLOOKUP($B169,$AM$98:$AY$98,$AM$123:$AY$123), INDEX($AM$99:$AY$122,MATCH($C169,$AL$99:$AL$122,0),MATCH($B169,$AM$98:$AY$98,0)))</f>
        <v>0</v>
      </c>
      <c r="P169" s="23">
        <f>IF(OR(INDEX($BB$13:$BN$36,MATCH($C169,$BA$13:$BA$36,0),MATCH($B169,$BB$12:$BN$12,0))="T", INDEX($BB$13:$BN$36,MATCH($C169,$BA$13:$BA$36,0),MATCH($B169,$BB$12:$BN$12,0))="M"),_xlfn.XLOOKUP($B169,$BB$12:$BN$12,$BB$37:$BN$37), INDEX($BB$13:$BN$36,MATCH($C169,$BA$13:$BA$36,0),MATCH($B169,$BB$12:$BN$12,0)))</f>
        <v>76</v>
      </c>
      <c r="Q169" s="23">
        <f>IF(OR(INDEX($BB$41:$BN$64,MATCH($C169,$BA$41:$BA$64,0),MATCH($B169,$BB$40:$BN$40,0))="T", INDEX($BB$41:$BN$64,MATCH($C169,$BA$41:$BA$64,0),MATCH($B169,$BB$40:$BN$40,0))="M"),_xlfn.XLOOKUP($B169,$BB$40:$BN$40,$BB$65:$BN$65), INDEX($BB$41:$BN$64,MATCH($C169,$BA$41:$BA$64,0),MATCH($B169,$BB$40:$BN$40,0)))</f>
        <v>35</v>
      </c>
      <c r="R169" s="23">
        <f>IF(OR(INDEX($BB$70:$BN$93,MATCH($C169,$BA$70:$BA$93,0),MATCH($B169,$BB$69:$BN$69,0))="T", INDEX($BB$70:$BN$93,MATCH($C169,$BA$70:$BA$93,0),MATCH($B169,$BB$69:$BN$69,0))="M"), _xlfn.XLOOKUP($B169,$BB$69:$BN$69,$BB$94:$BN$94), INDEX($AM$41:$AY$64,MATCH($C169,$BA$70:$BA$93,0),MATCH($B169,$BB$69:$BN$69,0)))</f>
        <v>44</v>
      </c>
      <c r="S169" s="23">
        <f>IF(OR(INDEX($BB$99:$BN$122,MATCH($C169,$BA$99:$BA$122,0),MATCH($B169,$BB$98:$BN$98,0))="T", INDEX($BB$99:$BN$122,MATCH($C169,$BA$99:$BA$122,0),MATCH($B169,$BB$98:$BN$98,0))="M"), _xlfn.XLOOKUP($B169,$BB$98:$BN$98,$BB$123:$BN$123), INDEX($BB$99:$BN$122,MATCH($C169,$BA$99:$BA$122,0),MATCH($B169,$BB$98:$BN$98,0)))</f>
        <v>0</v>
      </c>
      <c r="T169" s="23">
        <f>IF(OR(INDEX($BB$128:$BN$151,MATCH($C169,$BA$128:$BA$151,0),MATCH($B169,$BB$127:$BN$127,0))="T", INDEX($BB$128:$BN$151,MATCH($C169,$BA$128:$BA$151,0),MATCH($B169,$BB$127:$BN$127,0))="M"), _xlfn.XLOOKUP($B169,$BB$127:$BN$127,$BB$152:$BN$152), INDEX($AM$128:$AY$151,MATCH($C169,$BA$128:$BA$151,0),MATCH($B169,$BB$127:$BN$127,0)))</f>
        <v>64</v>
      </c>
      <c r="W169" s="5">
        <v>2012</v>
      </c>
      <c r="X169" s="5">
        <v>63</v>
      </c>
      <c r="Y169" s="5">
        <v>73</v>
      </c>
      <c r="Z169" s="5">
        <v>61</v>
      </c>
      <c r="AA169" s="5">
        <v>66</v>
      </c>
      <c r="AB169" s="5">
        <v>64</v>
      </c>
      <c r="AC169" s="5">
        <v>67</v>
      </c>
      <c r="AD169" s="5">
        <v>65</v>
      </c>
      <c r="AE169" s="5">
        <v>68</v>
      </c>
      <c r="AF169" s="5">
        <v>64</v>
      </c>
      <c r="AG169" s="5">
        <v>74</v>
      </c>
      <c r="AH169" s="5">
        <v>66</v>
      </c>
      <c r="AI169" s="5">
        <v>61</v>
      </c>
      <c r="AJ169" s="5"/>
      <c r="AL169" s="5">
        <v>2012</v>
      </c>
      <c r="AM169" s="5">
        <v>52.9</v>
      </c>
      <c r="AN169" s="5">
        <v>53.9</v>
      </c>
      <c r="AO169" s="5">
        <v>53.2</v>
      </c>
      <c r="AP169" s="5">
        <v>56.1</v>
      </c>
      <c r="AQ169" s="5">
        <v>56.9</v>
      </c>
      <c r="AR169" s="5">
        <v>59.2</v>
      </c>
      <c r="AS169" s="5">
        <v>59.4</v>
      </c>
      <c r="AT169" s="5">
        <v>59</v>
      </c>
      <c r="AU169" s="5">
        <v>58.1</v>
      </c>
      <c r="AV169" s="5">
        <v>62.2</v>
      </c>
      <c r="AW169" s="5">
        <v>58.3</v>
      </c>
      <c r="AX169" s="5">
        <v>52.1</v>
      </c>
      <c r="AY169" s="5"/>
      <c r="BA169" s="5">
        <v>2012</v>
      </c>
      <c r="BB169" s="5">
        <v>52.9</v>
      </c>
      <c r="BC169" s="5">
        <v>53.9</v>
      </c>
      <c r="BD169" s="5">
        <v>53.2</v>
      </c>
      <c r="BE169" s="5">
        <v>56.1</v>
      </c>
      <c r="BF169" s="5">
        <v>56.9</v>
      </c>
      <c r="BG169" s="5">
        <v>59.2</v>
      </c>
      <c r="BH169" s="5">
        <v>59.4</v>
      </c>
      <c r="BI169" s="5">
        <v>59</v>
      </c>
      <c r="BJ169" s="5">
        <v>58.1</v>
      </c>
      <c r="BK169" s="5">
        <v>62.2</v>
      </c>
      <c r="BL169" s="5">
        <v>58.3</v>
      </c>
      <c r="BM169" s="5">
        <v>52.1</v>
      </c>
      <c r="BN169" s="5"/>
    </row>
    <row r="170" spans="1:66" ht="15" thickBot="1" x14ac:dyDescent="0.4">
      <c r="A170" s="2">
        <v>41685</v>
      </c>
      <c r="B170" s="6">
        <f t="shared" si="132"/>
        <v>2</v>
      </c>
      <c r="C170" s="6">
        <f t="shared" si="133"/>
        <v>2014</v>
      </c>
      <c r="D170">
        <v>199902</v>
      </c>
      <c r="E170">
        <f t="shared" si="134"/>
        <v>80364.878153363912</v>
      </c>
      <c r="F170" s="19">
        <f>IF(OR(INDEX($X$13:$AJ$36,MATCH($C170,$W$13:$W$36,0),MATCH($B170,$X$12:$AJ$12,0))="T", INDEX($X$13:$AJ$36,MATCH($C170,$W$13:$W$36,0),MATCH($B170,$X$12:$AJ$12,0))="M"),_xlfn.XLOOKUP($B170,$X$12:$AJ$12,$X$37:$AJ$37), INDEX($X$13:$AJ$36,MATCH($C170,$W$13:$W$36,0),MATCH($B170,$X$12:$AJ$12,0)))</f>
        <v>75</v>
      </c>
      <c r="G170" s="19">
        <f>IF(OR(INDEX($X$41:$AJ$64,MATCH(C170,$W$41:$W$64,0),MATCH(B170,$X$40:$AJ$40,0))="T", INDEX($X$41:$AJ$64,MATCH(C170,$W$41:$W$64,0),MATCH(B170,$X$40:$AJ$40,0))="M"), _xlfn.XLOOKUP($B170,$X$40:$AJ$40,$X$65:$AJ$65), INDEX($X$41:$AJ$64,MATCH(C170,$W$41:$W$64,0),MATCH(B170,$X$40:$AJ$40,0)))</f>
        <v>31</v>
      </c>
      <c r="H170" s="19">
        <f>IF(OR(INDEX($X$70:$AJ$93,MATCH(C170,$W$70:$W$93,0),MATCH(B170,$X$69:$AJ$69,0))="T", INDEX($X$70:$AJ$93,MATCH(C170,$W$70:$W$93,0),MATCH(B170,$X$69:$AJ$69,0))="M"), _xlfn.XLOOKUP($B170,$X$69:$AJ$69,$X$94:$AJ$94), INDEX($X$70:$AJ$93,MATCH(C170,$W$70:$W$93,0),MATCH(B170,$X$69:$AJ$69,0)))</f>
        <v>0</v>
      </c>
      <c r="I170" s="19">
        <f>IF(OR(INDEX($X$99:$AJ$122,MATCH(C170,$W$99:$W$122,0),MATCH(B170,$X$98:$AJ$98,0))="T", INDEX($X$99:$AJ$122,MATCH(C170,$W$99:$W$122,0),MATCH(B170,$X$98:$AJ$98,0))="M"),_xlfn.XLOOKUP($B170,$X$98:$AJ$98,$X$123:$AJ$123), INDEX($X$99:$AJ$122,MATCH(C170,$W$99:$W$122,0),MATCH(B170,$X$98:$AJ$98,0)))</f>
        <v>0</v>
      </c>
      <c r="J170" s="19">
        <f>IF(OR(INDEX($X$128:$AJ$151,MATCH(C170,$W$128:$W$151,0),MATCH(B170,$X$127:$AJ$127,0))="T", INDEX($X$128:$AJ$151,MATCH(C170,$W$128:$W$151,0),MATCH(B170,$X$127:$AJ$127,0))="M"), _xlfn.XLOOKUP($B170,$X$127:$AJ$127,$X$152:$AJ$152), INDEX($X$128:$AJ$151,MATCH(C170,$W$128:$W$151,0),MATCH(B170,$X$127:$AJ$127,0)))</f>
        <v>1.2</v>
      </c>
      <c r="K170" s="18">
        <f>IF(OR(INDEX($AM$13:$AY$36,MATCH($C170,$AL$13:$AL$36,0),MATCH($B170,$AM$12:$AY$12,0))="T", INDEX($AM$13:$AY$36,MATCH($C170,$AL$13:$AL$36,0),MATCH($B170,$AM$12:$AY$12,0))="M"),_xlfn.XLOOKUP($B170,$AM$12:$AY$12,$AM$37:$AY$37), INDEX($AM$13:$AY$36,MATCH($C170,$AL$13:$AL$36,0),MATCH($B170,$AM$12:$AY$12,0)))</f>
        <v>69</v>
      </c>
      <c r="L170" s="18">
        <f>IF(OR(INDEX($AM$41:$AY$64,MATCH($C170,$AL$41:$AL$64,0),MATCH($B170,$AM$40:$AY$40,0))="T", INDEX($AM$41:$AY$64,MATCH($C170,$AL$41:$AL$64,0),MATCH($B170,$AM$40:$AY$40,0))="M"),_xlfn.XLOOKUP($B170,$AM$40:$AY$40,$AM$65:$AY$65), INDEX($AM$41:$AY$64,MATCH($C170,$AL$41:$AL$64,0),MATCH($B170,$AM$40:$AY$40,0)))</f>
        <v>42</v>
      </c>
      <c r="M170" s="18">
        <f t="shared" si="135"/>
        <v>3.5</v>
      </c>
      <c r="N170" s="18">
        <f t="shared" si="136"/>
        <v>0</v>
      </c>
      <c r="O170" s="18">
        <f>IF(OR(INDEX($AM$99:$AY$122,MATCH($C170,$AL$99:$AL$122,0),MATCH($B170,$AM$98:$AY$98,0))="T", INDEX($AM$99:$AY$122,MATCH($C170,$AL$99:$AL$122,0),MATCH($B170,$AM$98:$AY$98,0))="M"), _xlfn.XLOOKUP($B170,$AM$98:$AY$98,$AM$123:$AY$123), INDEX($AM$99:$AY$122,MATCH($C170,$AL$99:$AL$122,0),MATCH($B170,$AM$98:$AY$98,0)))</f>
        <v>0</v>
      </c>
      <c r="P170" s="23">
        <f>IF(OR(INDEX($BB$13:$BN$36,MATCH($C170,$BA$13:$BA$36,0),MATCH($B170,$BB$12:$BN$12,0))="T", INDEX($BB$13:$BN$36,MATCH($C170,$BA$13:$BA$36,0),MATCH($B170,$BB$12:$BN$12,0))="M"),_xlfn.XLOOKUP($B170,$BB$12:$BN$12,$BB$37:$BN$37), INDEX($BB$13:$BN$36,MATCH($C170,$BA$13:$BA$36,0),MATCH($B170,$BB$12:$BN$12,0)))</f>
        <v>73</v>
      </c>
      <c r="Q170" s="23">
        <f>IF(OR(INDEX($BB$41:$BN$64,MATCH($C170,$BA$41:$BA$64,0),MATCH($B170,$BB$40:$BN$40,0))="T", INDEX($BB$41:$BN$64,MATCH($C170,$BA$41:$BA$64,0),MATCH($B170,$BB$40:$BN$40,0))="M"),_xlfn.XLOOKUP($B170,$BB$40:$BN$40,$BB$65:$BN$65), INDEX($BB$41:$BN$64,MATCH($C170,$BA$41:$BA$64,0),MATCH($B170,$BB$40:$BN$40,0)))</f>
        <v>36</v>
      </c>
      <c r="R170" s="23">
        <f>IF(OR(INDEX($BB$70:$BN$93,MATCH($C170,$BA$70:$BA$93,0),MATCH($B170,$BB$69:$BN$69,0))="T", INDEX($BB$70:$BN$93,MATCH($C170,$BA$70:$BA$93,0),MATCH($B170,$BB$69:$BN$69,0))="M"), _xlfn.XLOOKUP($B170,$BB$69:$BN$69,$BB$94:$BN$94), INDEX($AM$41:$AY$64,MATCH($C170,$BA$70:$BA$93,0),MATCH($B170,$BB$69:$BN$69,0)))</f>
        <v>42</v>
      </c>
      <c r="S170" s="23">
        <f>IF(OR(INDEX($BB$99:$BN$122,MATCH($C170,$BA$99:$BA$122,0),MATCH($B170,$BB$98:$BN$98,0))="T", INDEX($BB$99:$BN$122,MATCH($C170,$BA$99:$BA$122,0),MATCH($B170,$BB$98:$BN$98,0))="M"), _xlfn.XLOOKUP($B170,$BB$98:$BN$98,$BB$123:$BN$123), INDEX($BB$99:$BN$122,MATCH($C170,$BA$99:$BA$122,0),MATCH($B170,$BB$98:$BN$98,0)))</f>
        <v>0</v>
      </c>
      <c r="T170" s="23">
        <f>IF(OR(INDEX($BB$128:$BN$151,MATCH($C170,$BA$128:$BA$151,0),MATCH($B170,$BB$127:$BN$127,0))="T", INDEX($BB$128:$BN$151,MATCH($C170,$BA$128:$BA$151,0),MATCH($B170,$BB$127:$BN$127,0))="M"), _xlfn.XLOOKUP($B170,$BB$127:$BN$127,$BB$152:$BN$152), INDEX($AM$128:$AY$151,MATCH($C170,$BA$128:$BA$151,0),MATCH($B170,$BB$127:$BN$127,0)))</f>
        <v>59.5</v>
      </c>
      <c r="W170" s="5">
        <v>2013</v>
      </c>
      <c r="X170" s="5">
        <v>64</v>
      </c>
      <c r="Y170" s="5">
        <v>63</v>
      </c>
      <c r="Z170" s="5">
        <v>60</v>
      </c>
      <c r="AA170" s="5">
        <v>70</v>
      </c>
      <c r="AB170" s="5">
        <v>73</v>
      </c>
      <c r="AC170" s="5">
        <v>72</v>
      </c>
      <c r="AD170" s="5">
        <v>66</v>
      </c>
      <c r="AE170" s="5">
        <v>74</v>
      </c>
      <c r="AF170" s="5">
        <v>74</v>
      </c>
      <c r="AG170" s="5">
        <v>80</v>
      </c>
      <c r="AH170" s="5">
        <v>68</v>
      </c>
      <c r="AI170" s="5">
        <v>62</v>
      </c>
      <c r="AJ170" s="5"/>
      <c r="AL170" s="5">
        <v>2013</v>
      </c>
      <c r="AM170" s="5">
        <v>50.8</v>
      </c>
      <c r="AN170" s="5">
        <v>52.4</v>
      </c>
      <c r="AO170" s="5">
        <v>55.2</v>
      </c>
      <c r="AP170" s="5">
        <v>57.6</v>
      </c>
      <c r="AQ170" s="5">
        <v>58.7</v>
      </c>
      <c r="AR170" s="5">
        <v>60.4</v>
      </c>
      <c r="AS170" s="5">
        <v>59.7</v>
      </c>
      <c r="AT170" s="5">
        <v>61.3</v>
      </c>
      <c r="AU170" s="5">
        <v>63.5</v>
      </c>
      <c r="AV170" s="5">
        <v>59.8</v>
      </c>
      <c r="AW170" s="5">
        <v>57.7</v>
      </c>
      <c r="AX170" s="5">
        <v>51.8</v>
      </c>
      <c r="AY170" s="5"/>
      <c r="BA170" s="5">
        <v>2013</v>
      </c>
      <c r="BB170" s="5">
        <v>50.8</v>
      </c>
      <c r="BC170" s="5">
        <v>52.4</v>
      </c>
      <c r="BD170" s="5">
        <v>55.2</v>
      </c>
      <c r="BE170" s="5">
        <v>57.6</v>
      </c>
      <c r="BF170" s="5">
        <v>58.7</v>
      </c>
      <c r="BG170" s="5">
        <v>60.4</v>
      </c>
      <c r="BH170" s="5">
        <v>59.7</v>
      </c>
      <c r="BI170" s="5">
        <v>61.3</v>
      </c>
      <c r="BJ170" s="5">
        <v>63.5</v>
      </c>
      <c r="BK170" s="5">
        <v>59.8</v>
      </c>
      <c r="BL170" s="5">
        <v>57.7</v>
      </c>
      <c r="BM170" s="5">
        <v>51.8</v>
      </c>
      <c r="BN170" s="5"/>
    </row>
    <row r="171" spans="1:66" ht="15" thickBot="1" x14ac:dyDescent="0.4">
      <c r="A171" s="2">
        <v>41713</v>
      </c>
      <c r="B171" s="6">
        <f t="shared" si="132"/>
        <v>3</v>
      </c>
      <c r="C171" s="6">
        <f t="shared" si="133"/>
        <v>2014</v>
      </c>
      <c r="D171">
        <v>183038</v>
      </c>
      <c r="E171">
        <f t="shared" si="134"/>
        <v>73585.189580071354</v>
      </c>
      <c r="F171" s="19">
        <f>IF(OR(INDEX($X$13:$AJ$36,MATCH($C171,$W$13:$W$36,0),MATCH($B171,$X$12:$AJ$12,0))="T", INDEX($X$13:$AJ$36,MATCH($C171,$W$13:$W$36,0),MATCH($B171,$X$12:$AJ$12,0))="M"),_xlfn.XLOOKUP($B171,$X$12:$AJ$12,$X$37:$AJ$37), INDEX($X$13:$AJ$36,MATCH($C171,$W$13:$W$36,0),MATCH($B171,$X$12:$AJ$12,0)))</f>
        <v>81</v>
      </c>
      <c r="G171" s="19">
        <f>IF(OR(INDEX($X$41:$AJ$64,MATCH(C171,$W$41:$W$64,0),MATCH(B171,$X$40:$AJ$40,0))="T", INDEX($X$41:$AJ$64,MATCH(C171,$W$41:$W$64,0),MATCH(B171,$X$40:$AJ$40,0))="M"), _xlfn.XLOOKUP($B171,$X$40:$AJ$40,$X$65:$AJ$65), INDEX($X$41:$AJ$64,MATCH(C171,$W$41:$W$64,0),MATCH(B171,$X$40:$AJ$40,0)))</f>
        <v>39</v>
      </c>
      <c r="H171" s="19">
        <f>IF(OR(INDEX($X$70:$AJ$93,MATCH(C171,$W$70:$W$93,0),MATCH(B171,$X$69:$AJ$69,0))="T", INDEX($X$70:$AJ$93,MATCH(C171,$W$70:$W$93,0),MATCH(B171,$X$69:$AJ$69,0))="M"), _xlfn.XLOOKUP($B171,$X$69:$AJ$69,$X$94:$AJ$94), INDEX($X$70:$AJ$93,MATCH(C171,$W$70:$W$93,0),MATCH(B171,$X$69:$AJ$69,0)))</f>
        <v>0.2</v>
      </c>
      <c r="I171" s="19">
        <f>IF(OR(INDEX($X$99:$AJ$122,MATCH(C171,$W$99:$W$122,0),MATCH(B171,$X$98:$AJ$98,0))="T", INDEX($X$99:$AJ$122,MATCH(C171,$W$99:$W$122,0),MATCH(B171,$X$98:$AJ$98,0))="M"),_xlfn.XLOOKUP($B171,$X$98:$AJ$98,$X$123:$AJ$123), INDEX($X$99:$AJ$122,MATCH(C171,$W$99:$W$122,0),MATCH(B171,$X$98:$AJ$98,0)))</f>
        <v>0</v>
      </c>
      <c r="J171" s="19">
        <f>IF(OR(INDEX($X$128:$AJ$151,MATCH(C171,$W$128:$W$151,0),MATCH(B171,$X$127:$AJ$127,0))="T", INDEX($X$128:$AJ$151,MATCH(C171,$W$128:$W$151,0),MATCH(B171,$X$127:$AJ$127,0))="M"), _xlfn.XLOOKUP($B171,$X$127:$AJ$127,$X$152:$AJ$152), INDEX($X$128:$AJ$151,MATCH(C171,$W$128:$W$151,0),MATCH(B171,$X$127:$AJ$127,0)))</f>
        <v>0.6</v>
      </c>
      <c r="K171" s="18">
        <f>IF(OR(INDEX($AM$13:$AY$36,MATCH($C171,$AL$13:$AL$36,0),MATCH($B171,$AM$12:$AY$12,0))="T", INDEX($AM$13:$AY$36,MATCH($C171,$AL$13:$AL$36,0),MATCH($B171,$AM$12:$AY$12,0))="M"),_xlfn.XLOOKUP($B171,$AM$12:$AY$12,$AM$37:$AY$37), INDEX($AM$13:$AY$36,MATCH($C171,$AL$13:$AL$36,0),MATCH($B171,$AM$12:$AY$12,0)))</f>
        <v>76</v>
      </c>
      <c r="L171" s="18">
        <f>IF(OR(INDEX($AM$41:$AY$64,MATCH($C171,$AL$41:$AL$64,0),MATCH($B171,$AM$40:$AY$40,0))="T", INDEX($AM$41:$AY$64,MATCH($C171,$AL$41:$AL$64,0),MATCH($B171,$AM$40:$AY$40,0))="M"),_xlfn.XLOOKUP($B171,$AM$40:$AY$40,$AM$65:$AY$65), INDEX($AM$41:$AY$64,MATCH($C171,$AL$41:$AL$64,0),MATCH($B171,$AM$40:$AY$40,0)))</f>
        <v>47</v>
      </c>
      <c r="M171" s="18">
        <f t="shared" si="135"/>
        <v>1.8</v>
      </c>
      <c r="N171" s="18">
        <f t="shared" si="136"/>
        <v>0</v>
      </c>
      <c r="O171" s="18">
        <f>IF(OR(INDEX($AM$99:$AY$122,MATCH($C171,$AL$99:$AL$122,0),MATCH($B171,$AM$98:$AY$98,0))="T", INDEX($AM$99:$AY$122,MATCH($C171,$AL$99:$AL$122,0),MATCH($B171,$AM$98:$AY$98,0))="M"), _xlfn.XLOOKUP($B171,$AM$98:$AY$98,$AM$123:$AY$123), INDEX($AM$99:$AY$122,MATCH($C171,$AL$99:$AL$122,0),MATCH($B171,$AM$98:$AY$98,0)))</f>
        <v>0</v>
      </c>
      <c r="P171" s="23">
        <f>IF(OR(INDEX($BB$13:$BN$36,MATCH($C171,$BA$13:$BA$36,0),MATCH($B171,$BB$12:$BN$12,0))="T", INDEX($BB$13:$BN$36,MATCH($C171,$BA$13:$BA$36,0),MATCH($B171,$BB$12:$BN$12,0))="M"),_xlfn.XLOOKUP($B171,$BB$12:$BN$12,$BB$37:$BN$37), INDEX($BB$13:$BN$36,MATCH($C171,$BA$13:$BA$36,0),MATCH($B171,$BB$12:$BN$12,0)))</f>
        <v>81</v>
      </c>
      <c r="Q171" s="23">
        <f>IF(OR(INDEX($BB$41:$BN$64,MATCH($C171,$BA$41:$BA$64,0),MATCH($B171,$BB$40:$BN$40,0))="T", INDEX($BB$41:$BN$64,MATCH($C171,$BA$41:$BA$64,0),MATCH($B171,$BB$40:$BN$40,0))="M"),_xlfn.XLOOKUP($B171,$BB$40:$BN$40,$BB$65:$BN$65), INDEX($BB$41:$BN$64,MATCH($C171,$BA$41:$BA$64,0),MATCH($B171,$BB$40:$BN$40,0)))</f>
        <v>43</v>
      </c>
      <c r="R171" s="23">
        <f>IF(OR(INDEX($BB$70:$BN$93,MATCH($C171,$BA$70:$BA$93,0),MATCH($B171,$BB$69:$BN$69,0))="T", INDEX($BB$70:$BN$93,MATCH($C171,$BA$70:$BA$93,0),MATCH($B171,$BB$69:$BN$69,0))="M"), _xlfn.XLOOKUP($B171,$BB$69:$BN$69,$BB$94:$BN$94), INDEX($AM$41:$AY$64,MATCH($C171,$BA$70:$BA$93,0),MATCH($B171,$BB$69:$BN$69,0)))</f>
        <v>47</v>
      </c>
      <c r="S171" s="23">
        <f>IF(OR(INDEX($BB$99:$BN$122,MATCH($C171,$BA$99:$BA$122,0),MATCH($B171,$BB$98:$BN$98,0))="T", INDEX($BB$99:$BN$122,MATCH($C171,$BA$99:$BA$122,0),MATCH($B171,$BB$98:$BN$98,0))="M"), _xlfn.XLOOKUP($B171,$BB$98:$BN$98,$BB$123:$BN$123), INDEX($BB$99:$BN$122,MATCH($C171,$BA$99:$BA$122,0),MATCH($B171,$BB$98:$BN$98,0)))</f>
        <v>4</v>
      </c>
      <c r="T171" s="23">
        <f>IF(OR(INDEX($BB$128:$BN$151,MATCH($C171,$BA$128:$BA$151,0),MATCH($B171,$BB$127:$BN$127,0))="T", INDEX($BB$128:$BN$151,MATCH($C171,$BA$128:$BA$151,0),MATCH($B171,$BB$127:$BN$127,0))="M"), _xlfn.XLOOKUP($B171,$BB$127:$BN$127,$BB$152:$BN$152), INDEX($AM$128:$AY$151,MATCH($C171,$BA$128:$BA$151,0),MATCH($B171,$BB$127:$BN$127,0)))</f>
        <v>64.7</v>
      </c>
      <c r="W171" s="5">
        <v>2014</v>
      </c>
      <c r="X171" s="5">
        <v>70</v>
      </c>
      <c r="Y171" s="5">
        <v>65</v>
      </c>
      <c r="Z171" s="5">
        <v>67</v>
      </c>
      <c r="AA171" s="5">
        <v>80</v>
      </c>
      <c r="AB171" s="5">
        <v>78</v>
      </c>
      <c r="AC171" s="5">
        <v>69</v>
      </c>
      <c r="AD171" s="5">
        <v>67</v>
      </c>
      <c r="AE171" s="5">
        <v>71</v>
      </c>
      <c r="AF171" s="5">
        <v>80</v>
      </c>
      <c r="AG171" s="5">
        <v>80</v>
      </c>
      <c r="AH171" s="5">
        <v>66</v>
      </c>
      <c r="AI171" s="5">
        <v>69</v>
      </c>
      <c r="AJ171" s="5"/>
      <c r="AL171" s="5">
        <v>2014</v>
      </c>
      <c r="AM171" s="5">
        <v>56.5</v>
      </c>
      <c r="AN171" s="5">
        <v>54.4</v>
      </c>
      <c r="AO171" s="5">
        <v>58.3</v>
      </c>
      <c r="AP171" s="5">
        <v>57.9</v>
      </c>
      <c r="AQ171" s="5">
        <v>60.3</v>
      </c>
      <c r="AR171" s="5">
        <v>59.8</v>
      </c>
      <c r="AS171" s="5">
        <v>62.8</v>
      </c>
      <c r="AT171" s="5">
        <v>62.9</v>
      </c>
      <c r="AU171" s="5">
        <v>64.5</v>
      </c>
      <c r="AV171" s="5">
        <v>65.2</v>
      </c>
      <c r="AW171" s="5">
        <v>59.8</v>
      </c>
      <c r="AX171" s="5">
        <v>56.3</v>
      </c>
      <c r="AY171" s="5"/>
      <c r="BA171" s="5">
        <v>2014</v>
      </c>
      <c r="BB171" s="5">
        <v>56.5</v>
      </c>
      <c r="BC171" s="5">
        <v>54.4</v>
      </c>
      <c r="BD171" s="5">
        <v>58.3</v>
      </c>
      <c r="BE171" s="5">
        <v>57.9</v>
      </c>
      <c r="BF171" s="5">
        <v>60.3</v>
      </c>
      <c r="BG171" s="5">
        <v>59.8</v>
      </c>
      <c r="BH171" s="5">
        <v>62.8</v>
      </c>
      <c r="BI171" s="5">
        <v>62.9</v>
      </c>
      <c r="BJ171" s="5">
        <v>64.5</v>
      </c>
      <c r="BK171" s="5">
        <v>65.2</v>
      </c>
      <c r="BL171" s="5">
        <v>59.8</v>
      </c>
      <c r="BM171" s="5">
        <v>56.3</v>
      </c>
      <c r="BN171" s="5"/>
    </row>
    <row r="172" spans="1:66" ht="15" thickBot="1" x14ac:dyDescent="0.4">
      <c r="A172" s="2">
        <v>41744</v>
      </c>
      <c r="B172" s="6">
        <f t="shared" si="132"/>
        <v>4</v>
      </c>
      <c r="C172" s="6">
        <f t="shared" si="133"/>
        <v>2014</v>
      </c>
      <c r="D172">
        <v>168620</v>
      </c>
      <c r="E172">
        <f t="shared" si="134"/>
        <v>67788.845305300711</v>
      </c>
      <c r="F172" s="19">
        <f>IF(OR(INDEX($X$13:$AJ$36,MATCH($C172,$W$13:$W$36,0),MATCH($B172,$X$12:$AJ$12,0))="T", INDEX($X$13:$AJ$36,MATCH($C172,$W$13:$W$36,0),MATCH($B172,$X$12:$AJ$12,0))="M"),_xlfn.XLOOKUP($B172,$X$12:$AJ$12,$X$37:$AJ$37), INDEX($X$13:$AJ$36,MATCH($C172,$W$13:$W$36,0),MATCH($B172,$X$12:$AJ$12,0)))</f>
        <v>91</v>
      </c>
      <c r="G172" s="19">
        <f>IF(OR(INDEX($X$41:$AJ$64,MATCH(C172,$W$41:$W$64,0),MATCH(B172,$X$40:$AJ$40,0))="T", INDEX($X$41:$AJ$64,MATCH(C172,$W$41:$W$64,0),MATCH(B172,$X$40:$AJ$40,0))="M"), _xlfn.XLOOKUP($B172,$X$40:$AJ$40,$X$65:$AJ$65), INDEX($X$41:$AJ$64,MATCH(C172,$W$41:$W$64,0),MATCH(B172,$X$40:$AJ$40,0)))</f>
        <v>40</v>
      </c>
      <c r="H172" s="19">
        <f>IF(OR(INDEX($X$70:$AJ$93,MATCH(C172,$W$70:$W$93,0),MATCH(B172,$X$69:$AJ$69,0))="T", INDEX($X$70:$AJ$93,MATCH(C172,$W$70:$W$93,0),MATCH(B172,$X$69:$AJ$69,0))="M"), _xlfn.XLOOKUP($B172,$X$69:$AJ$69,$X$94:$AJ$94), INDEX($X$70:$AJ$93,MATCH(C172,$W$70:$W$93,0),MATCH(B172,$X$69:$AJ$69,0)))</f>
        <v>2.4</v>
      </c>
      <c r="I172" s="19">
        <f>IF(OR(INDEX($X$99:$AJ$122,MATCH(C172,$W$99:$W$122,0),MATCH(B172,$X$98:$AJ$98,0))="T", INDEX($X$99:$AJ$122,MATCH(C172,$W$99:$W$122,0),MATCH(B172,$X$98:$AJ$98,0))="M"),_xlfn.XLOOKUP($B172,$X$98:$AJ$98,$X$123:$AJ$123), INDEX($X$99:$AJ$122,MATCH(C172,$W$99:$W$122,0),MATCH(B172,$X$98:$AJ$98,0)))</f>
        <v>1.1000000000000001</v>
      </c>
      <c r="J172" s="19">
        <f>IF(OR(INDEX($X$128:$AJ$151,MATCH(C172,$W$128:$W$151,0),MATCH(B172,$X$127:$AJ$127,0))="T", INDEX($X$128:$AJ$151,MATCH(C172,$W$128:$W$151,0),MATCH(B172,$X$127:$AJ$127,0))="M"), _xlfn.XLOOKUP($B172,$X$127:$AJ$127,$X$152:$AJ$152), INDEX($X$128:$AJ$151,MATCH(C172,$W$128:$W$151,0),MATCH(B172,$X$127:$AJ$127,0)))</f>
        <v>4.5999999999999996</v>
      </c>
      <c r="K172" s="18">
        <f>IF(OR(INDEX($AM$13:$AY$36,MATCH($C172,$AL$13:$AL$36,0),MATCH($B172,$AM$12:$AY$12,0))="T", INDEX($AM$13:$AY$36,MATCH($C172,$AL$13:$AL$36,0),MATCH($B172,$AM$12:$AY$12,0))="M"),_xlfn.XLOOKUP($B172,$AM$12:$AY$12,$AM$37:$AY$37), INDEX($AM$13:$AY$36,MATCH($C172,$AL$13:$AL$36,0),MATCH($B172,$AM$12:$AY$12,0)))</f>
        <v>90</v>
      </c>
      <c r="L172" s="18">
        <f>IF(OR(INDEX($AM$41:$AY$64,MATCH($C172,$AL$41:$AL$64,0),MATCH($B172,$AM$40:$AY$40,0))="T", INDEX($AM$41:$AY$64,MATCH($C172,$AL$41:$AL$64,0),MATCH($B172,$AM$40:$AY$40,0))="M"),_xlfn.XLOOKUP($B172,$AM$40:$AY$40,$AM$65:$AY$65), INDEX($AM$41:$AY$64,MATCH($C172,$AL$41:$AL$64,0),MATCH($B172,$AM$40:$AY$40,0)))</f>
        <v>46</v>
      </c>
      <c r="M172" s="18">
        <f t="shared" si="135"/>
        <v>5.8</v>
      </c>
      <c r="N172" s="18">
        <f t="shared" si="136"/>
        <v>0.5</v>
      </c>
      <c r="O172" s="18">
        <f>IF(OR(INDEX($AM$99:$AY$122,MATCH($C172,$AL$99:$AL$122,0),MATCH($B172,$AM$98:$AY$98,0))="T", INDEX($AM$99:$AY$122,MATCH($C172,$AL$99:$AL$122,0),MATCH($B172,$AM$98:$AY$98,0))="M"), _xlfn.XLOOKUP($B172,$AM$98:$AY$98,$AM$123:$AY$123), INDEX($AM$99:$AY$122,MATCH($C172,$AL$99:$AL$122,0),MATCH($B172,$AM$98:$AY$98,0)))</f>
        <v>0.5</v>
      </c>
      <c r="P172" s="23">
        <f>IF(OR(INDEX($BB$13:$BN$36,MATCH($C172,$BA$13:$BA$36,0),MATCH($B172,$BB$12:$BN$12,0))="T", INDEX($BB$13:$BN$36,MATCH($C172,$BA$13:$BA$36,0),MATCH($B172,$BB$12:$BN$12,0))="M"),_xlfn.XLOOKUP($B172,$BB$12:$BN$12,$BB$37:$BN$37), INDEX($BB$13:$BN$36,MATCH($C172,$BA$13:$BA$36,0),MATCH($B172,$BB$12:$BN$12,0)))</f>
        <v>93</v>
      </c>
      <c r="Q172" s="23">
        <f>IF(OR(INDEX($BB$41:$BN$64,MATCH($C172,$BA$41:$BA$64,0),MATCH($B172,$BB$40:$BN$40,0))="T", INDEX($BB$41:$BN$64,MATCH($C172,$BA$41:$BA$64,0),MATCH($B172,$BB$40:$BN$40,0))="M"),_xlfn.XLOOKUP($B172,$BB$40:$BN$40,$BB$65:$BN$65), INDEX($BB$41:$BN$64,MATCH($C172,$BA$41:$BA$64,0),MATCH($B172,$BB$40:$BN$40,0)))</f>
        <v>43</v>
      </c>
      <c r="R172" s="23">
        <f>IF(OR(INDEX($BB$70:$BN$93,MATCH($C172,$BA$70:$BA$93,0),MATCH($B172,$BB$69:$BN$69,0))="T", INDEX($BB$70:$BN$93,MATCH($C172,$BA$70:$BA$93,0),MATCH($B172,$BB$69:$BN$69,0))="M"), _xlfn.XLOOKUP($B172,$BB$69:$BN$69,$BB$94:$BN$94), INDEX($AM$41:$AY$64,MATCH($C172,$BA$70:$BA$93,0),MATCH($B172,$BB$69:$BN$69,0)))</f>
        <v>46</v>
      </c>
      <c r="S172" s="23">
        <f>IF(OR(INDEX($BB$99:$BN$122,MATCH($C172,$BA$99:$BA$122,0),MATCH($B172,$BB$98:$BN$98,0))="T", INDEX($BB$99:$BN$122,MATCH($C172,$BA$99:$BA$122,0),MATCH($B172,$BB$98:$BN$98,0))="M"), _xlfn.XLOOKUP($B172,$BB$98:$BN$98,$BB$123:$BN$123), INDEX($BB$99:$BN$122,MATCH($C172,$BA$99:$BA$122,0),MATCH($B172,$BB$98:$BN$98,0)))</f>
        <v>24</v>
      </c>
      <c r="T172" s="23">
        <f>IF(OR(INDEX($BB$128:$BN$151,MATCH($C172,$BA$128:$BA$151,0),MATCH($B172,$BB$127:$BN$127,0))="T", INDEX($BB$128:$BN$151,MATCH($C172,$BA$128:$BA$151,0),MATCH($B172,$BB$127:$BN$127,0))="M"), _xlfn.XLOOKUP($B172,$BB$127:$BN$127,$BB$152:$BN$152), INDEX($AM$128:$AY$151,MATCH($C172,$BA$128:$BA$151,0),MATCH($B172,$BB$127:$BN$127,0)))</f>
        <v>64.8</v>
      </c>
      <c r="W172" s="5">
        <v>2015</v>
      </c>
      <c r="X172" s="5">
        <v>68</v>
      </c>
      <c r="Y172" s="5">
        <v>67</v>
      </c>
      <c r="Z172" s="5">
        <v>66</v>
      </c>
      <c r="AA172" s="5">
        <v>62</v>
      </c>
      <c r="AB172" s="5">
        <v>61</v>
      </c>
      <c r="AC172" s="5">
        <v>70</v>
      </c>
      <c r="AD172" s="5">
        <v>77</v>
      </c>
      <c r="AE172" s="5">
        <v>74</v>
      </c>
      <c r="AF172" s="5">
        <v>71</v>
      </c>
      <c r="AG172" s="5">
        <v>76</v>
      </c>
      <c r="AH172" s="5">
        <v>66</v>
      </c>
      <c r="AI172" s="5">
        <v>66</v>
      </c>
      <c r="AJ172" s="5"/>
      <c r="AL172" s="5">
        <v>2015</v>
      </c>
      <c r="AM172" s="5">
        <v>55.4</v>
      </c>
      <c r="AN172" s="5">
        <v>59.4</v>
      </c>
      <c r="AO172" s="5">
        <v>60</v>
      </c>
      <c r="AP172" s="5">
        <v>57</v>
      </c>
      <c r="AQ172" s="5">
        <v>55.7</v>
      </c>
      <c r="AR172" s="5">
        <v>60.2</v>
      </c>
      <c r="AS172" s="5">
        <v>63.9</v>
      </c>
      <c r="AT172" s="5">
        <v>66</v>
      </c>
      <c r="AU172" s="5">
        <v>66.099999999999994</v>
      </c>
      <c r="AV172" s="5">
        <v>65.599999999999994</v>
      </c>
      <c r="AW172" s="5">
        <v>55.7</v>
      </c>
      <c r="AX172" s="5">
        <v>51.6</v>
      </c>
      <c r="AY172" s="5"/>
      <c r="BA172" s="5">
        <v>2015</v>
      </c>
      <c r="BB172" s="5">
        <v>55.4</v>
      </c>
      <c r="BC172" s="5">
        <v>59.4</v>
      </c>
      <c r="BD172" s="5">
        <v>60</v>
      </c>
      <c r="BE172" s="5">
        <v>57</v>
      </c>
      <c r="BF172" s="5">
        <v>55.7</v>
      </c>
      <c r="BG172" s="5">
        <v>60.2</v>
      </c>
      <c r="BH172" s="5">
        <v>63.9</v>
      </c>
      <c r="BI172" s="5">
        <v>66</v>
      </c>
      <c r="BJ172" s="5">
        <v>66.099999999999994</v>
      </c>
      <c r="BK172" s="5">
        <v>65.599999999999994</v>
      </c>
      <c r="BL172" s="5">
        <v>55.7</v>
      </c>
      <c r="BM172" s="5">
        <v>51.6</v>
      </c>
      <c r="BN172" s="5"/>
    </row>
    <row r="173" spans="1:66" ht="15" thickBot="1" x14ac:dyDescent="0.4">
      <c r="A173" s="2">
        <v>41774</v>
      </c>
      <c r="B173" s="6">
        <f t="shared" si="132"/>
        <v>5</v>
      </c>
      <c r="C173" s="6">
        <f t="shared" si="133"/>
        <v>2014</v>
      </c>
      <c r="D173">
        <v>166204</v>
      </c>
      <c r="E173">
        <f t="shared" si="134"/>
        <v>66817.561648216113</v>
      </c>
      <c r="F173" s="19">
        <f>IF(OR(INDEX($X$13:$AJ$36,MATCH($C173,$W$13:$W$36,0),MATCH($B173,$X$12:$AJ$12,0))="T", INDEX($X$13:$AJ$36,MATCH($C173,$W$13:$W$36,0),MATCH($B173,$X$12:$AJ$12,0))="M"),_xlfn.XLOOKUP($B173,$X$12:$AJ$12,$X$37:$AJ$37), INDEX($X$13:$AJ$36,MATCH($C173,$W$13:$W$36,0),MATCH($B173,$X$12:$AJ$12,0)))</f>
        <v>97</v>
      </c>
      <c r="G173" s="19">
        <f>IF(OR(INDEX($X$41:$AJ$64,MATCH(C173,$W$41:$W$64,0),MATCH(B173,$X$40:$AJ$40,0))="T", INDEX($X$41:$AJ$64,MATCH(C173,$W$41:$W$64,0),MATCH(B173,$X$40:$AJ$40,0))="M"), _xlfn.XLOOKUP($B173,$X$40:$AJ$40,$X$65:$AJ$65), INDEX($X$41:$AJ$64,MATCH(C173,$W$41:$W$64,0),MATCH(B173,$X$40:$AJ$40,0)))</f>
        <v>46</v>
      </c>
      <c r="H173" s="19">
        <f>IF(OR(INDEX($X$70:$AJ$93,MATCH(C173,$W$70:$W$93,0),MATCH(B173,$X$69:$AJ$69,0))="T", INDEX($X$70:$AJ$93,MATCH(C173,$W$70:$W$93,0),MATCH(B173,$X$69:$AJ$69,0))="M"), _xlfn.XLOOKUP($B173,$X$69:$AJ$69,$X$94:$AJ$94), INDEX($X$70:$AJ$93,MATCH(C173,$W$70:$W$93,0),MATCH(B173,$X$69:$AJ$69,0)))</f>
        <v>9.1999999999999993</v>
      </c>
      <c r="I173" s="19">
        <f>IF(OR(INDEX($X$99:$AJ$122,MATCH(C173,$W$99:$W$122,0),MATCH(B173,$X$98:$AJ$98,0))="T", INDEX($X$99:$AJ$122,MATCH(C173,$W$99:$W$122,0),MATCH(B173,$X$98:$AJ$98,0))="M"),_xlfn.XLOOKUP($B173,$X$98:$AJ$98,$X$123:$AJ$123), INDEX($X$99:$AJ$122,MATCH(C173,$W$99:$W$122,0),MATCH(B173,$X$98:$AJ$98,0)))</f>
        <v>4.7</v>
      </c>
      <c r="J173" s="19">
        <f>IF(OR(INDEX($X$128:$AJ$151,MATCH(C173,$W$128:$W$151,0),MATCH(B173,$X$127:$AJ$127,0))="T", INDEX($X$128:$AJ$151,MATCH(C173,$W$128:$W$151,0),MATCH(B173,$X$127:$AJ$127,0))="M"), _xlfn.XLOOKUP($B173,$X$127:$AJ$127,$X$152:$AJ$152), INDEX($X$128:$AJ$151,MATCH(C173,$W$128:$W$151,0),MATCH(B173,$X$127:$AJ$127,0)))</f>
        <v>7.5</v>
      </c>
      <c r="K173" s="18">
        <f>IF(OR(INDEX($AM$13:$AY$36,MATCH($C173,$AL$13:$AL$36,0),MATCH($B173,$AM$12:$AY$12,0))="T", INDEX($AM$13:$AY$36,MATCH($C173,$AL$13:$AL$36,0),MATCH($B173,$AM$12:$AY$12,0))="M"),_xlfn.XLOOKUP($B173,$AM$12:$AY$12,$AM$37:$AY$37), INDEX($AM$13:$AY$36,MATCH($C173,$AL$13:$AL$36,0),MATCH($B173,$AM$12:$AY$12,0)))</f>
        <v>90</v>
      </c>
      <c r="L173" s="18">
        <f>IF(OR(INDEX($AM$41:$AY$64,MATCH($C173,$AL$41:$AL$64,0),MATCH($B173,$AM$40:$AY$40,0))="T", INDEX($AM$41:$AY$64,MATCH($C173,$AL$41:$AL$64,0),MATCH($B173,$AM$40:$AY$40,0))="M"),_xlfn.XLOOKUP($B173,$AM$40:$AY$40,$AM$65:$AY$65), INDEX($AM$41:$AY$64,MATCH($C173,$AL$41:$AL$64,0),MATCH($B173,$AM$40:$AY$40,0)))</f>
        <v>50</v>
      </c>
      <c r="M173" s="18">
        <f t="shared" si="135"/>
        <v>7</v>
      </c>
      <c r="N173" s="18">
        <f t="shared" si="136"/>
        <v>1</v>
      </c>
      <c r="O173" s="18">
        <f>IF(OR(INDEX($AM$99:$AY$122,MATCH($C173,$AL$99:$AL$122,0),MATCH($B173,$AM$98:$AY$98,0))="T", INDEX($AM$99:$AY$122,MATCH($C173,$AL$99:$AL$122,0),MATCH($B173,$AM$98:$AY$98,0))="M"), _xlfn.XLOOKUP($B173,$AM$98:$AY$98,$AM$123:$AY$123), INDEX($AM$99:$AY$122,MATCH($C173,$AL$99:$AL$122,0),MATCH($B173,$AM$98:$AY$98,0)))</f>
        <v>1</v>
      </c>
      <c r="P173" s="23">
        <f>IF(OR(INDEX($BB$13:$BN$36,MATCH($C173,$BA$13:$BA$36,0),MATCH($B173,$BB$12:$BN$12,0))="T", INDEX($BB$13:$BN$36,MATCH($C173,$BA$13:$BA$36,0),MATCH($B173,$BB$12:$BN$12,0))="M"),_xlfn.XLOOKUP($B173,$BB$12:$BN$12,$BB$37:$BN$37), INDEX($BB$13:$BN$36,MATCH($C173,$BA$13:$BA$36,0),MATCH($B173,$BB$12:$BN$12,0)))</f>
        <v>95</v>
      </c>
      <c r="Q173" s="23">
        <f>IF(OR(INDEX($BB$41:$BN$64,MATCH($C173,$BA$41:$BA$64,0),MATCH($B173,$BB$40:$BN$40,0))="T", INDEX($BB$41:$BN$64,MATCH($C173,$BA$41:$BA$64,0),MATCH($B173,$BB$40:$BN$40,0))="M"),_xlfn.XLOOKUP($B173,$BB$40:$BN$40,$BB$65:$BN$65), INDEX($BB$41:$BN$64,MATCH($C173,$BA$41:$BA$64,0),MATCH($B173,$BB$40:$BN$40,0)))</f>
        <v>48</v>
      </c>
      <c r="R173" s="23">
        <f>IF(OR(INDEX($BB$70:$BN$93,MATCH($C173,$BA$70:$BA$93,0),MATCH($B173,$BB$69:$BN$69,0))="T", INDEX($BB$70:$BN$93,MATCH($C173,$BA$70:$BA$93,0),MATCH($B173,$BB$69:$BN$69,0))="M"), _xlfn.XLOOKUP($B173,$BB$69:$BN$69,$BB$94:$BN$94), INDEX($AM$41:$AY$64,MATCH($C173,$BA$70:$BA$93,0),MATCH($B173,$BB$69:$BN$69,0)))</f>
        <v>50</v>
      </c>
      <c r="S173" s="23">
        <f>IF(OR(INDEX($BB$99:$BN$122,MATCH($C173,$BA$99:$BA$122,0),MATCH($B173,$BB$98:$BN$98,0))="T", INDEX($BB$99:$BN$122,MATCH($C173,$BA$99:$BA$122,0),MATCH($B173,$BB$98:$BN$98,0))="M"), _xlfn.XLOOKUP($B173,$BB$98:$BN$98,$BB$123:$BN$123), INDEX($BB$99:$BN$122,MATCH($C173,$BA$99:$BA$122,0),MATCH($B173,$BB$98:$BN$98,0)))</f>
        <v>63</v>
      </c>
      <c r="T173" s="23">
        <f>IF(OR(INDEX($BB$128:$BN$151,MATCH($C173,$BA$128:$BA$151,0),MATCH($B173,$BB$127:$BN$127,0))="T", INDEX($BB$128:$BN$151,MATCH($C173,$BA$128:$BA$151,0),MATCH($B173,$BB$127:$BN$127,0))="M"), _xlfn.XLOOKUP($B173,$BB$127:$BN$127,$BB$152:$BN$152), INDEX($AM$128:$AY$151,MATCH($C173,$BA$128:$BA$151,0),MATCH($B173,$BB$127:$BN$127,0)))</f>
        <v>67.599999999999994</v>
      </c>
      <c r="W173" s="5">
        <v>2016</v>
      </c>
      <c r="X173" s="5">
        <v>69</v>
      </c>
      <c r="Y173" s="5">
        <v>72</v>
      </c>
      <c r="Z173" s="5">
        <v>67</v>
      </c>
      <c r="AA173" s="5">
        <v>78</v>
      </c>
      <c r="AB173" s="5">
        <v>72</v>
      </c>
      <c r="AC173" s="5">
        <v>66</v>
      </c>
      <c r="AD173" s="5">
        <v>67</v>
      </c>
      <c r="AE173" s="5">
        <v>70</v>
      </c>
      <c r="AF173" s="5">
        <v>75</v>
      </c>
      <c r="AG173" s="5">
        <v>70</v>
      </c>
      <c r="AH173" s="5">
        <v>72</v>
      </c>
      <c r="AI173" s="5">
        <v>61</v>
      </c>
      <c r="AJ173" s="5"/>
      <c r="AL173" s="5">
        <v>2016</v>
      </c>
      <c r="AM173" s="5">
        <v>53.7</v>
      </c>
      <c r="AN173" s="5">
        <v>58.6</v>
      </c>
      <c r="AO173" s="5">
        <v>56.8</v>
      </c>
      <c r="AP173" s="5">
        <v>59.6</v>
      </c>
      <c r="AQ173" s="5">
        <v>58.8</v>
      </c>
      <c r="AR173" s="5">
        <v>60.3</v>
      </c>
      <c r="AS173" s="5">
        <v>59.3</v>
      </c>
      <c r="AT173" s="5">
        <v>60.1</v>
      </c>
      <c r="AU173" s="5">
        <v>62.2</v>
      </c>
      <c r="AV173" s="5">
        <v>62</v>
      </c>
      <c r="AW173" s="5">
        <v>58.7</v>
      </c>
      <c r="AX173" s="5">
        <v>51.6</v>
      </c>
      <c r="AY173" s="5"/>
      <c r="BA173" s="5">
        <v>2016</v>
      </c>
      <c r="BB173" s="5">
        <v>53.7</v>
      </c>
      <c r="BC173" s="5">
        <v>58.6</v>
      </c>
      <c r="BD173" s="5">
        <v>56.8</v>
      </c>
      <c r="BE173" s="5">
        <v>59.6</v>
      </c>
      <c r="BF173" s="5">
        <v>58.8</v>
      </c>
      <c r="BG173" s="5">
        <v>60.3</v>
      </c>
      <c r="BH173" s="5">
        <v>59.3</v>
      </c>
      <c r="BI173" s="5">
        <v>60.1</v>
      </c>
      <c r="BJ173" s="5">
        <v>62.2</v>
      </c>
      <c r="BK173" s="5">
        <v>62</v>
      </c>
      <c r="BL173" s="5">
        <v>58.7</v>
      </c>
      <c r="BM173" s="5">
        <v>51.6</v>
      </c>
      <c r="BN173" s="5"/>
    </row>
    <row r="174" spans="1:66" ht="15" thickBot="1" x14ac:dyDescent="0.4">
      <c r="A174" s="2">
        <v>41805</v>
      </c>
      <c r="B174" s="6">
        <f t="shared" si="132"/>
        <v>6</v>
      </c>
      <c r="C174" s="6">
        <f t="shared" si="133"/>
        <v>2014</v>
      </c>
      <c r="D174">
        <v>159661</v>
      </c>
      <c r="E174">
        <f t="shared" si="134"/>
        <v>64187.135750739042</v>
      </c>
      <c r="F174" s="19">
        <f>IF(OR(INDEX($X$13:$AJ$36,MATCH($C174,$W$13:$W$36,0),MATCH($B174,$X$12:$AJ$12,0))="T", INDEX($X$13:$AJ$36,MATCH($C174,$W$13:$W$36,0),MATCH($B174,$X$12:$AJ$12,0))="M"),_xlfn.XLOOKUP($B174,$X$12:$AJ$12,$X$37:$AJ$37), INDEX($X$13:$AJ$36,MATCH($C174,$W$13:$W$36,0),MATCH($B174,$X$12:$AJ$12,0)))</f>
        <v>106</v>
      </c>
      <c r="G174" s="19">
        <f>IF(OR(INDEX($X$41:$AJ$64,MATCH(C174,$W$41:$W$64,0),MATCH(B174,$X$40:$AJ$40,0))="T", INDEX($X$41:$AJ$64,MATCH(C174,$W$41:$W$64,0),MATCH(B174,$X$40:$AJ$40,0))="M"), _xlfn.XLOOKUP($B174,$X$40:$AJ$40,$X$65:$AJ$65), INDEX($X$41:$AJ$64,MATCH(C174,$W$41:$W$64,0),MATCH(B174,$X$40:$AJ$40,0)))</f>
        <v>52</v>
      </c>
      <c r="H174" s="19">
        <f>IF(OR(INDEX($X$70:$AJ$93,MATCH(C174,$W$70:$W$93,0),MATCH(B174,$X$69:$AJ$69,0))="T", INDEX($X$70:$AJ$93,MATCH(C174,$W$70:$W$93,0),MATCH(B174,$X$69:$AJ$69,0))="M"), _xlfn.XLOOKUP($B174,$X$69:$AJ$69,$X$94:$AJ$94), INDEX($X$70:$AJ$93,MATCH(C174,$W$70:$W$93,0),MATCH(B174,$X$69:$AJ$69,0)))</f>
        <v>19.399999999999999</v>
      </c>
      <c r="I174" s="19">
        <f>IF(OR(INDEX($X$99:$AJ$122,MATCH(C174,$W$99:$W$122,0),MATCH(B174,$X$98:$AJ$98,0))="T", INDEX($X$99:$AJ$122,MATCH(C174,$W$99:$W$122,0),MATCH(B174,$X$98:$AJ$98,0))="M"),_xlfn.XLOOKUP($B174,$X$98:$AJ$98,$X$123:$AJ$123), INDEX($X$99:$AJ$122,MATCH(C174,$W$99:$W$122,0),MATCH(B174,$X$98:$AJ$98,0)))</f>
        <v>8.9</v>
      </c>
      <c r="J174" s="19">
        <f>IF(OR(INDEX($X$128:$AJ$151,MATCH(C174,$W$128:$W$151,0),MATCH(B174,$X$127:$AJ$127,0))="T", INDEX($X$128:$AJ$151,MATCH(C174,$W$128:$W$151,0),MATCH(B174,$X$127:$AJ$127,0))="M"), _xlfn.XLOOKUP($B174,$X$127:$AJ$127,$X$152:$AJ$152), INDEX($X$128:$AJ$151,MATCH(C174,$W$128:$W$151,0),MATCH(B174,$X$127:$AJ$127,0)))</f>
        <v>15.1</v>
      </c>
      <c r="K174" s="18">
        <f>IF(OR(INDEX($AM$13:$AY$36,MATCH($C174,$AL$13:$AL$36,0),MATCH($B174,$AM$12:$AY$12,0))="T", INDEX($AM$13:$AY$36,MATCH($C174,$AL$13:$AL$36,0),MATCH($B174,$AM$12:$AY$12,0))="M"),_xlfn.XLOOKUP($B174,$AM$12:$AY$12,$AM$37:$AY$37), INDEX($AM$13:$AY$36,MATCH($C174,$AL$13:$AL$36,0),MATCH($B174,$AM$12:$AY$12,0)))</f>
        <v>78</v>
      </c>
      <c r="L174" s="18">
        <f>IF(OR(INDEX($AM$41:$AY$64,MATCH($C174,$AL$41:$AL$64,0),MATCH($B174,$AM$40:$AY$40,0))="T", INDEX($AM$41:$AY$64,MATCH($C174,$AL$41:$AL$64,0),MATCH($B174,$AM$40:$AY$40,0))="M"),_xlfn.XLOOKUP($B174,$AM$40:$AY$40,$AM$65:$AY$65), INDEX($AM$41:$AY$64,MATCH($C174,$AL$41:$AL$64,0),MATCH($B174,$AM$40:$AY$40,0)))</f>
        <v>51</v>
      </c>
      <c r="M174" s="18">
        <f t="shared" si="135"/>
        <v>13</v>
      </c>
      <c r="N174" s="18">
        <f t="shared" si="136"/>
        <v>0</v>
      </c>
      <c r="O174" s="18">
        <f>IF(OR(INDEX($AM$99:$AY$122,MATCH($C174,$AL$99:$AL$122,0),MATCH($B174,$AM$98:$AY$98,0))="T", INDEX($AM$99:$AY$122,MATCH($C174,$AL$99:$AL$122,0),MATCH($B174,$AM$98:$AY$98,0))="M"), _xlfn.XLOOKUP($B174,$AM$98:$AY$98,$AM$123:$AY$123), INDEX($AM$99:$AY$122,MATCH($C174,$AL$99:$AL$122,0),MATCH($B174,$AM$98:$AY$98,0)))</f>
        <v>0</v>
      </c>
      <c r="P174" s="23">
        <f>IF(OR(INDEX($BB$13:$BN$36,MATCH($C174,$BA$13:$BA$36,0),MATCH($B174,$BB$12:$BN$12,0))="T", INDEX($BB$13:$BN$36,MATCH($C174,$BA$13:$BA$36,0),MATCH($B174,$BB$12:$BN$12,0))="M"),_xlfn.XLOOKUP($B174,$BB$12:$BN$12,$BB$37:$BN$37), INDEX($BB$13:$BN$36,MATCH($C174,$BA$13:$BA$36,0),MATCH($B174,$BB$12:$BN$12,0)))</f>
        <v>92</v>
      </c>
      <c r="Q174" s="23">
        <f>IF(OR(INDEX($BB$41:$BN$64,MATCH($C174,$BA$41:$BA$64,0),MATCH($B174,$BB$40:$BN$40,0))="T", INDEX($BB$41:$BN$64,MATCH($C174,$BA$41:$BA$64,0),MATCH($B174,$BB$40:$BN$40,0))="M"),_xlfn.XLOOKUP($B174,$BB$40:$BN$40,$BB$65:$BN$65), INDEX($BB$41:$BN$64,MATCH($C174,$BA$41:$BA$64,0),MATCH($B174,$BB$40:$BN$40,0)))</f>
        <v>51</v>
      </c>
      <c r="R174" s="23">
        <f>IF(OR(INDEX($BB$70:$BN$93,MATCH($C174,$BA$70:$BA$93,0),MATCH($B174,$BB$69:$BN$69,0))="T", INDEX($BB$70:$BN$93,MATCH($C174,$BA$70:$BA$93,0),MATCH($B174,$BB$69:$BN$69,0))="M"), _xlfn.XLOOKUP($B174,$BB$69:$BN$69,$BB$94:$BN$94), INDEX($AM$41:$AY$64,MATCH($C174,$BA$70:$BA$93,0),MATCH($B174,$BB$69:$BN$69,0)))</f>
        <v>51</v>
      </c>
      <c r="S174" s="23">
        <f>IF(OR(INDEX($BB$99:$BN$122,MATCH($C174,$BA$99:$BA$122,0),MATCH($B174,$BB$98:$BN$98,0))="T", INDEX($BB$99:$BN$122,MATCH($C174,$BA$99:$BA$122,0),MATCH($B174,$BB$98:$BN$98,0))="M"), _xlfn.XLOOKUP($B174,$BB$98:$BN$98,$BB$123:$BN$123), INDEX($BB$99:$BN$122,MATCH($C174,$BA$99:$BA$122,0),MATCH($B174,$BB$98:$BN$98,0)))</f>
        <v>86</v>
      </c>
      <c r="T174" s="23">
        <f>IF(OR(INDEX($BB$128:$BN$151,MATCH($C174,$BA$128:$BA$151,0),MATCH($B174,$BB$127:$BN$127,0))="T", INDEX($BB$128:$BN$151,MATCH($C174,$BA$128:$BA$151,0),MATCH($B174,$BB$127:$BN$127,0))="M"), _xlfn.XLOOKUP($B174,$BB$127:$BN$127,$BB$152:$BN$152), INDEX($AM$128:$AY$151,MATCH($C174,$BA$128:$BA$151,0),MATCH($B174,$BB$127:$BN$127,0)))</f>
        <v>66.5</v>
      </c>
      <c r="W174" s="5">
        <v>2017</v>
      </c>
      <c r="X174" s="5">
        <v>61</v>
      </c>
      <c r="Y174" s="5">
        <v>68</v>
      </c>
      <c r="Z174" s="5">
        <v>63</v>
      </c>
      <c r="AA174" s="5">
        <v>68</v>
      </c>
      <c r="AB174" s="5">
        <v>64</v>
      </c>
      <c r="AC174" s="5">
        <v>67</v>
      </c>
      <c r="AD174" s="5">
        <v>67</v>
      </c>
      <c r="AE174" s="5">
        <v>72</v>
      </c>
      <c r="AF174" s="5">
        <v>87</v>
      </c>
      <c r="AG174" s="5">
        <v>76</v>
      </c>
      <c r="AH174" s="5">
        <v>75</v>
      </c>
      <c r="AI174" s="5">
        <v>65</v>
      </c>
      <c r="AJ174" s="5"/>
      <c r="AL174" s="5">
        <v>2017</v>
      </c>
      <c r="AM174" s="5">
        <v>50.9</v>
      </c>
      <c r="AN174" s="5">
        <v>54.4</v>
      </c>
      <c r="AO174" s="5">
        <v>57</v>
      </c>
      <c r="AP174" s="5">
        <v>57.7</v>
      </c>
      <c r="AQ174" s="5">
        <v>58.1</v>
      </c>
      <c r="AR174" s="5">
        <v>60.7</v>
      </c>
      <c r="AS174" s="5">
        <v>60.6</v>
      </c>
      <c r="AT174" s="5">
        <v>62.2</v>
      </c>
      <c r="AU174" s="5">
        <v>67.900000000000006</v>
      </c>
      <c r="AV174" s="5">
        <v>63.5</v>
      </c>
      <c r="AW174" s="5">
        <v>58.5</v>
      </c>
      <c r="AX174" s="5">
        <v>54.4</v>
      </c>
      <c r="AY174" s="5"/>
      <c r="BA174" s="5">
        <v>2017</v>
      </c>
      <c r="BB174" s="5">
        <v>50.9</v>
      </c>
      <c r="BC174" s="5">
        <v>54.4</v>
      </c>
      <c r="BD174" s="5">
        <v>57</v>
      </c>
      <c r="BE174" s="5">
        <v>57.7</v>
      </c>
      <c r="BF174" s="5">
        <v>58.1</v>
      </c>
      <c r="BG174" s="5">
        <v>60.7</v>
      </c>
      <c r="BH174" s="5">
        <v>60.6</v>
      </c>
      <c r="BI174" s="5">
        <v>62.2</v>
      </c>
      <c r="BJ174" s="5">
        <v>67.900000000000006</v>
      </c>
      <c r="BK174" s="5">
        <v>63.5</v>
      </c>
      <c r="BL174" s="5">
        <v>58.5</v>
      </c>
      <c r="BM174" s="5">
        <v>54.4</v>
      </c>
      <c r="BN174" s="5"/>
    </row>
    <row r="175" spans="1:66" ht="15" thickBot="1" x14ac:dyDescent="0.4">
      <c r="A175" s="2">
        <v>41835</v>
      </c>
      <c r="B175" s="6">
        <f t="shared" si="132"/>
        <v>7</v>
      </c>
      <c r="C175" s="6">
        <f t="shared" si="133"/>
        <v>2014</v>
      </c>
      <c r="D175">
        <v>190351</v>
      </c>
      <c r="E175">
        <f t="shared" si="134"/>
        <v>76525.171941106018</v>
      </c>
      <c r="F175" s="19">
        <f>IF(OR(INDEX($X$13:$AJ$36,MATCH($C175,$W$13:$W$36,0),MATCH($B175,$X$12:$AJ$12,0))="T", INDEX($X$13:$AJ$36,MATCH($C175,$W$13:$W$36,0),MATCH($B175,$X$12:$AJ$12,0))="M"),_xlfn.XLOOKUP($B175,$X$12:$AJ$12,$X$37:$AJ$37), INDEX($X$13:$AJ$36,MATCH($C175,$W$13:$W$36,0),MATCH($B175,$X$12:$AJ$12,0)))</f>
        <v>104</v>
      </c>
      <c r="G175" s="19">
        <f>IF(OR(INDEX($X$41:$AJ$64,MATCH(C175,$W$41:$W$64,0),MATCH(B175,$X$40:$AJ$40,0))="T", INDEX($X$41:$AJ$64,MATCH(C175,$W$41:$W$64,0),MATCH(B175,$X$40:$AJ$40,0))="M"), _xlfn.XLOOKUP($B175,$X$40:$AJ$40,$X$65:$AJ$65), INDEX($X$41:$AJ$64,MATCH(C175,$W$41:$W$64,0),MATCH(B175,$X$40:$AJ$40,0)))</f>
        <v>57</v>
      </c>
      <c r="H175" s="19">
        <f>IF(OR(INDEX($X$70:$AJ$93,MATCH(C175,$W$70:$W$93,0),MATCH(B175,$X$69:$AJ$69,0))="T", INDEX($X$70:$AJ$93,MATCH(C175,$W$70:$W$93,0),MATCH(B175,$X$69:$AJ$69,0))="M"), _xlfn.XLOOKUP($B175,$X$69:$AJ$69,$X$94:$AJ$94), INDEX($X$70:$AJ$93,MATCH(C175,$W$70:$W$93,0),MATCH(B175,$X$69:$AJ$69,0)))</f>
        <v>13.9</v>
      </c>
      <c r="I175" s="19">
        <f>IF(OR(INDEX($X$99:$AJ$122,MATCH(C175,$W$99:$W$122,0),MATCH(B175,$X$98:$AJ$98,0))="T", INDEX($X$99:$AJ$122,MATCH(C175,$W$99:$W$122,0),MATCH(B175,$X$98:$AJ$98,0))="M"),_xlfn.XLOOKUP($B175,$X$98:$AJ$98,$X$123:$AJ$123), INDEX($X$99:$AJ$122,MATCH(C175,$W$99:$W$122,0),MATCH(B175,$X$98:$AJ$98,0)))</f>
        <v>12.4</v>
      </c>
      <c r="J175" s="19">
        <f>IF(OR(INDEX($X$128:$AJ$151,MATCH(C175,$W$128:$W$151,0),MATCH(B175,$X$127:$AJ$127,0))="T", INDEX($X$128:$AJ$151,MATCH(C175,$W$128:$W$151,0),MATCH(B175,$X$127:$AJ$127,0))="M"), _xlfn.XLOOKUP($B175,$X$127:$AJ$127,$X$152:$AJ$152), INDEX($X$128:$AJ$151,MATCH(C175,$W$128:$W$151,0),MATCH(B175,$X$127:$AJ$127,0)))</f>
        <v>9.6</v>
      </c>
      <c r="K175" s="18">
        <f>IF(OR(INDEX($AM$13:$AY$36,MATCH($C175,$AL$13:$AL$36,0),MATCH($B175,$AM$12:$AY$12,0))="T", INDEX($AM$13:$AY$36,MATCH($C175,$AL$13:$AL$36,0),MATCH($B175,$AM$12:$AY$12,0))="M"),_xlfn.XLOOKUP($B175,$AM$12:$AY$12,$AM$37:$AY$37), INDEX($AM$13:$AY$36,MATCH($C175,$AL$13:$AL$36,0),MATCH($B175,$AM$12:$AY$12,0)))</f>
        <v>85</v>
      </c>
      <c r="L175" s="18">
        <f>IF(OR(INDEX($AM$41:$AY$64,MATCH($C175,$AL$41:$AL$64,0),MATCH($B175,$AM$40:$AY$40,0))="T", INDEX($AM$41:$AY$64,MATCH($C175,$AL$41:$AL$64,0),MATCH($B175,$AM$40:$AY$40,0))="M"),_xlfn.XLOOKUP($B175,$AM$40:$AY$40,$AM$65:$AY$65), INDEX($AM$41:$AY$64,MATCH($C175,$AL$41:$AL$64,0),MATCH($B175,$AM$40:$AY$40,0)))</f>
        <v>53</v>
      </c>
      <c r="M175" s="18">
        <f t="shared" si="135"/>
        <v>8.3000000000000007</v>
      </c>
      <c r="N175" s="18">
        <f t="shared" si="136"/>
        <v>0.5</v>
      </c>
      <c r="O175" s="18">
        <f>IF(OR(INDEX($AM$99:$AY$122,MATCH($C175,$AL$99:$AL$122,0),MATCH($B175,$AM$98:$AY$98,0))="T", INDEX($AM$99:$AY$122,MATCH($C175,$AL$99:$AL$122,0),MATCH($B175,$AM$98:$AY$98,0))="M"), _xlfn.XLOOKUP($B175,$AM$98:$AY$98,$AM$123:$AY$123), INDEX($AM$99:$AY$122,MATCH($C175,$AL$99:$AL$122,0),MATCH($B175,$AM$98:$AY$98,0)))</f>
        <v>0.5</v>
      </c>
      <c r="P175" s="23">
        <f>IF(OR(INDEX($BB$13:$BN$36,MATCH($C175,$BA$13:$BA$36,0),MATCH($B175,$BB$12:$BN$12,0))="T", INDEX($BB$13:$BN$36,MATCH($C175,$BA$13:$BA$36,0),MATCH($B175,$BB$12:$BN$12,0))="M"),_xlfn.XLOOKUP($B175,$BB$12:$BN$12,$BB$37:$BN$37), INDEX($BB$13:$BN$36,MATCH($C175,$BA$13:$BA$36,0),MATCH($B175,$BB$12:$BN$12,0)))</f>
        <v>94</v>
      </c>
      <c r="Q175" s="23">
        <f>IF(OR(INDEX($BB$41:$BN$64,MATCH($C175,$BA$41:$BA$64,0),MATCH($B175,$BB$40:$BN$40,0))="T", INDEX($BB$41:$BN$64,MATCH($C175,$BA$41:$BA$64,0),MATCH($B175,$BB$40:$BN$40,0))="M"),_xlfn.XLOOKUP($B175,$BB$40:$BN$40,$BB$65:$BN$65), INDEX($BB$41:$BN$64,MATCH($C175,$BA$41:$BA$64,0),MATCH($B175,$BB$40:$BN$40,0)))</f>
        <v>56</v>
      </c>
      <c r="R175" s="23">
        <f>IF(OR(INDEX($BB$70:$BN$93,MATCH($C175,$BA$70:$BA$93,0),MATCH($B175,$BB$69:$BN$69,0))="T", INDEX($BB$70:$BN$93,MATCH($C175,$BA$70:$BA$93,0),MATCH($B175,$BB$69:$BN$69,0))="M"), _xlfn.XLOOKUP($B175,$BB$69:$BN$69,$BB$94:$BN$94), INDEX($AM$41:$AY$64,MATCH($C175,$BA$70:$BA$93,0),MATCH($B175,$BB$69:$BN$69,0)))</f>
        <v>53</v>
      </c>
      <c r="S175" s="23">
        <f>IF(OR(INDEX($BB$99:$BN$122,MATCH($C175,$BA$99:$BA$122,0),MATCH($B175,$BB$98:$BN$98,0))="T", INDEX($BB$99:$BN$122,MATCH($C175,$BA$99:$BA$122,0),MATCH($B175,$BB$98:$BN$98,0))="M"), _xlfn.XLOOKUP($B175,$BB$98:$BN$98,$BB$123:$BN$123), INDEX($BB$99:$BN$122,MATCH($C175,$BA$99:$BA$122,0),MATCH($B175,$BB$98:$BN$98,0)))</f>
        <v>176</v>
      </c>
      <c r="T175" s="23">
        <f>IF(OR(INDEX($BB$128:$BN$151,MATCH($C175,$BA$128:$BA$151,0),MATCH($B175,$BB$127:$BN$127,0))="T", INDEX($BB$128:$BN$151,MATCH($C175,$BA$128:$BA$151,0),MATCH($B175,$BB$127:$BN$127,0))="M"), _xlfn.XLOOKUP($B175,$BB$127:$BN$127,$BB$152:$BN$152), INDEX($AM$128:$AY$151,MATCH($C175,$BA$128:$BA$151,0),MATCH($B175,$BB$127:$BN$127,0)))</f>
        <v>68.5</v>
      </c>
      <c r="W175" s="5">
        <v>2018</v>
      </c>
      <c r="X175" s="5">
        <v>67</v>
      </c>
      <c r="Y175" s="5">
        <v>69</v>
      </c>
      <c r="Z175" s="5">
        <v>69</v>
      </c>
      <c r="AA175" s="5">
        <v>68</v>
      </c>
      <c r="AB175" s="5">
        <v>73</v>
      </c>
      <c r="AC175" s="5">
        <v>66</v>
      </c>
      <c r="AD175" s="5">
        <v>67</v>
      </c>
      <c r="AE175" s="5">
        <v>69</v>
      </c>
      <c r="AF175" s="5">
        <v>73</v>
      </c>
      <c r="AG175" s="5">
        <v>70</v>
      </c>
      <c r="AH175" s="5">
        <v>70</v>
      </c>
      <c r="AI175" s="5">
        <v>65</v>
      </c>
      <c r="AJ175" s="5"/>
      <c r="AL175" s="5">
        <v>2018</v>
      </c>
      <c r="AM175" s="5">
        <v>54.4</v>
      </c>
      <c r="AN175" s="5">
        <v>55.5</v>
      </c>
      <c r="AO175" s="5">
        <v>54.7</v>
      </c>
      <c r="AP175" s="5">
        <v>56.3</v>
      </c>
      <c r="AQ175" s="5">
        <v>57.2</v>
      </c>
      <c r="AR175" s="5">
        <v>59.8</v>
      </c>
      <c r="AS175" s="5">
        <v>60.5</v>
      </c>
      <c r="AT175" s="5">
        <v>60.5</v>
      </c>
      <c r="AU175" s="5">
        <v>60.4</v>
      </c>
      <c r="AV175" s="5">
        <v>62.3</v>
      </c>
      <c r="AW175" s="5">
        <v>59.1</v>
      </c>
      <c r="AX175" s="5">
        <v>54</v>
      </c>
      <c r="AY175" s="5"/>
      <c r="BA175" s="5">
        <v>2018</v>
      </c>
      <c r="BB175" s="5">
        <v>54.4</v>
      </c>
      <c r="BC175" s="5">
        <v>55.5</v>
      </c>
      <c r="BD175" s="5">
        <v>54.7</v>
      </c>
      <c r="BE175" s="5">
        <v>56.3</v>
      </c>
      <c r="BF175" s="5">
        <v>57.2</v>
      </c>
      <c r="BG175" s="5">
        <v>59.8</v>
      </c>
      <c r="BH175" s="5">
        <v>60.5</v>
      </c>
      <c r="BI175" s="5">
        <v>60.5</v>
      </c>
      <c r="BJ175" s="5">
        <v>60.4</v>
      </c>
      <c r="BK175" s="5">
        <v>62.3</v>
      </c>
      <c r="BL175" s="5">
        <v>59.1</v>
      </c>
      <c r="BM175" s="5">
        <v>54</v>
      </c>
      <c r="BN175" s="5"/>
    </row>
    <row r="176" spans="1:66" ht="15" thickBot="1" x14ac:dyDescent="0.4">
      <c r="A176" s="2">
        <v>41866</v>
      </c>
      <c r="B176" s="6">
        <f t="shared" si="132"/>
        <v>8</v>
      </c>
      <c r="C176" s="6">
        <f t="shared" si="133"/>
        <v>2014</v>
      </c>
      <c r="D176">
        <v>193331</v>
      </c>
      <c r="E176">
        <f t="shared" si="134"/>
        <v>77723.195657212025</v>
      </c>
      <c r="F176" s="19">
        <f>IF(OR(INDEX($X$13:$AJ$36,MATCH($C176,$W$13:$W$36,0),MATCH($B176,$X$12:$AJ$12,0))="T", INDEX($X$13:$AJ$36,MATCH($C176,$W$13:$W$36,0),MATCH($B176,$X$12:$AJ$12,0))="M"),_xlfn.XLOOKUP($B176,$X$12:$AJ$12,$X$37:$AJ$37), INDEX($X$13:$AJ$36,MATCH($C176,$W$13:$W$36,0),MATCH($B176,$X$12:$AJ$12,0)))</f>
        <v>104</v>
      </c>
      <c r="G176" s="19">
        <f>IF(OR(INDEX($X$41:$AJ$64,MATCH(C176,$W$41:$W$64,0),MATCH(B176,$X$40:$AJ$40,0))="T", INDEX($X$41:$AJ$64,MATCH(C176,$W$41:$W$64,0),MATCH(B176,$X$40:$AJ$40,0))="M"), _xlfn.XLOOKUP($B176,$X$40:$AJ$40,$X$65:$AJ$65), INDEX($X$41:$AJ$64,MATCH(C176,$W$41:$W$64,0),MATCH(B176,$X$40:$AJ$40,0)))</f>
        <v>56</v>
      </c>
      <c r="H176" s="19">
        <f>IF(OR(INDEX($X$70:$AJ$93,MATCH(C176,$W$70:$W$93,0),MATCH(B176,$X$69:$AJ$69,0))="T", INDEX($X$70:$AJ$93,MATCH(C176,$W$70:$W$93,0),MATCH(B176,$X$69:$AJ$69,0))="M"), _xlfn.XLOOKUP($B176,$X$69:$AJ$69,$X$94:$AJ$94), INDEX($X$70:$AJ$93,MATCH(C176,$W$70:$W$93,0),MATCH(B176,$X$69:$AJ$69,0)))</f>
        <v>10.9</v>
      </c>
      <c r="I176" s="19">
        <f>IF(OR(INDEX($X$99:$AJ$122,MATCH(C176,$W$99:$W$122,0),MATCH(B176,$X$98:$AJ$98,0))="T", INDEX($X$99:$AJ$122,MATCH(C176,$W$99:$W$122,0),MATCH(B176,$X$98:$AJ$98,0))="M"),_xlfn.XLOOKUP($B176,$X$98:$AJ$98,$X$123:$AJ$123), INDEX($X$99:$AJ$122,MATCH(C176,$W$99:$W$122,0),MATCH(B176,$X$98:$AJ$98,0)))</f>
        <v>10.5</v>
      </c>
      <c r="J176" s="19">
        <f>IF(OR(INDEX($X$128:$AJ$151,MATCH(C176,$W$128:$W$151,0),MATCH(B176,$X$127:$AJ$127,0))="T", INDEX($X$128:$AJ$151,MATCH(C176,$W$128:$W$151,0),MATCH(B176,$X$127:$AJ$127,0))="M"), _xlfn.XLOOKUP($B176,$X$127:$AJ$127,$X$152:$AJ$152), INDEX($X$128:$AJ$151,MATCH(C176,$W$128:$W$151,0),MATCH(B176,$X$127:$AJ$127,0)))</f>
        <v>9.9</v>
      </c>
      <c r="K176" s="18">
        <f>IF(OR(INDEX($AM$13:$AY$36,MATCH($C176,$AL$13:$AL$36,0),MATCH($B176,$AM$12:$AY$12,0))="T", INDEX($AM$13:$AY$36,MATCH($C176,$AL$13:$AL$36,0),MATCH($B176,$AM$12:$AY$12,0))="M"),_xlfn.XLOOKUP($B176,$AM$12:$AY$12,$AM$37:$AY$37), INDEX($AM$13:$AY$36,MATCH($C176,$AL$13:$AL$36,0),MATCH($B176,$AM$12:$AY$12,0)))</f>
        <v>71</v>
      </c>
      <c r="L176" s="18">
        <f>IF(OR(INDEX($AM$41:$AY$64,MATCH($C176,$AL$41:$AL$64,0),MATCH($B176,$AM$40:$AY$40,0))="T", INDEX($AM$41:$AY$64,MATCH($C176,$AL$41:$AL$64,0),MATCH($B176,$AM$40:$AY$40,0))="M"),_xlfn.XLOOKUP($B176,$AM$40:$AY$40,$AM$65:$AY$65), INDEX($AM$41:$AY$64,MATCH($C176,$AL$41:$AL$64,0),MATCH($B176,$AM$40:$AY$40,0)))</f>
        <v>56</v>
      </c>
      <c r="M176" s="18">
        <f t="shared" si="135"/>
        <v>10.4</v>
      </c>
      <c r="N176" s="18">
        <f t="shared" si="136"/>
        <v>0</v>
      </c>
      <c r="O176" s="18">
        <f>IF(OR(INDEX($AM$99:$AY$122,MATCH($C176,$AL$99:$AL$122,0),MATCH($B176,$AM$98:$AY$98,0))="T", INDEX($AM$99:$AY$122,MATCH($C176,$AL$99:$AL$122,0),MATCH($B176,$AM$98:$AY$98,0))="M"), _xlfn.XLOOKUP($B176,$AM$98:$AY$98,$AM$123:$AY$123), INDEX($AM$99:$AY$122,MATCH($C176,$AL$99:$AL$122,0),MATCH($B176,$AM$98:$AY$98,0)))</f>
        <v>0</v>
      </c>
      <c r="P176" s="23">
        <f>IF(OR(INDEX($BB$13:$BN$36,MATCH($C176,$BA$13:$BA$36,0),MATCH($B176,$BB$12:$BN$12,0))="T", INDEX($BB$13:$BN$36,MATCH($C176,$BA$13:$BA$36,0),MATCH($B176,$BB$12:$BN$12,0))="M"),_xlfn.XLOOKUP($B176,$BB$12:$BN$12,$BB$37:$BN$37), INDEX($BB$13:$BN$36,MATCH($C176,$BA$13:$BA$36,0),MATCH($B176,$BB$12:$BN$12,0)))</f>
        <v>86</v>
      </c>
      <c r="Q176" s="23">
        <f>IF(OR(INDEX($BB$41:$BN$64,MATCH($C176,$BA$41:$BA$64,0),MATCH($B176,$BB$40:$BN$40,0))="T", INDEX($BB$41:$BN$64,MATCH($C176,$BA$41:$BA$64,0),MATCH($B176,$BB$40:$BN$40,0))="M"),_xlfn.XLOOKUP($B176,$BB$40:$BN$40,$BB$65:$BN$65), INDEX($BB$41:$BN$64,MATCH($C176,$BA$41:$BA$64,0),MATCH($B176,$BB$40:$BN$40,0)))</f>
        <v>56</v>
      </c>
      <c r="R176" s="23">
        <f>IF(OR(INDEX($BB$70:$BN$93,MATCH($C176,$BA$70:$BA$93,0),MATCH($B176,$BB$69:$BN$69,0))="T", INDEX($BB$70:$BN$93,MATCH($C176,$BA$70:$BA$93,0),MATCH($B176,$BB$69:$BN$69,0))="M"), _xlfn.XLOOKUP($B176,$BB$69:$BN$69,$BB$94:$BN$94), INDEX($AM$41:$AY$64,MATCH($C176,$BA$70:$BA$93,0),MATCH($B176,$BB$69:$BN$69,0)))</f>
        <v>56</v>
      </c>
      <c r="S176" s="23">
        <f>IF(OR(INDEX($BB$99:$BN$122,MATCH($C176,$BA$99:$BA$122,0),MATCH($B176,$BB$98:$BN$98,0))="T", INDEX($BB$99:$BN$122,MATCH($C176,$BA$99:$BA$122,0),MATCH($B176,$BB$98:$BN$98,0))="M"), _xlfn.XLOOKUP($B176,$BB$98:$BN$98,$BB$123:$BN$123), INDEX($BB$99:$BN$122,MATCH($C176,$BA$99:$BA$122,0),MATCH($B176,$BB$98:$BN$98,0)))</f>
        <v>148</v>
      </c>
      <c r="T176" s="23">
        <f>IF(OR(INDEX($BB$128:$BN$151,MATCH($C176,$BA$128:$BA$151,0),MATCH($B176,$BB$127:$BN$127,0))="T", INDEX($BB$128:$BN$151,MATCH($C176,$BA$128:$BA$151,0),MATCH($B176,$BB$127:$BN$127,0))="M"), _xlfn.XLOOKUP($B176,$BB$127:$BN$127,$BB$152:$BN$152), INDEX($AM$128:$AY$151,MATCH($C176,$BA$128:$BA$151,0),MATCH($B176,$BB$127:$BN$127,0)))</f>
        <v>67.599999999999994</v>
      </c>
      <c r="W176" s="5">
        <v>2019</v>
      </c>
      <c r="X176" s="5">
        <v>65</v>
      </c>
      <c r="Y176" s="5">
        <v>61</v>
      </c>
      <c r="Z176" s="5">
        <v>61</v>
      </c>
      <c r="AA176" s="5">
        <v>67</v>
      </c>
      <c r="AB176" s="5">
        <v>66</v>
      </c>
      <c r="AC176" s="5">
        <v>85</v>
      </c>
      <c r="AD176" s="5">
        <v>71</v>
      </c>
      <c r="AE176" s="5">
        <v>78</v>
      </c>
      <c r="AF176" s="5">
        <v>76</v>
      </c>
      <c r="AG176" s="5">
        <v>81</v>
      </c>
      <c r="AH176" s="5">
        <v>65</v>
      </c>
      <c r="AI176" s="5">
        <v>66</v>
      </c>
      <c r="AJ176" s="5"/>
      <c r="AL176" s="5">
        <v>2019</v>
      </c>
      <c r="AM176" s="5">
        <v>54.9</v>
      </c>
      <c r="AN176" s="5">
        <v>50.3</v>
      </c>
      <c r="AO176" s="5">
        <v>55.2</v>
      </c>
      <c r="AP176" s="5">
        <v>57.9</v>
      </c>
      <c r="AQ176" s="5">
        <v>56.4</v>
      </c>
      <c r="AR176" s="5">
        <v>62.1</v>
      </c>
      <c r="AS176" s="5">
        <v>60.6</v>
      </c>
      <c r="AT176" s="5">
        <v>64.2</v>
      </c>
      <c r="AU176" s="5">
        <v>65.099999999999994</v>
      </c>
      <c r="AV176" s="5">
        <v>63.1</v>
      </c>
      <c r="AW176" s="5">
        <v>56.8</v>
      </c>
      <c r="AX176" s="5">
        <v>53.6</v>
      </c>
      <c r="AY176" s="5"/>
      <c r="BA176" s="5">
        <v>2019</v>
      </c>
      <c r="BB176" s="5">
        <v>54.9</v>
      </c>
      <c r="BC176" s="5">
        <v>50.3</v>
      </c>
      <c r="BD176" s="5">
        <v>55.2</v>
      </c>
      <c r="BE176" s="5">
        <v>57.9</v>
      </c>
      <c r="BF176" s="5">
        <v>56.4</v>
      </c>
      <c r="BG176" s="5">
        <v>62.1</v>
      </c>
      <c r="BH176" s="5">
        <v>60.6</v>
      </c>
      <c r="BI176" s="5">
        <v>64.2</v>
      </c>
      <c r="BJ176" s="5">
        <v>65.099999999999994</v>
      </c>
      <c r="BK176" s="5">
        <v>63.1</v>
      </c>
      <c r="BL176" s="5">
        <v>56.8</v>
      </c>
      <c r="BM176" s="5">
        <v>53.6</v>
      </c>
      <c r="BN176" s="5"/>
    </row>
    <row r="177" spans="1:66" ht="15" thickBot="1" x14ac:dyDescent="0.4">
      <c r="A177" s="2">
        <v>41897</v>
      </c>
      <c r="B177" s="6">
        <f t="shared" si="132"/>
        <v>9</v>
      </c>
      <c r="C177" s="6">
        <f t="shared" si="133"/>
        <v>2014</v>
      </c>
      <c r="D177">
        <v>193409</v>
      </c>
      <c r="E177">
        <f t="shared" si="134"/>
        <v>77754.55332494904</v>
      </c>
      <c r="F177" s="19">
        <f>IF(OR(INDEX($X$13:$AJ$36,MATCH($C177,$W$13:$W$36,0),MATCH($B177,$X$12:$AJ$12,0))="T", INDEX($X$13:$AJ$36,MATCH($C177,$W$13:$W$36,0),MATCH($B177,$X$12:$AJ$12,0))="M"),_xlfn.XLOOKUP($B177,$X$12:$AJ$12,$X$37:$AJ$37), INDEX($X$13:$AJ$36,MATCH($C177,$W$13:$W$36,0),MATCH($B177,$X$12:$AJ$12,0)))</f>
        <v>103</v>
      </c>
      <c r="G177" s="19">
        <f>IF(OR(INDEX($X$41:$AJ$64,MATCH(C177,$W$41:$W$64,0),MATCH(B177,$X$40:$AJ$40,0))="T", INDEX($X$41:$AJ$64,MATCH(C177,$W$41:$W$64,0),MATCH(B177,$X$40:$AJ$40,0))="M"), _xlfn.XLOOKUP($B177,$X$40:$AJ$40,$X$65:$AJ$65), INDEX($X$41:$AJ$64,MATCH(C177,$W$41:$W$64,0),MATCH(B177,$X$40:$AJ$40,0)))</f>
        <v>53</v>
      </c>
      <c r="H177" s="19">
        <f>IF(OR(INDEX($X$70:$AJ$93,MATCH(C177,$W$70:$W$93,0),MATCH(B177,$X$69:$AJ$69,0))="T", INDEX($X$70:$AJ$93,MATCH(C177,$W$70:$W$93,0),MATCH(B177,$X$69:$AJ$69,0))="M"), _xlfn.XLOOKUP($B177,$X$69:$AJ$69,$X$94:$AJ$94), INDEX($X$70:$AJ$93,MATCH(C177,$W$70:$W$93,0),MATCH(B177,$X$69:$AJ$69,0)))</f>
        <v>6.1</v>
      </c>
      <c r="I177" s="19">
        <f>IF(OR(INDEX($X$99:$AJ$122,MATCH(C177,$W$99:$W$122,0),MATCH(B177,$X$98:$AJ$98,0))="T", INDEX($X$99:$AJ$122,MATCH(C177,$W$99:$W$122,0),MATCH(B177,$X$98:$AJ$98,0))="M"),_xlfn.XLOOKUP($B177,$X$98:$AJ$98,$X$123:$AJ$123), INDEX($X$99:$AJ$122,MATCH(C177,$W$99:$W$122,0),MATCH(B177,$X$98:$AJ$98,0)))</f>
        <v>9.5</v>
      </c>
      <c r="J177" s="19">
        <f>IF(OR(INDEX($X$128:$AJ$151,MATCH(C177,$W$128:$W$151,0),MATCH(B177,$X$127:$AJ$127,0))="T", INDEX($X$128:$AJ$151,MATCH(C177,$W$128:$W$151,0),MATCH(B177,$X$127:$AJ$127,0))="M"), _xlfn.XLOOKUP($B177,$X$127:$AJ$127,$X$152:$AJ$152), INDEX($X$128:$AJ$151,MATCH(C177,$W$128:$W$151,0),MATCH(B177,$X$127:$AJ$127,0)))</f>
        <v>5.7</v>
      </c>
      <c r="K177" s="18">
        <f>IF(OR(INDEX($AM$13:$AY$36,MATCH($C177,$AL$13:$AL$36,0),MATCH($B177,$AM$12:$AY$12,0))="T", INDEX($AM$13:$AY$36,MATCH($C177,$AL$13:$AL$36,0),MATCH($B177,$AM$12:$AY$12,0))="M"),_xlfn.XLOOKUP($B177,$AM$12:$AY$12,$AM$37:$AY$37), INDEX($AM$13:$AY$36,MATCH($C177,$AL$13:$AL$36,0),MATCH($B177,$AM$12:$AY$12,0)))</f>
        <v>80</v>
      </c>
      <c r="L177" s="18">
        <f>IF(OR(INDEX($AM$41:$AY$64,MATCH($C177,$AL$41:$AL$64,0),MATCH($B177,$AM$40:$AY$40,0))="T", INDEX($AM$41:$AY$64,MATCH($C177,$AL$41:$AL$64,0),MATCH($B177,$AM$40:$AY$40,0))="M"),_xlfn.XLOOKUP($B177,$AM$40:$AY$40,$AM$65:$AY$65), INDEX($AM$41:$AY$64,MATCH($C177,$AL$41:$AL$64,0),MATCH($B177,$AM$40:$AY$40,0)))</f>
        <v>56</v>
      </c>
      <c r="M177" s="18">
        <f t="shared" si="135"/>
        <v>6.4</v>
      </c>
      <c r="N177" s="18">
        <f t="shared" si="136"/>
        <v>0.9</v>
      </c>
      <c r="O177" s="18">
        <f>IF(OR(INDEX($AM$99:$AY$122,MATCH($C177,$AL$99:$AL$122,0),MATCH($B177,$AM$98:$AY$98,0))="T", INDEX($AM$99:$AY$122,MATCH($C177,$AL$99:$AL$122,0),MATCH($B177,$AM$98:$AY$98,0))="M"), _xlfn.XLOOKUP($B177,$AM$98:$AY$98,$AM$123:$AY$123), INDEX($AM$99:$AY$122,MATCH($C177,$AL$99:$AL$122,0),MATCH($B177,$AM$98:$AY$98,0)))</f>
        <v>0.9</v>
      </c>
      <c r="P177" s="23">
        <f>IF(OR(INDEX($BB$13:$BN$36,MATCH($C177,$BA$13:$BA$36,0),MATCH($B177,$BB$12:$BN$12,0))="T", INDEX($BB$13:$BN$36,MATCH($C177,$BA$13:$BA$36,0),MATCH($B177,$BB$12:$BN$12,0))="M"),_xlfn.XLOOKUP($B177,$BB$12:$BN$12,$BB$37:$BN$37), INDEX($BB$13:$BN$36,MATCH($C177,$BA$13:$BA$36,0),MATCH($B177,$BB$12:$BN$12,0)))</f>
        <v>89</v>
      </c>
      <c r="Q177" s="23">
        <f>IF(OR(INDEX($BB$41:$BN$64,MATCH($C177,$BA$41:$BA$64,0),MATCH($B177,$BB$40:$BN$40,0))="T", INDEX($BB$41:$BN$64,MATCH($C177,$BA$41:$BA$64,0),MATCH($B177,$BB$40:$BN$40,0))="M"),_xlfn.XLOOKUP($B177,$BB$40:$BN$40,$BB$65:$BN$65), INDEX($BB$41:$BN$64,MATCH($C177,$BA$41:$BA$64,0),MATCH($B177,$BB$40:$BN$40,0)))</f>
        <v>54</v>
      </c>
      <c r="R177" s="23">
        <f>IF(OR(INDEX($BB$70:$BN$93,MATCH($C177,$BA$70:$BA$93,0),MATCH($B177,$BB$69:$BN$69,0))="T", INDEX($BB$70:$BN$93,MATCH($C177,$BA$70:$BA$93,0),MATCH($B177,$BB$69:$BN$69,0))="M"), _xlfn.XLOOKUP($B177,$BB$69:$BN$69,$BB$94:$BN$94), INDEX($AM$41:$AY$64,MATCH($C177,$BA$70:$BA$93,0),MATCH($B177,$BB$69:$BN$69,0)))</f>
        <v>56</v>
      </c>
      <c r="S177" s="23">
        <f>IF(OR(INDEX($BB$99:$BN$122,MATCH($C177,$BA$99:$BA$122,0),MATCH($B177,$BB$98:$BN$98,0))="T", INDEX($BB$99:$BN$122,MATCH($C177,$BA$99:$BA$122,0),MATCH($B177,$BB$98:$BN$98,0))="M"), _xlfn.XLOOKUP($B177,$BB$98:$BN$98,$BB$123:$BN$123), INDEX($BB$99:$BN$122,MATCH($C177,$BA$99:$BA$122,0),MATCH($B177,$BB$98:$BN$98,0)))</f>
        <v>110</v>
      </c>
      <c r="T177" s="23">
        <f>IF(OR(INDEX($BB$128:$BN$151,MATCH($C177,$BA$128:$BA$151,0),MATCH($B177,$BB$127:$BN$127,0))="T", INDEX($BB$128:$BN$151,MATCH($C177,$BA$128:$BA$151,0),MATCH($B177,$BB$127:$BN$127,0))="M"), _xlfn.XLOOKUP($B177,$BB$127:$BN$127,$BB$152:$BN$152), INDEX($AM$128:$AY$151,MATCH($C177,$BA$128:$BA$151,0),MATCH($B177,$BB$127:$BN$127,0)))</f>
        <v>69.900000000000006</v>
      </c>
      <c r="W177" s="5">
        <v>2020</v>
      </c>
      <c r="X177" s="5">
        <v>63</v>
      </c>
      <c r="Y177" s="5">
        <v>57</v>
      </c>
      <c r="Z177" s="5">
        <v>59</v>
      </c>
      <c r="AA177" s="5">
        <v>64</v>
      </c>
      <c r="AB177" s="5">
        <v>67</v>
      </c>
      <c r="AC177" s="5">
        <v>70</v>
      </c>
      <c r="AD177" s="5">
        <v>68</v>
      </c>
      <c r="AE177" s="5">
        <v>78</v>
      </c>
      <c r="AF177" s="5">
        <v>87</v>
      </c>
      <c r="AG177" s="5">
        <v>71</v>
      </c>
      <c r="AH177" s="5">
        <v>70</v>
      </c>
      <c r="AI177" s="5">
        <v>63</v>
      </c>
      <c r="AJ177" s="5"/>
      <c r="AL177" s="5">
        <v>2020</v>
      </c>
      <c r="AM177" s="5">
        <v>52.8</v>
      </c>
      <c r="AN177" s="5">
        <v>56.4</v>
      </c>
      <c r="AO177" s="5">
        <v>54.5</v>
      </c>
      <c r="AP177" s="5">
        <v>56.5</v>
      </c>
      <c r="AQ177" s="5">
        <v>60.3</v>
      </c>
      <c r="AR177" s="5">
        <v>61.3</v>
      </c>
      <c r="AS177" s="5">
        <v>60.4</v>
      </c>
      <c r="AT177" s="5">
        <v>62.9</v>
      </c>
      <c r="AU177" s="5">
        <v>65.5</v>
      </c>
      <c r="AV177" s="5">
        <v>65.2</v>
      </c>
      <c r="AW177" s="5">
        <v>56.1</v>
      </c>
      <c r="AX177" s="5">
        <v>53.4</v>
      </c>
      <c r="AY177" s="5"/>
      <c r="BA177" s="5">
        <v>2020</v>
      </c>
      <c r="BB177" s="5">
        <v>52.8</v>
      </c>
      <c r="BC177" s="5">
        <v>56.4</v>
      </c>
      <c r="BD177" s="5">
        <v>54.5</v>
      </c>
      <c r="BE177" s="5">
        <v>56.5</v>
      </c>
      <c r="BF177" s="5">
        <v>60.3</v>
      </c>
      <c r="BG177" s="5">
        <v>61.3</v>
      </c>
      <c r="BH177" s="5">
        <v>60.4</v>
      </c>
      <c r="BI177" s="5">
        <v>62.9</v>
      </c>
      <c r="BJ177" s="5">
        <v>65.5</v>
      </c>
      <c r="BK177" s="5">
        <v>65.2</v>
      </c>
      <c r="BL177" s="5">
        <v>56.1</v>
      </c>
      <c r="BM177" s="5">
        <v>53.4</v>
      </c>
      <c r="BN177" s="5"/>
    </row>
    <row r="178" spans="1:66" ht="15" thickBot="1" x14ac:dyDescent="0.4">
      <c r="A178" s="2">
        <v>41927</v>
      </c>
      <c r="B178" s="6">
        <f t="shared" si="132"/>
        <v>10</v>
      </c>
      <c r="C178" s="6">
        <f t="shared" si="133"/>
        <v>2014</v>
      </c>
      <c r="D178">
        <v>191905</v>
      </c>
      <c r="E178">
        <f t="shared" si="134"/>
        <v>77149.91316755861</v>
      </c>
      <c r="F178" s="19">
        <f>IF(OR(INDEX($X$13:$AJ$36,MATCH($C178,$W$13:$W$36,0),MATCH($B178,$X$12:$AJ$12,0))="T", INDEX($X$13:$AJ$36,MATCH($C178,$W$13:$W$36,0),MATCH($B178,$X$12:$AJ$12,0))="M"),_xlfn.XLOOKUP($B178,$X$12:$AJ$12,$X$37:$AJ$37), INDEX($X$13:$AJ$36,MATCH($C178,$W$13:$W$36,0),MATCH($B178,$X$12:$AJ$12,0)))</f>
        <v>97</v>
      </c>
      <c r="G178" s="19">
        <f>IF(OR(INDEX($X$41:$AJ$64,MATCH(C178,$W$41:$W$64,0),MATCH(B178,$X$40:$AJ$40,0))="T", INDEX($X$41:$AJ$64,MATCH(C178,$W$41:$W$64,0),MATCH(B178,$X$40:$AJ$40,0))="M"), _xlfn.XLOOKUP($B178,$X$40:$AJ$40,$X$65:$AJ$65), INDEX($X$41:$AJ$64,MATCH(C178,$W$41:$W$64,0),MATCH(B178,$X$40:$AJ$40,0)))</f>
        <v>44</v>
      </c>
      <c r="H178" s="19">
        <f>IF(OR(INDEX($X$70:$AJ$93,MATCH(C178,$W$70:$W$93,0),MATCH(B178,$X$69:$AJ$69,0))="T", INDEX($X$70:$AJ$93,MATCH(C178,$W$70:$W$93,0),MATCH(B178,$X$69:$AJ$69,0))="M"), _xlfn.XLOOKUP($B178,$X$69:$AJ$69,$X$94:$AJ$94), INDEX($X$70:$AJ$93,MATCH(C178,$W$70:$W$93,0),MATCH(B178,$X$69:$AJ$69,0)))</f>
        <v>4</v>
      </c>
      <c r="I178" s="19">
        <f>IF(OR(INDEX($X$99:$AJ$122,MATCH(C178,$W$99:$W$122,0),MATCH(B178,$X$98:$AJ$98,0))="T", INDEX($X$99:$AJ$122,MATCH(C178,$W$99:$W$122,0),MATCH(B178,$X$98:$AJ$98,0))="M"),_xlfn.XLOOKUP($B178,$X$98:$AJ$98,$X$123:$AJ$123), INDEX($X$99:$AJ$122,MATCH(C178,$W$99:$W$122,0),MATCH(B178,$X$98:$AJ$98,0)))</f>
        <v>4.0999999999999996</v>
      </c>
      <c r="J178" s="19">
        <f>IF(OR(INDEX($X$128:$AJ$151,MATCH(C178,$W$128:$W$151,0),MATCH(B178,$X$127:$AJ$127,0))="T", INDEX($X$128:$AJ$151,MATCH(C178,$W$128:$W$151,0),MATCH(B178,$X$127:$AJ$127,0))="M"), _xlfn.XLOOKUP($B178,$X$127:$AJ$127,$X$152:$AJ$152), INDEX($X$128:$AJ$151,MATCH(C178,$W$128:$W$151,0),MATCH(B178,$X$127:$AJ$127,0)))</f>
        <v>5.3</v>
      </c>
      <c r="K178" s="18">
        <f>IF(OR(INDEX($AM$13:$AY$36,MATCH($C178,$AL$13:$AL$36,0),MATCH($B178,$AM$12:$AY$12,0))="T", INDEX($AM$13:$AY$36,MATCH($C178,$AL$13:$AL$36,0),MATCH($B178,$AM$12:$AY$12,0))="M"),_xlfn.XLOOKUP($B178,$AM$12:$AY$12,$AM$37:$AY$37), INDEX($AM$13:$AY$36,MATCH($C178,$AL$13:$AL$36,0),MATCH($B178,$AM$12:$AY$12,0)))</f>
        <v>92</v>
      </c>
      <c r="L178" s="18">
        <f>IF(OR(INDEX($AM$41:$AY$64,MATCH($C178,$AL$41:$AL$64,0),MATCH($B178,$AM$40:$AY$40,0))="T", INDEX($AM$41:$AY$64,MATCH($C178,$AL$41:$AL$64,0),MATCH($B178,$AM$40:$AY$40,0))="M"),_xlfn.XLOOKUP($B178,$AM$40:$AY$40,$AM$65:$AY$65), INDEX($AM$41:$AY$64,MATCH($C178,$AL$41:$AL$64,0),MATCH($B178,$AM$40:$AY$40,0)))</f>
        <v>54</v>
      </c>
      <c r="M178" s="18">
        <f t="shared" si="135"/>
        <v>7.4</v>
      </c>
      <c r="N178" s="18">
        <f t="shared" si="136"/>
        <v>2.2000000000000002</v>
      </c>
      <c r="O178" s="18">
        <f>IF(OR(INDEX($AM$99:$AY$122,MATCH($C178,$AL$99:$AL$122,0),MATCH($B178,$AM$98:$AY$98,0))="T", INDEX($AM$99:$AY$122,MATCH($C178,$AL$99:$AL$122,0),MATCH($B178,$AM$98:$AY$98,0))="M"), _xlfn.XLOOKUP($B178,$AM$98:$AY$98,$AM$123:$AY$123), INDEX($AM$99:$AY$122,MATCH($C178,$AL$99:$AL$122,0),MATCH($B178,$AM$98:$AY$98,0)))</f>
        <v>2.2000000000000002</v>
      </c>
      <c r="P178" s="23">
        <f>IF(OR(INDEX($BB$13:$BN$36,MATCH($C178,$BA$13:$BA$36,0),MATCH($B178,$BB$12:$BN$12,0))="T", INDEX($BB$13:$BN$36,MATCH($C178,$BA$13:$BA$36,0),MATCH($B178,$BB$12:$BN$12,0))="M"),_xlfn.XLOOKUP($B178,$BB$12:$BN$12,$BB$37:$BN$37), INDEX($BB$13:$BN$36,MATCH($C178,$BA$13:$BA$36,0),MATCH($B178,$BB$12:$BN$12,0)))</f>
        <v>92</v>
      </c>
      <c r="Q178" s="23">
        <f>IF(OR(INDEX($BB$41:$BN$64,MATCH($C178,$BA$41:$BA$64,0),MATCH($B178,$BB$40:$BN$40,0))="T", INDEX($BB$41:$BN$64,MATCH($C178,$BA$41:$BA$64,0),MATCH($B178,$BB$40:$BN$40,0))="M"),_xlfn.XLOOKUP($B178,$BB$40:$BN$40,$BB$65:$BN$65), INDEX($BB$41:$BN$64,MATCH($C178,$BA$41:$BA$64,0),MATCH($B178,$BB$40:$BN$40,0)))</f>
        <v>46</v>
      </c>
      <c r="R178" s="23">
        <f>IF(OR(INDEX($BB$70:$BN$93,MATCH($C178,$BA$70:$BA$93,0),MATCH($B178,$BB$69:$BN$69,0))="T", INDEX($BB$70:$BN$93,MATCH($C178,$BA$70:$BA$93,0),MATCH($B178,$BB$69:$BN$69,0))="M"), _xlfn.XLOOKUP($B178,$BB$69:$BN$69,$BB$94:$BN$94), INDEX($AM$41:$AY$64,MATCH($C178,$BA$70:$BA$93,0),MATCH($B178,$BB$69:$BN$69,0)))</f>
        <v>54</v>
      </c>
      <c r="S178" s="23">
        <f>IF(OR(INDEX($BB$99:$BN$122,MATCH($C178,$BA$99:$BA$122,0),MATCH($B178,$BB$98:$BN$98,0))="T", INDEX($BB$99:$BN$122,MATCH($C178,$BA$99:$BA$122,0),MATCH($B178,$BB$98:$BN$98,0))="M"), _xlfn.XLOOKUP($B178,$BB$98:$BN$98,$BB$123:$BN$123), INDEX($BB$99:$BN$122,MATCH($C178,$BA$99:$BA$122,0),MATCH($B178,$BB$98:$BN$98,0)))</f>
        <v>74</v>
      </c>
      <c r="T178" s="23">
        <f>IF(OR(INDEX($BB$128:$BN$151,MATCH($C178,$BA$128:$BA$151,0),MATCH($B178,$BB$127:$BN$127,0))="T", INDEX($BB$128:$BN$151,MATCH($C178,$BA$128:$BA$151,0),MATCH($B178,$BB$127:$BN$127,0))="M"), _xlfn.XLOOKUP($B178,$BB$127:$BN$127,$BB$152:$BN$152), INDEX($AM$128:$AY$151,MATCH($C178,$BA$128:$BA$151,0),MATCH($B178,$BB$127:$BN$127,0)))</f>
        <v>72.7</v>
      </c>
      <c r="W178" s="5">
        <v>2021</v>
      </c>
      <c r="X178" s="5">
        <v>62</v>
      </c>
      <c r="Y178" s="5">
        <v>58</v>
      </c>
      <c r="Z178" s="5">
        <v>71</v>
      </c>
      <c r="AA178" s="5">
        <v>62</v>
      </c>
      <c r="AB178" s="5">
        <v>63</v>
      </c>
      <c r="AC178" s="5">
        <v>75</v>
      </c>
      <c r="AD178" s="5">
        <v>65</v>
      </c>
      <c r="AE178" s="5">
        <v>69</v>
      </c>
      <c r="AF178" s="5">
        <v>77</v>
      </c>
      <c r="AG178" s="5">
        <v>73</v>
      </c>
      <c r="AH178" s="5">
        <v>73</v>
      </c>
      <c r="AI178" s="5">
        <v>61</v>
      </c>
      <c r="AJ178" s="5"/>
      <c r="AL178" s="5">
        <v>2021</v>
      </c>
      <c r="AM178" s="5">
        <v>53.1</v>
      </c>
      <c r="AN178" s="5">
        <v>54.2</v>
      </c>
      <c r="AO178" s="5">
        <v>53.4</v>
      </c>
      <c r="AP178" s="5">
        <v>53.8</v>
      </c>
      <c r="AQ178" s="5">
        <v>55.9</v>
      </c>
      <c r="AR178" s="5">
        <v>59.7</v>
      </c>
      <c r="AS178" s="5">
        <v>58.9</v>
      </c>
      <c r="AT178" s="5">
        <v>62</v>
      </c>
      <c r="AU178" s="5">
        <v>62</v>
      </c>
      <c r="AV178" s="5">
        <v>61.1</v>
      </c>
      <c r="AW178" s="5">
        <v>58.8</v>
      </c>
      <c r="AX178" s="5">
        <v>50.8</v>
      </c>
      <c r="AY178" s="5"/>
      <c r="BA178" s="5">
        <v>2021</v>
      </c>
      <c r="BB178" s="5">
        <v>53.1</v>
      </c>
      <c r="BC178" s="5">
        <v>54.2</v>
      </c>
      <c r="BD178" s="5">
        <v>53.4</v>
      </c>
      <c r="BE178" s="5">
        <v>53.8</v>
      </c>
      <c r="BF178" s="5">
        <v>55.9</v>
      </c>
      <c r="BG178" s="5">
        <v>59.7</v>
      </c>
      <c r="BH178" s="5">
        <v>58.9</v>
      </c>
      <c r="BI178" s="5">
        <v>62</v>
      </c>
      <c r="BJ178" s="5">
        <v>62</v>
      </c>
      <c r="BK178" s="5">
        <v>61.1</v>
      </c>
      <c r="BL178" s="5">
        <v>58.8</v>
      </c>
      <c r="BM178" s="5">
        <v>50.8</v>
      </c>
      <c r="BN178" s="5"/>
    </row>
    <row r="179" spans="1:66" ht="15" thickBot="1" x14ac:dyDescent="0.4">
      <c r="A179" s="2">
        <v>41958</v>
      </c>
      <c r="B179" s="6">
        <f t="shared" si="132"/>
        <v>11</v>
      </c>
      <c r="C179" s="6">
        <f t="shared" si="133"/>
        <v>2014</v>
      </c>
      <c r="D179">
        <v>181273</v>
      </c>
      <c r="E179">
        <f t="shared" si="134"/>
        <v>72875.621842176348</v>
      </c>
      <c r="F179" s="19">
        <f>IF(OR(INDEX($X$13:$AJ$36,MATCH($C179,$W$13:$W$36,0),MATCH($B179,$X$12:$AJ$12,0))="T", INDEX($X$13:$AJ$36,MATCH($C179,$W$13:$W$36,0),MATCH($B179,$X$12:$AJ$12,0))="M"),_xlfn.XLOOKUP($B179,$X$12:$AJ$12,$X$37:$AJ$37), INDEX($X$13:$AJ$36,MATCH($C179,$W$13:$W$36,0),MATCH($B179,$X$12:$AJ$12,0)))</f>
        <v>79</v>
      </c>
      <c r="G179" s="19">
        <f>IF(OR(INDEX($X$41:$AJ$64,MATCH(C179,$W$41:$W$64,0),MATCH(B179,$X$40:$AJ$40,0))="T", INDEX($X$41:$AJ$64,MATCH(C179,$W$41:$W$64,0),MATCH(B179,$X$40:$AJ$40,0))="M"), _xlfn.XLOOKUP($B179,$X$40:$AJ$40,$X$65:$AJ$65), INDEX($X$41:$AJ$64,MATCH(C179,$W$41:$W$64,0),MATCH(B179,$X$40:$AJ$40,0)))</f>
        <v>37</v>
      </c>
      <c r="H179" s="19">
        <f>IF(OR(INDEX($X$70:$AJ$93,MATCH(C179,$W$70:$W$93,0),MATCH(B179,$X$69:$AJ$69,0))="T", INDEX($X$70:$AJ$93,MATCH(C179,$W$70:$W$93,0),MATCH(B179,$X$69:$AJ$69,0))="M"), _xlfn.XLOOKUP($B179,$X$69:$AJ$69,$X$94:$AJ$94), INDEX($X$70:$AJ$93,MATCH(C179,$W$70:$W$93,0),MATCH(B179,$X$69:$AJ$69,0)))</f>
        <v>0.5</v>
      </c>
      <c r="I179" s="19">
        <f>IF(OR(INDEX($X$99:$AJ$122,MATCH(C179,$W$99:$W$122,0),MATCH(B179,$X$98:$AJ$98,0))="T", INDEX($X$99:$AJ$122,MATCH(C179,$W$99:$W$122,0),MATCH(B179,$X$98:$AJ$98,0))="M"),_xlfn.XLOOKUP($B179,$X$98:$AJ$98,$X$123:$AJ$123), INDEX($X$99:$AJ$122,MATCH(C179,$W$99:$W$122,0),MATCH(B179,$X$98:$AJ$98,0)))</f>
        <v>0</v>
      </c>
      <c r="J179" s="19">
        <f>IF(OR(INDEX($X$128:$AJ$151,MATCH(C179,$W$128:$W$151,0),MATCH(B179,$X$127:$AJ$127,0))="T", INDEX($X$128:$AJ$151,MATCH(C179,$W$128:$W$151,0),MATCH(B179,$X$127:$AJ$127,0))="M"), _xlfn.XLOOKUP($B179,$X$127:$AJ$127,$X$152:$AJ$152), INDEX($X$128:$AJ$151,MATCH(C179,$W$128:$W$151,0),MATCH(B179,$X$127:$AJ$127,0)))</f>
        <v>2.6</v>
      </c>
      <c r="K179" s="18">
        <f>IF(OR(INDEX($AM$13:$AY$36,MATCH($C179,$AL$13:$AL$36,0),MATCH($B179,$AM$12:$AY$12,0))="T", INDEX($AM$13:$AY$36,MATCH($C179,$AL$13:$AL$36,0),MATCH($B179,$AM$12:$AY$12,0))="M"),_xlfn.XLOOKUP($B179,$AM$12:$AY$12,$AM$37:$AY$37), INDEX($AM$13:$AY$36,MATCH($C179,$AL$13:$AL$36,0),MATCH($B179,$AM$12:$AY$12,0)))</f>
        <v>76</v>
      </c>
      <c r="L179" s="18">
        <f>IF(OR(INDEX($AM$41:$AY$64,MATCH($C179,$AL$41:$AL$64,0),MATCH($B179,$AM$40:$AY$40,0))="T", INDEX($AM$41:$AY$64,MATCH($C179,$AL$41:$AL$64,0),MATCH($B179,$AM$40:$AY$40,0))="M"),_xlfn.XLOOKUP($B179,$AM$40:$AY$40,$AM$65:$AY$65), INDEX($AM$41:$AY$64,MATCH($C179,$AL$41:$AL$64,0),MATCH($B179,$AM$40:$AY$40,0)))</f>
        <v>49</v>
      </c>
      <c r="M179" s="18">
        <f t="shared" si="135"/>
        <v>5.5</v>
      </c>
      <c r="N179" s="18">
        <f t="shared" si="136"/>
        <v>0.1</v>
      </c>
      <c r="O179" s="18">
        <f>IF(OR(INDEX($AM$99:$AY$122,MATCH($C179,$AL$99:$AL$122,0),MATCH($B179,$AM$98:$AY$98,0))="T", INDEX($AM$99:$AY$122,MATCH($C179,$AL$99:$AL$122,0),MATCH($B179,$AM$98:$AY$98,0))="M"), _xlfn.XLOOKUP($B179,$AM$98:$AY$98,$AM$123:$AY$123), INDEX($AM$99:$AY$122,MATCH($C179,$AL$99:$AL$122,0),MATCH($B179,$AM$98:$AY$98,0)))</f>
        <v>0.1</v>
      </c>
      <c r="P179" s="23">
        <f>IF(OR(INDEX($BB$13:$BN$36,MATCH($C179,$BA$13:$BA$36,0),MATCH($B179,$BB$12:$BN$12,0))="T", INDEX($BB$13:$BN$36,MATCH($C179,$BA$13:$BA$36,0),MATCH($B179,$BB$12:$BN$12,0))="M"),_xlfn.XLOOKUP($B179,$BB$12:$BN$12,$BB$37:$BN$37), INDEX($BB$13:$BN$36,MATCH($C179,$BA$13:$BA$36,0),MATCH($B179,$BB$12:$BN$12,0)))</f>
        <v>77</v>
      </c>
      <c r="Q179" s="23">
        <f>IF(OR(INDEX($BB$41:$BN$64,MATCH($C179,$BA$41:$BA$64,0),MATCH($B179,$BB$40:$BN$40,0))="T", INDEX($BB$41:$BN$64,MATCH($C179,$BA$41:$BA$64,0),MATCH($B179,$BB$40:$BN$40,0))="M"),_xlfn.XLOOKUP($B179,$BB$40:$BN$40,$BB$65:$BN$65), INDEX($BB$41:$BN$64,MATCH($C179,$BA$41:$BA$64,0),MATCH($B179,$BB$40:$BN$40,0)))</f>
        <v>38</v>
      </c>
      <c r="R179" s="23">
        <f>IF(OR(INDEX($BB$70:$BN$93,MATCH($C179,$BA$70:$BA$93,0),MATCH($B179,$BB$69:$BN$69,0))="T", INDEX($BB$70:$BN$93,MATCH($C179,$BA$70:$BA$93,0),MATCH($B179,$BB$69:$BN$69,0))="M"), _xlfn.XLOOKUP($B179,$BB$69:$BN$69,$BB$94:$BN$94), INDEX($AM$41:$AY$64,MATCH($C179,$BA$70:$BA$93,0),MATCH($B179,$BB$69:$BN$69,0)))</f>
        <v>49</v>
      </c>
      <c r="S179" s="23">
        <f>IF(OR(INDEX($BB$99:$BN$122,MATCH($C179,$BA$99:$BA$122,0),MATCH($B179,$BB$98:$BN$98,0))="T", INDEX($BB$99:$BN$122,MATCH($C179,$BA$99:$BA$122,0),MATCH($B179,$BB$98:$BN$98,0))="M"), _xlfn.XLOOKUP($B179,$BB$98:$BN$98,$BB$123:$BN$123), INDEX($BB$99:$BN$122,MATCH($C179,$BA$99:$BA$122,0),MATCH($B179,$BB$98:$BN$98,0)))</f>
        <v>0</v>
      </c>
      <c r="T179" s="23">
        <f>IF(OR(INDEX($BB$128:$BN$151,MATCH($C179,$BA$128:$BA$151,0),MATCH($B179,$BB$127:$BN$127,0))="T", INDEX($BB$128:$BN$151,MATCH($C179,$BA$128:$BA$151,0),MATCH($B179,$BB$127:$BN$127,0))="M"), _xlfn.XLOOKUP($B179,$BB$127:$BN$127,$BB$152:$BN$152), INDEX($AM$128:$AY$151,MATCH($C179,$BA$128:$BA$151,0),MATCH($B179,$BB$127:$BN$127,0)))</f>
        <v>65.599999999999994</v>
      </c>
      <c r="W179" s="5">
        <v>2022</v>
      </c>
      <c r="X179" s="5">
        <v>71</v>
      </c>
      <c r="Y179" s="5">
        <v>71</v>
      </c>
      <c r="Z179" s="5">
        <v>68</v>
      </c>
      <c r="AA179" s="5">
        <v>63</v>
      </c>
      <c r="AB179" s="5">
        <v>66</v>
      </c>
      <c r="AC179" s="5">
        <v>75</v>
      </c>
      <c r="AD179" s="5">
        <v>69</v>
      </c>
      <c r="AE179" s="5">
        <v>73</v>
      </c>
      <c r="AF179" s="5">
        <v>70</v>
      </c>
      <c r="AG179" s="5">
        <v>68</v>
      </c>
      <c r="AH179" s="5">
        <v>62</v>
      </c>
      <c r="AI179" s="5">
        <v>65</v>
      </c>
      <c r="AJ179" s="5"/>
      <c r="AL179" s="5">
        <v>2022</v>
      </c>
      <c r="AM179" s="5">
        <v>54</v>
      </c>
      <c r="AN179" s="5">
        <v>55.8</v>
      </c>
      <c r="AO179" s="5">
        <v>54.5</v>
      </c>
      <c r="AP179" s="5">
        <v>55.7</v>
      </c>
      <c r="AQ179" s="5">
        <v>57.3</v>
      </c>
      <c r="AR179" s="5">
        <v>60.8</v>
      </c>
      <c r="AS179" s="5">
        <v>59.5</v>
      </c>
      <c r="AT179" s="5">
        <v>63.2</v>
      </c>
      <c r="AU179" s="5">
        <v>65.2</v>
      </c>
      <c r="AV179" s="5">
        <v>59.8</v>
      </c>
      <c r="AW179" s="5">
        <v>54.7</v>
      </c>
      <c r="AX179" s="5">
        <v>50.8</v>
      </c>
      <c r="AY179" s="5"/>
      <c r="BA179" s="5">
        <v>2022</v>
      </c>
      <c r="BB179" s="5">
        <v>54</v>
      </c>
      <c r="BC179" s="5">
        <v>55.8</v>
      </c>
      <c r="BD179" s="5">
        <v>54.5</v>
      </c>
      <c r="BE179" s="5">
        <v>55.7</v>
      </c>
      <c r="BF179" s="5">
        <v>57.3</v>
      </c>
      <c r="BG179" s="5">
        <v>60.8</v>
      </c>
      <c r="BH179" s="5">
        <v>59.5</v>
      </c>
      <c r="BI179" s="5">
        <v>63.2</v>
      </c>
      <c r="BJ179" s="5">
        <v>65.2</v>
      </c>
      <c r="BK179" s="5">
        <v>59.8</v>
      </c>
      <c r="BL179" s="5">
        <v>54.7</v>
      </c>
      <c r="BM179" s="5">
        <v>50.8</v>
      </c>
      <c r="BN179" s="5"/>
    </row>
    <row r="180" spans="1:66" ht="15" thickBot="1" x14ac:dyDescent="0.4">
      <c r="A180" s="2">
        <v>41988</v>
      </c>
      <c r="B180" s="6">
        <f t="shared" si="132"/>
        <v>12</v>
      </c>
      <c r="C180" s="6">
        <f t="shared" si="133"/>
        <v>2014</v>
      </c>
      <c r="D180">
        <v>218289</v>
      </c>
      <c r="E180">
        <f t="shared" si="134"/>
        <v>87756.845290290526</v>
      </c>
      <c r="F180" s="19">
        <f>IF(OR(INDEX($X$13:$AJ$36,MATCH($C180,$W$13:$W$36,0),MATCH($B180,$X$12:$AJ$12,0))="T", INDEX($X$13:$AJ$36,MATCH($C180,$W$13:$W$36,0),MATCH($B180,$X$12:$AJ$12,0))="M"),_xlfn.XLOOKUP($B180,$X$12:$AJ$12,$X$37:$AJ$37), INDEX($X$13:$AJ$36,MATCH($C180,$W$13:$W$36,0),MATCH($B180,$X$12:$AJ$12,0)))</f>
        <v>69</v>
      </c>
      <c r="G180" s="19">
        <f>IF(OR(INDEX($X$41:$AJ$64,MATCH(C180,$W$41:$W$64,0),MATCH(B180,$X$40:$AJ$40,0))="T", INDEX($X$41:$AJ$64,MATCH(C180,$W$41:$W$64,0),MATCH(B180,$X$40:$AJ$40,0))="M"), _xlfn.XLOOKUP($B180,$X$40:$AJ$40,$X$65:$AJ$65), INDEX($X$41:$AJ$64,MATCH(C180,$W$41:$W$64,0),MATCH(B180,$X$40:$AJ$40,0)))</f>
        <v>33</v>
      </c>
      <c r="H180" s="19">
        <f>IF(OR(INDEX($X$70:$AJ$93,MATCH(C180,$W$70:$W$93,0),MATCH(B180,$X$69:$AJ$69,0))="T", INDEX($X$70:$AJ$93,MATCH(C180,$W$70:$W$93,0),MATCH(B180,$X$69:$AJ$69,0))="M"), _xlfn.XLOOKUP($B180,$X$69:$AJ$69,$X$94:$AJ$94), INDEX($X$70:$AJ$93,MATCH(C180,$W$70:$W$93,0),MATCH(B180,$X$69:$AJ$69,0)))</f>
        <v>0</v>
      </c>
      <c r="I180" s="19">
        <f>IF(OR(INDEX($X$99:$AJ$122,MATCH(C180,$W$99:$W$122,0),MATCH(B180,$X$98:$AJ$98,0))="T", INDEX($X$99:$AJ$122,MATCH(C180,$W$99:$W$122,0),MATCH(B180,$X$98:$AJ$98,0))="M"),_xlfn.XLOOKUP($B180,$X$98:$AJ$98,$X$123:$AJ$123), INDEX($X$99:$AJ$122,MATCH(C180,$W$99:$W$122,0),MATCH(B180,$X$98:$AJ$98,0)))</f>
        <v>0</v>
      </c>
      <c r="J180" s="19">
        <f>IF(OR(INDEX($X$128:$AJ$151,MATCH(C180,$W$128:$W$151,0),MATCH(B180,$X$127:$AJ$127,0))="T", INDEX($X$128:$AJ$151,MATCH(C180,$W$128:$W$151,0),MATCH(B180,$X$127:$AJ$127,0))="M"), _xlfn.XLOOKUP($B180,$X$127:$AJ$127,$X$152:$AJ$152), INDEX($X$128:$AJ$151,MATCH(C180,$W$128:$W$151,0),MATCH(B180,$X$127:$AJ$127,0)))</f>
        <v>1.6</v>
      </c>
      <c r="K180" s="18">
        <f>IF(OR(INDEX($AM$13:$AY$36,MATCH($C180,$AL$13:$AL$36,0),MATCH($B180,$AM$12:$AY$12,0))="T", INDEX($AM$13:$AY$36,MATCH($C180,$AL$13:$AL$36,0),MATCH($B180,$AM$12:$AY$12,0))="M"),_xlfn.XLOOKUP($B180,$AM$12:$AY$12,$AM$37:$AY$37), INDEX($AM$13:$AY$36,MATCH($C180,$AL$13:$AL$36,0),MATCH($B180,$AM$12:$AY$12,0)))</f>
        <v>68</v>
      </c>
      <c r="L180" s="18">
        <f>IF(OR(INDEX($AM$41:$AY$64,MATCH($C180,$AL$41:$AL$64,0),MATCH($B180,$AM$40:$AY$40,0))="T", INDEX($AM$41:$AY$64,MATCH($C180,$AL$41:$AL$64,0),MATCH($B180,$AM$40:$AY$40,0))="M"),_xlfn.XLOOKUP($B180,$AM$40:$AY$40,$AM$65:$AY$65), INDEX($AM$41:$AY$64,MATCH($C180,$AL$41:$AL$64,0),MATCH($B180,$AM$40:$AY$40,0)))</f>
        <v>45</v>
      </c>
      <c r="M180" s="18">
        <f t="shared" si="135"/>
        <v>5</v>
      </c>
      <c r="N180" s="18">
        <f t="shared" si="136"/>
        <v>0</v>
      </c>
      <c r="O180" s="18">
        <f>IF(OR(INDEX($AM$99:$AY$122,MATCH($C180,$AL$99:$AL$122,0),MATCH($B180,$AM$98:$AY$98,0))="T", INDEX($AM$99:$AY$122,MATCH($C180,$AL$99:$AL$122,0),MATCH($B180,$AM$98:$AY$98,0))="M"), _xlfn.XLOOKUP($B180,$AM$98:$AY$98,$AM$123:$AY$123), INDEX($AM$99:$AY$122,MATCH($C180,$AL$99:$AL$122,0),MATCH($B180,$AM$98:$AY$98,0)))</f>
        <v>0</v>
      </c>
      <c r="P180" s="23">
        <f>IF(OR(INDEX($BB$13:$BN$36,MATCH($C180,$BA$13:$BA$36,0),MATCH($B180,$BB$12:$BN$12,0))="T", INDEX($BB$13:$BN$36,MATCH($C180,$BA$13:$BA$36,0),MATCH($B180,$BB$12:$BN$12,0))="M"),_xlfn.XLOOKUP($B180,$BB$12:$BN$12,$BB$37:$BN$37), INDEX($BB$13:$BN$36,MATCH($C180,$BA$13:$BA$36,0),MATCH($B180,$BB$12:$BN$12,0)))</f>
        <v>71</v>
      </c>
      <c r="Q180" s="23">
        <f>IF(OR(INDEX($BB$41:$BN$64,MATCH($C180,$BA$41:$BA$64,0),MATCH($B180,$BB$40:$BN$40,0))="T", INDEX($BB$41:$BN$64,MATCH($C180,$BA$41:$BA$64,0),MATCH($B180,$BB$40:$BN$40,0))="M"),_xlfn.XLOOKUP($B180,$BB$40:$BN$40,$BB$65:$BN$65), INDEX($BB$41:$BN$64,MATCH($C180,$BA$41:$BA$64,0),MATCH($B180,$BB$40:$BN$40,0)))</f>
        <v>33</v>
      </c>
      <c r="R180" s="23">
        <f>IF(OR(INDEX($BB$70:$BN$93,MATCH($C180,$BA$70:$BA$93,0),MATCH($B180,$BB$69:$BN$69,0))="T", INDEX($BB$70:$BN$93,MATCH($C180,$BA$70:$BA$93,0),MATCH($B180,$BB$69:$BN$69,0))="M"), _xlfn.XLOOKUP($B180,$BB$69:$BN$69,$BB$94:$BN$94), INDEX($AM$41:$AY$64,MATCH($C180,$BA$70:$BA$93,0),MATCH($B180,$BB$69:$BN$69,0)))</f>
        <v>45</v>
      </c>
      <c r="S180" s="23">
        <f>IF(OR(INDEX($BB$99:$BN$122,MATCH($C180,$BA$99:$BA$122,0),MATCH($B180,$BB$98:$BN$98,0))="T", INDEX($BB$99:$BN$122,MATCH($C180,$BA$99:$BA$122,0),MATCH($B180,$BB$98:$BN$98,0))="M"), _xlfn.XLOOKUP($B180,$BB$98:$BN$98,$BB$123:$BN$123), INDEX($BB$99:$BN$122,MATCH($C180,$BA$99:$BA$122,0),MATCH($B180,$BB$98:$BN$98,0)))</f>
        <v>0</v>
      </c>
      <c r="T180" s="23">
        <f>IF(OR(INDEX($BB$128:$BN$151,MATCH($C180,$BA$128:$BA$151,0),MATCH($B180,$BB$127:$BN$127,0))="T", INDEX($BB$128:$BN$151,MATCH($C180,$BA$128:$BA$151,0),MATCH($B180,$BB$127:$BN$127,0))="M"), _xlfn.XLOOKUP($B180,$BB$127:$BN$127,$BB$152:$BN$152), INDEX($AM$128:$AY$151,MATCH($C180,$BA$128:$BA$151,0),MATCH($B180,$BB$127:$BN$127,0)))</f>
        <v>60.6</v>
      </c>
      <c r="W180" s="5">
        <v>2023</v>
      </c>
      <c r="X180" s="5">
        <v>67</v>
      </c>
      <c r="Y180" s="5">
        <v>65</v>
      </c>
      <c r="Z180" s="5">
        <v>63</v>
      </c>
      <c r="AA180" s="5">
        <v>63</v>
      </c>
      <c r="AB180" s="5">
        <v>66</v>
      </c>
      <c r="AC180" s="5">
        <v>65</v>
      </c>
      <c r="AD180" s="5">
        <v>67</v>
      </c>
      <c r="AE180" s="5">
        <v>73</v>
      </c>
      <c r="AF180" s="5">
        <v>70</v>
      </c>
      <c r="AG180" s="5">
        <v>78</v>
      </c>
      <c r="AH180" s="5" t="s">
        <v>21</v>
      </c>
      <c r="AI180" s="5" t="s">
        <v>21</v>
      </c>
      <c r="AJ180" s="5"/>
      <c r="AL180" s="5">
        <v>2023</v>
      </c>
      <c r="AM180" s="5">
        <v>52.8</v>
      </c>
      <c r="AN180" s="5">
        <v>50.5</v>
      </c>
      <c r="AO180" s="5">
        <v>51.2</v>
      </c>
      <c r="AP180" s="5">
        <v>54.3</v>
      </c>
      <c r="AQ180" s="5">
        <v>56.3</v>
      </c>
      <c r="AR180" s="5">
        <v>58.4</v>
      </c>
      <c r="AS180" s="5">
        <v>60.2</v>
      </c>
      <c r="AT180" s="5">
        <v>64.099999999999994</v>
      </c>
      <c r="AU180" s="5">
        <v>62.8</v>
      </c>
      <c r="AV180" s="5" t="s">
        <v>21</v>
      </c>
      <c r="AW180" s="5" t="s">
        <v>21</v>
      </c>
      <c r="AX180" s="5" t="s">
        <v>21</v>
      </c>
      <c r="AY180" s="5"/>
      <c r="BA180" s="5">
        <v>2023</v>
      </c>
      <c r="BB180" s="5">
        <v>52.8</v>
      </c>
      <c r="BC180" s="5">
        <v>50.5</v>
      </c>
      <c r="BD180" s="5">
        <v>51.2</v>
      </c>
      <c r="BE180" s="5">
        <v>54.3</v>
      </c>
      <c r="BF180" s="5">
        <v>56.3</v>
      </c>
      <c r="BG180" s="5">
        <v>58.4</v>
      </c>
      <c r="BH180" s="5">
        <v>60.2</v>
      </c>
      <c r="BI180" s="5">
        <v>64.099999999999994</v>
      </c>
      <c r="BJ180" s="5">
        <v>62.8</v>
      </c>
      <c r="BK180" s="5" t="s">
        <v>21</v>
      </c>
      <c r="BL180" s="5" t="s">
        <v>21</v>
      </c>
      <c r="BM180" s="5" t="s">
        <v>21</v>
      </c>
      <c r="BN180" s="5"/>
    </row>
    <row r="181" spans="1:66" x14ac:dyDescent="0.35">
      <c r="A181" s="2">
        <v>42019</v>
      </c>
      <c r="B181" s="6">
        <f t="shared" si="132"/>
        <v>1</v>
      </c>
      <c r="C181" s="6">
        <f t="shared" si="133"/>
        <v>2015</v>
      </c>
      <c r="D181">
        <v>216065</v>
      </c>
      <c r="E181">
        <f t="shared" si="134"/>
        <v>86862.749738404687</v>
      </c>
      <c r="F181" s="19">
        <f>IF(OR(INDEX($X$13:$AJ$36,MATCH($C181,$W$13:$W$36,0),MATCH($B181,$X$12:$AJ$12,0))="T", INDEX($X$13:$AJ$36,MATCH($C181,$W$13:$W$36,0),MATCH($B181,$X$12:$AJ$12,0))="M"),_xlfn.XLOOKUP($B181,$X$12:$AJ$12,$X$37:$AJ$37), INDEX($X$13:$AJ$36,MATCH($C181,$W$13:$W$36,0),MATCH($B181,$X$12:$AJ$12,0)))</f>
        <v>74</v>
      </c>
      <c r="G181" s="19">
        <f>IF(OR(INDEX($X$41:$AJ$64,MATCH(C181,$W$41:$W$64,0),MATCH(B181,$X$40:$AJ$40,0))="T", INDEX($X$41:$AJ$64,MATCH(C181,$W$41:$W$64,0),MATCH(B181,$X$40:$AJ$40,0))="M"), _xlfn.XLOOKUP($B181,$X$40:$AJ$40,$X$65:$AJ$65), INDEX($X$41:$AJ$64,MATCH(C181,$W$41:$W$64,0),MATCH(B181,$X$40:$AJ$40,0)))</f>
        <v>28</v>
      </c>
      <c r="H181" s="19">
        <f>IF(OR(INDEX($X$70:$AJ$93,MATCH(C181,$W$70:$W$93,0),MATCH(B181,$X$69:$AJ$69,0))="T", INDEX($X$70:$AJ$93,MATCH(C181,$W$70:$W$93,0),MATCH(B181,$X$69:$AJ$69,0))="M"), _xlfn.XLOOKUP($B181,$X$69:$AJ$69,$X$94:$AJ$94), INDEX($X$70:$AJ$93,MATCH(C181,$W$70:$W$93,0),MATCH(B181,$X$69:$AJ$69,0)))</f>
        <v>0</v>
      </c>
      <c r="I181" s="19">
        <f>IF(OR(INDEX($X$99:$AJ$122,MATCH(C181,$W$99:$W$122,0),MATCH(B181,$X$98:$AJ$98,0))="T", INDEX($X$99:$AJ$122,MATCH(C181,$W$99:$W$122,0),MATCH(B181,$X$98:$AJ$98,0))="M"),_xlfn.XLOOKUP($B181,$X$98:$AJ$98,$X$123:$AJ$123), INDEX($X$99:$AJ$122,MATCH(C181,$W$99:$W$122,0),MATCH(B181,$X$98:$AJ$98,0)))</f>
        <v>0</v>
      </c>
      <c r="J181" s="19">
        <f>IF(OR(INDEX($X$128:$AJ$151,MATCH(C181,$W$128:$W$151,0),MATCH(B181,$X$127:$AJ$127,0))="T", INDEX($X$128:$AJ$151,MATCH(C181,$W$128:$W$151,0),MATCH(B181,$X$127:$AJ$127,0))="M"), _xlfn.XLOOKUP($B181,$X$127:$AJ$127,$X$152:$AJ$152), INDEX($X$128:$AJ$151,MATCH(C181,$W$128:$W$151,0),MATCH(B181,$X$127:$AJ$127,0)))</f>
        <v>0.6</v>
      </c>
      <c r="K181" s="18">
        <f>IF(OR(INDEX($AM$13:$AY$36,MATCH($C181,$AL$13:$AL$36,0),MATCH($B181,$AM$12:$AY$12,0))="T", INDEX($AM$13:$AY$36,MATCH($C181,$AL$13:$AL$36,0),MATCH($B181,$AM$12:$AY$12,0))="M"),_xlfn.XLOOKUP($B181,$AM$12:$AY$12,$AM$37:$AY$37), INDEX($AM$13:$AY$36,MATCH($C181,$AL$13:$AL$36,0),MATCH($B181,$AM$12:$AY$12,0)))</f>
        <v>74</v>
      </c>
      <c r="L181" s="18">
        <f>IF(OR(INDEX($AM$41:$AY$64,MATCH($C181,$AL$41:$AL$64,0),MATCH($B181,$AM$40:$AY$40,0))="T", INDEX($AM$41:$AY$64,MATCH($C181,$AL$41:$AL$64,0),MATCH($B181,$AM$40:$AY$40,0))="M"),_xlfn.XLOOKUP($B181,$AM$40:$AY$40,$AM$65:$AY$65), INDEX($AM$41:$AY$64,MATCH($C181,$AL$41:$AL$64,0),MATCH($B181,$AM$40:$AY$40,0)))</f>
        <v>41</v>
      </c>
      <c r="M181" s="18">
        <f t="shared" si="135"/>
        <v>2.4</v>
      </c>
      <c r="N181" s="18">
        <f t="shared" si="136"/>
        <v>0</v>
      </c>
      <c r="O181" s="18">
        <f>IF(OR(INDEX($AM$99:$AY$122,MATCH($C181,$AL$99:$AL$122,0),MATCH($B181,$AM$98:$AY$98,0))="T", INDEX($AM$99:$AY$122,MATCH($C181,$AL$99:$AL$122,0),MATCH($B181,$AM$98:$AY$98,0))="M"), _xlfn.XLOOKUP($B181,$AM$98:$AY$98,$AM$123:$AY$123), INDEX($AM$99:$AY$122,MATCH($C181,$AL$99:$AL$122,0),MATCH($B181,$AM$98:$AY$98,0)))</f>
        <v>0</v>
      </c>
      <c r="P181" s="23">
        <f>IF(OR(INDEX($BB$13:$BN$36,MATCH($C181,$BA$13:$BA$36,0),MATCH($B181,$BB$12:$BN$12,0))="T", INDEX($BB$13:$BN$36,MATCH($C181,$BA$13:$BA$36,0),MATCH($B181,$BB$12:$BN$12,0))="M"),_xlfn.XLOOKUP($B181,$BB$12:$BN$12,$BB$37:$BN$37), INDEX($BB$13:$BN$36,MATCH($C181,$BA$13:$BA$36,0),MATCH($B181,$BB$12:$BN$12,0)))</f>
        <v>72</v>
      </c>
      <c r="Q181" s="23">
        <f>IF(OR(INDEX($BB$41:$BN$64,MATCH($C181,$BA$41:$BA$64,0),MATCH($B181,$BB$40:$BN$40,0))="T", INDEX($BB$41:$BN$64,MATCH($C181,$BA$41:$BA$64,0),MATCH($B181,$BB$40:$BN$40,0))="M"),_xlfn.XLOOKUP($B181,$BB$40:$BN$40,$BB$65:$BN$65), INDEX($BB$41:$BN$64,MATCH($C181,$BA$41:$BA$64,0),MATCH($B181,$BB$40:$BN$40,0)))</f>
        <v>30</v>
      </c>
      <c r="R181" s="23">
        <f>IF(OR(INDEX($BB$70:$BN$93,MATCH($C181,$BA$70:$BA$93,0),MATCH($B181,$BB$69:$BN$69,0))="T", INDEX($BB$70:$BN$93,MATCH($C181,$BA$70:$BA$93,0),MATCH($B181,$BB$69:$BN$69,0))="M"), _xlfn.XLOOKUP($B181,$BB$69:$BN$69,$BB$94:$BN$94), INDEX($AM$41:$AY$64,MATCH($C181,$BA$70:$BA$93,0),MATCH($B181,$BB$69:$BN$69,0)))</f>
        <v>41</v>
      </c>
      <c r="S181" s="23">
        <f>IF(OR(INDEX($BB$99:$BN$122,MATCH($C181,$BA$99:$BA$122,0),MATCH($B181,$BB$98:$BN$98,0))="T", INDEX($BB$99:$BN$122,MATCH($C181,$BA$99:$BA$122,0),MATCH($B181,$BB$98:$BN$98,0))="M"), _xlfn.XLOOKUP($B181,$BB$98:$BN$98,$BB$123:$BN$123), INDEX($BB$99:$BN$122,MATCH($C181,$BA$99:$BA$122,0),MATCH($B181,$BB$98:$BN$98,0)))</f>
        <v>0</v>
      </c>
      <c r="T181" s="23">
        <f>IF(OR(INDEX($BB$128:$BN$151,MATCH($C181,$BA$128:$BA$151,0),MATCH($B181,$BB$127:$BN$127,0))="T", INDEX($BB$128:$BN$151,MATCH($C181,$BA$128:$BA$151,0),MATCH($B181,$BB$127:$BN$127,0))="M"), _xlfn.XLOOKUP($B181,$BB$127:$BN$127,$BB$152:$BN$152), INDEX($AM$128:$AY$151,MATCH($C181,$BA$128:$BA$151,0),MATCH($B181,$BB$127:$BN$127,0)))</f>
        <v>61.9</v>
      </c>
      <c r="W181" s="13" t="s">
        <v>216</v>
      </c>
      <c r="X181" s="13">
        <f>AVERAGE(X157:X180)</f>
        <v>65.791666666666671</v>
      </c>
      <c r="Y181" s="13">
        <f t="shared" ref="Y181" si="170">AVERAGE(Y157:Y180)</f>
        <v>65.5</v>
      </c>
      <c r="Z181" s="13">
        <f t="shared" ref="Z181" si="171">AVERAGE(Z157:Z180)</f>
        <v>65.583333333333329</v>
      </c>
      <c r="AA181" s="13">
        <f t="shared" ref="AA181" si="172">AVERAGE(AA157:AA180)</f>
        <v>67.166666666666671</v>
      </c>
      <c r="AB181" s="13">
        <f t="shared" ref="AB181" si="173">AVERAGE(AB157:AB180)</f>
        <v>68.916666666666671</v>
      </c>
      <c r="AC181" s="13">
        <f t="shared" ref="AC181" si="174">AVERAGE(AC157:AC180)</f>
        <v>69.791666666666671</v>
      </c>
      <c r="AD181" s="13">
        <f t="shared" ref="AD181" si="175">AVERAGE(AD157:AD180)</f>
        <v>69.166666666666671</v>
      </c>
      <c r="AE181" s="13">
        <f t="shared" ref="AE181" si="176">AVERAGE(AE157:AE180)</f>
        <v>71.75</v>
      </c>
      <c r="AF181" s="13">
        <f t="shared" ref="AF181" si="177">AVERAGE(AF157:AF180)</f>
        <v>74.625</v>
      </c>
      <c r="AG181" s="13">
        <f t="shared" ref="AG181" si="178">AVERAGE(AG157:AG180)</f>
        <v>73.708333333333329</v>
      </c>
      <c r="AH181" s="13">
        <f t="shared" ref="AH181" si="179">AVERAGE(AH157:AH180)</f>
        <v>68.260869565217391</v>
      </c>
      <c r="AI181" s="13">
        <f t="shared" ref="AI181" si="180">AVERAGE(AI157:AI180)</f>
        <v>64.565217391304344</v>
      </c>
      <c r="AL181" s="13" t="s">
        <v>216</v>
      </c>
      <c r="AM181" s="13">
        <f>AVERAGE(AM157:AM180)</f>
        <v>52.716666666666661</v>
      </c>
      <c r="AN181" s="13">
        <f t="shared" ref="AN181" si="181">AVERAGE(AN157:AN180)</f>
        <v>54.224999999999994</v>
      </c>
      <c r="AO181" s="13">
        <f t="shared" ref="AO181" si="182">AVERAGE(AO157:AO180)</f>
        <v>55.370833333333337</v>
      </c>
      <c r="AP181" s="13">
        <f t="shared" ref="AP181" si="183">AVERAGE(AP157:AP180)</f>
        <v>56.025000000000006</v>
      </c>
      <c r="AQ181" s="13">
        <f t="shared" ref="AQ181" si="184">AVERAGE(AQ157:AQ180)</f>
        <v>57.62916666666667</v>
      </c>
      <c r="AR181" s="13">
        <f t="shared" ref="AR181" si="185">AVERAGE(AR157:AR180)</f>
        <v>59.87083333333333</v>
      </c>
      <c r="AS181" s="13">
        <f t="shared" ref="AS181" si="186">AVERAGE(AS157:AS180)</f>
        <v>60.254166666666663</v>
      </c>
      <c r="AT181" s="13">
        <f t="shared" ref="AT181" si="187">AVERAGE(AT157:AT180)</f>
        <v>61.762499999999996</v>
      </c>
      <c r="AU181" s="13">
        <f t="shared" ref="AU181" si="188">AVERAGE(AU157:AU180)</f>
        <v>63.13750000000001</v>
      </c>
      <c r="AV181" s="13">
        <f t="shared" ref="AV181" si="189">AVERAGE(AV157:AV180)</f>
        <v>61.986956521739124</v>
      </c>
      <c r="AW181" s="13">
        <f t="shared" ref="AW181" si="190">AVERAGE(AW157:AW180)</f>
        <v>57.330434782608691</v>
      </c>
      <c r="AX181" s="13">
        <f t="shared" ref="AX181" si="191">AVERAGE(AX157:AX180)</f>
        <v>52.721739130434777</v>
      </c>
      <c r="BA181" s="13" t="s">
        <v>216</v>
      </c>
      <c r="BB181" s="13">
        <f>AVERAGE(BB157:BB180)</f>
        <v>52.716666666666661</v>
      </c>
      <c r="BC181" s="13">
        <f t="shared" ref="BC181" si="192">AVERAGE(BC157:BC180)</f>
        <v>54.224999999999994</v>
      </c>
      <c r="BD181" s="13">
        <f t="shared" ref="BD181" si="193">AVERAGE(BD157:BD180)</f>
        <v>55.370833333333337</v>
      </c>
      <c r="BE181" s="13">
        <f t="shared" ref="BE181" si="194">AVERAGE(BE157:BE180)</f>
        <v>56.025000000000006</v>
      </c>
      <c r="BF181" s="13">
        <f t="shared" ref="BF181" si="195">AVERAGE(BF157:BF180)</f>
        <v>57.62916666666667</v>
      </c>
      <c r="BG181" s="13">
        <f t="shared" ref="BG181" si="196">AVERAGE(BG157:BG180)</f>
        <v>59.87083333333333</v>
      </c>
      <c r="BH181" s="13">
        <f t="shared" ref="BH181" si="197">AVERAGE(BH157:BH180)</f>
        <v>60.254166666666663</v>
      </c>
      <c r="BI181" s="13">
        <f t="shared" ref="BI181" si="198">AVERAGE(BI157:BI180)</f>
        <v>61.762499999999996</v>
      </c>
      <c r="BJ181" s="13">
        <f t="shared" ref="BJ181" si="199">AVERAGE(BJ157:BJ180)</f>
        <v>63.13750000000001</v>
      </c>
      <c r="BK181" s="13">
        <f t="shared" ref="BK181" si="200">AVERAGE(BK157:BK180)</f>
        <v>61.986956521739124</v>
      </c>
      <c r="BL181" s="13">
        <f t="shared" ref="BL181" si="201">AVERAGE(BL157:BL180)</f>
        <v>57.330434782608691</v>
      </c>
      <c r="BM181" s="13">
        <f t="shared" ref="BM181" si="202">AVERAGE(BM157:BM180)</f>
        <v>52.721739130434777</v>
      </c>
    </row>
    <row r="182" spans="1:66" x14ac:dyDescent="0.35">
      <c r="A182" s="2">
        <v>42050</v>
      </c>
      <c r="B182" s="6">
        <f t="shared" si="132"/>
        <v>2</v>
      </c>
      <c r="C182" s="6">
        <f t="shared" si="133"/>
        <v>2015</v>
      </c>
      <c r="D182">
        <v>165799</v>
      </c>
      <c r="E182">
        <f t="shared" si="134"/>
        <v>66654.742988812432</v>
      </c>
      <c r="F182" s="19">
        <f>IF(OR(INDEX($X$13:$AJ$36,MATCH($C182,$W$13:$W$36,0),MATCH($B182,$X$12:$AJ$12,0))="T", INDEX($X$13:$AJ$36,MATCH($C182,$W$13:$W$36,0),MATCH($B182,$X$12:$AJ$12,0))="M"),_xlfn.XLOOKUP($B182,$X$12:$AJ$12,$X$37:$AJ$37), INDEX($X$13:$AJ$36,MATCH($C182,$W$13:$W$36,0),MATCH($B182,$X$12:$AJ$12,0)))</f>
        <v>74</v>
      </c>
      <c r="G182" s="19">
        <f>IF(OR(INDEX($X$41:$AJ$64,MATCH(C182,$W$41:$W$64,0),MATCH(B182,$X$40:$AJ$40,0))="T", INDEX($X$41:$AJ$64,MATCH(C182,$W$41:$W$64,0),MATCH(B182,$X$40:$AJ$40,0))="M"), _xlfn.XLOOKUP($B182,$X$40:$AJ$40,$X$65:$AJ$65), INDEX($X$41:$AJ$64,MATCH(C182,$W$41:$W$64,0),MATCH(B182,$X$40:$AJ$40,0)))</f>
        <v>32</v>
      </c>
      <c r="H182" s="19">
        <f>IF(OR(INDEX($X$70:$AJ$93,MATCH(C182,$W$70:$W$93,0),MATCH(B182,$X$69:$AJ$69,0))="T", INDEX($X$70:$AJ$93,MATCH(C182,$W$70:$W$93,0),MATCH(B182,$X$69:$AJ$69,0))="M"), _xlfn.XLOOKUP($B182,$X$69:$AJ$69,$X$94:$AJ$94), INDEX($X$70:$AJ$93,MATCH(C182,$W$70:$W$93,0),MATCH(B182,$X$69:$AJ$69,0)))</f>
        <v>0</v>
      </c>
      <c r="I182" s="19">
        <f>IF(OR(INDEX($X$99:$AJ$122,MATCH(C182,$W$99:$W$122,0),MATCH(B182,$X$98:$AJ$98,0))="T", INDEX($X$99:$AJ$122,MATCH(C182,$W$99:$W$122,0),MATCH(B182,$X$98:$AJ$98,0))="M"),_xlfn.XLOOKUP($B182,$X$98:$AJ$98,$X$123:$AJ$123), INDEX($X$99:$AJ$122,MATCH(C182,$W$99:$W$122,0),MATCH(B182,$X$98:$AJ$98,0)))</f>
        <v>0</v>
      </c>
      <c r="J182" s="19">
        <f>IF(OR(INDEX($X$128:$AJ$151,MATCH(C182,$W$128:$W$151,0),MATCH(B182,$X$127:$AJ$127,0))="T", INDEX($X$128:$AJ$151,MATCH(C182,$W$128:$W$151,0),MATCH(B182,$X$127:$AJ$127,0))="M"), _xlfn.XLOOKUP($B182,$X$127:$AJ$127,$X$152:$AJ$152), INDEX($X$128:$AJ$151,MATCH(C182,$W$128:$W$151,0),MATCH(B182,$X$127:$AJ$127,0)))</f>
        <v>0</v>
      </c>
      <c r="K182" s="18">
        <f>IF(OR(INDEX($AM$13:$AY$36,MATCH($C182,$AL$13:$AL$36,0),MATCH($B182,$AM$12:$AY$12,0))="T", INDEX($AM$13:$AY$36,MATCH($C182,$AL$13:$AL$36,0),MATCH($B182,$AM$12:$AY$12,0))="M"),_xlfn.XLOOKUP($B182,$AM$12:$AY$12,$AM$37:$AY$37), INDEX($AM$13:$AY$36,MATCH($C182,$AL$13:$AL$36,0),MATCH($B182,$AM$12:$AY$12,0)))</f>
        <v>75</v>
      </c>
      <c r="L182" s="18">
        <f>IF(OR(INDEX($AM$41:$AY$64,MATCH($C182,$AL$41:$AL$64,0),MATCH($B182,$AM$40:$AY$40,0))="T", INDEX($AM$41:$AY$64,MATCH($C182,$AL$41:$AL$64,0),MATCH($B182,$AM$40:$AY$40,0))="M"),_xlfn.XLOOKUP($B182,$AM$40:$AY$40,$AM$65:$AY$65), INDEX($AM$41:$AY$64,MATCH($C182,$AL$41:$AL$64,0),MATCH($B182,$AM$40:$AY$40,0)))</f>
        <v>48</v>
      </c>
      <c r="M182" s="18">
        <f t="shared" si="135"/>
        <v>1.8</v>
      </c>
      <c r="N182" s="18">
        <f t="shared" si="136"/>
        <v>0</v>
      </c>
      <c r="O182" s="18">
        <f>IF(OR(INDEX($AM$99:$AY$122,MATCH($C182,$AL$99:$AL$122,0),MATCH($B182,$AM$98:$AY$98,0))="T", INDEX($AM$99:$AY$122,MATCH($C182,$AL$99:$AL$122,0),MATCH($B182,$AM$98:$AY$98,0))="M"), _xlfn.XLOOKUP($B182,$AM$98:$AY$98,$AM$123:$AY$123), INDEX($AM$99:$AY$122,MATCH($C182,$AL$99:$AL$122,0),MATCH($B182,$AM$98:$AY$98,0)))</f>
        <v>0</v>
      </c>
      <c r="P182" s="23">
        <f>IF(OR(INDEX($BB$13:$BN$36,MATCH($C182,$BA$13:$BA$36,0),MATCH($B182,$BB$12:$BN$12,0))="T", INDEX($BB$13:$BN$36,MATCH($C182,$BA$13:$BA$36,0),MATCH($B182,$BB$12:$BN$12,0))="M"),_xlfn.XLOOKUP($B182,$BB$12:$BN$12,$BB$37:$BN$37), INDEX($BB$13:$BN$36,MATCH($C182,$BA$13:$BA$36,0),MATCH($B182,$BB$12:$BN$12,0)))</f>
        <v>77</v>
      </c>
      <c r="Q182" s="23">
        <f>IF(OR(INDEX($BB$41:$BN$64,MATCH($C182,$BA$41:$BA$64,0),MATCH($B182,$BB$40:$BN$40,0))="T", INDEX($BB$41:$BN$64,MATCH($C182,$BA$41:$BA$64,0),MATCH($B182,$BB$40:$BN$40,0))="M"),_xlfn.XLOOKUP($B182,$BB$40:$BN$40,$BB$65:$BN$65), INDEX($BB$41:$BN$64,MATCH($C182,$BA$41:$BA$64,0),MATCH($B182,$BB$40:$BN$40,0)))</f>
        <v>35</v>
      </c>
      <c r="R182" s="23">
        <f>IF(OR(INDEX($BB$70:$BN$93,MATCH($C182,$BA$70:$BA$93,0),MATCH($B182,$BB$69:$BN$69,0))="T", INDEX($BB$70:$BN$93,MATCH($C182,$BA$70:$BA$93,0),MATCH($B182,$BB$69:$BN$69,0))="M"), _xlfn.XLOOKUP($B182,$BB$69:$BN$69,$BB$94:$BN$94), INDEX($AM$41:$AY$64,MATCH($C182,$BA$70:$BA$93,0),MATCH($B182,$BB$69:$BN$69,0)))</f>
        <v>48</v>
      </c>
      <c r="S182" s="23">
        <f>IF(OR(INDEX($BB$99:$BN$122,MATCH($C182,$BA$99:$BA$122,0),MATCH($B182,$BB$98:$BN$98,0))="T", INDEX($BB$99:$BN$122,MATCH($C182,$BA$99:$BA$122,0),MATCH($B182,$BB$98:$BN$98,0))="M"), _xlfn.XLOOKUP($B182,$BB$98:$BN$98,$BB$123:$BN$123), INDEX($BB$99:$BN$122,MATCH($C182,$BA$99:$BA$122,0),MATCH($B182,$BB$98:$BN$98,0)))</f>
        <v>0</v>
      </c>
      <c r="T182" s="23">
        <f>IF(OR(INDEX($BB$128:$BN$151,MATCH($C182,$BA$128:$BA$151,0),MATCH($B182,$BB$127:$BN$127,0))="T", INDEX($BB$128:$BN$151,MATCH($C182,$BA$128:$BA$151,0),MATCH($B182,$BB$127:$BN$127,0))="M"), _xlfn.XLOOKUP($B182,$BB$127:$BN$127,$BB$152:$BN$152), INDEX($AM$128:$AY$151,MATCH($C182,$BA$128:$BA$151,0),MATCH($B182,$BB$127:$BN$127,0)))</f>
        <v>65.900000000000006</v>
      </c>
    </row>
    <row r="183" spans="1:66" x14ac:dyDescent="0.35">
      <c r="A183" s="2">
        <v>42078</v>
      </c>
      <c r="B183" s="6">
        <f t="shared" si="132"/>
        <v>3</v>
      </c>
      <c r="C183" s="6">
        <f t="shared" si="133"/>
        <v>2015</v>
      </c>
      <c r="D183">
        <v>168835</v>
      </c>
      <c r="E183">
        <f t="shared" si="134"/>
        <v>67875.279902268099</v>
      </c>
      <c r="F183" s="19">
        <f>IF(OR(INDEX($X$13:$AJ$36,MATCH($C183,$W$13:$W$36,0),MATCH($B183,$X$12:$AJ$12,0))="T", INDEX($X$13:$AJ$36,MATCH($C183,$W$13:$W$36,0),MATCH($B183,$X$12:$AJ$12,0))="M"),_xlfn.XLOOKUP($B183,$X$12:$AJ$12,$X$37:$AJ$37), INDEX($X$13:$AJ$36,MATCH($C183,$W$13:$W$36,0),MATCH($B183,$X$12:$AJ$12,0)))</f>
        <v>84</v>
      </c>
      <c r="G183" s="19">
        <f>IF(OR(INDEX($X$41:$AJ$64,MATCH(C183,$W$41:$W$64,0),MATCH(B183,$X$40:$AJ$40,0))="T", INDEX($X$41:$AJ$64,MATCH(C183,$W$41:$W$64,0),MATCH(B183,$X$40:$AJ$40,0))="M"), _xlfn.XLOOKUP($B183,$X$40:$AJ$40,$X$65:$AJ$65), INDEX($X$41:$AJ$64,MATCH(C183,$W$41:$W$64,0),MATCH(B183,$X$40:$AJ$40,0)))</f>
        <v>36</v>
      </c>
      <c r="H183" s="19">
        <f>IF(OR(INDEX($X$70:$AJ$93,MATCH(C183,$W$70:$W$93,0),MATCH(B183,$X$69:$AJ$69,0))="T", INDEX($X$70:$AJ$93,MATCH(C183,$W$70:$W$93,0),MATCH(B183,$X$69:$AJ$69,0))="M"), _xlfn.XLOOKUP($B183,$X$69:$AJ$69,$X$94:$AJ$94), INDEX($X$70:$AJ$93,MATCH(C183,$W$70:$W$93,0),MATCH(B183,$X$69:$AJ$69,0)))</f>
        <v>0</v>
      </c>
      <c r="I183" s="19">
        <f>IF(OR(INDEX($X$99:$AJ$122,MATCH(C183,$W$99:$W$122,0),MATCH(B183,$X$98:$AJ$98,0))="T", INDEX($X$99:$AJ$122,MATCH(C183,$W$99:$W$122,0),MATCH(B183,$X$98:$AJ$98,0))="M"),_xlfn.XLOOKUP($B183,$X$98:$AJ$98,$X$123:$AJ$123), INDEX($X$99:$AJ$122,MATCH(C183,$W$99:$W$122,0),MATCH(B183,$X$98:$AJ$98,0)))</f>
        <v>0.4</v>
      </c>
      <c r="J183" s="19">
        <f>IF(OR(INDEX($X$128:$AJ$151,MATCH(C183,$W$128:$W$151,0),MATCH(B183,$X$127:$AJ$127,0))="T", INDEX($X$128:$AJ$151,MATCH(C183,$W$128:$W$151,0),MATCH(B183,$X$127:$AJ$127,0))="M"), _xlfn.XLOOKUP($B183,$X$127:$AJ$127,$X$152:$AJ$152), INDEX($X$128:$AJ$151,MATCH(C183,$W$128:$W$151,0),MATCH(B183,$X$127:$AJ$127,0)))</f>
        <v>0.1</v>
      </c>
      <c r="K183" s="18">
        <f>IF(OR(INDEX($AM$13:$AY$36,MATCH($C183,$AL$13:$AL$36,0),MATCH($B183,$AM$12:$AY$12,0))="T", INDEX($AM$13:$AY$36,MATCH($C183,$AL$13:$AL$36,0),MATCH($B183,$AM$12:$AY$12,0))="M"),_xlfn.XLOOKUP($B183,$AM$12:$AY$12,$AM$37:$AY$37), INDEX($AM$13:$AY$36,MATCH($C183,$AL$13:$AL$36,0),MATCH($B183,$AM$12:$AY$12,0)))</f>
        <v>84</v>
      </c>
      <c r="L183" s="18">
        <f>IF(OR(INDEX($AM$41:$AY$64,MATCH($C183,$AL$41:$AL$64,0),MATCH($B183,$AM$40:$AY$40,0))="T", INDEX($AM$41:$AY$64,MATCH($C183,$AL$41:$AL$64,0),MATCH($B183,$AM$40:$AY$40,0))="M"),_xlfn.XLOOKUP($B183,$AM$40:$AY$40,$AM$65:$AY$65), INDEX($AM$41:$AY$64,MATCH($C183,$AL$41:$AL$64,0),MATCH($B183,$AM$40:$AY$40,0)))</f>
        <v>48</v>
      </c>
      <c r="M183" s="18">
        <f t="shared" si="135"/>
        <v>1</v>
      </c>
      <c r="N183" s="18">
        <f t="shared" si="136"/>
        <v>0.3</v>
      </c>
      <c r="O183" s="18">
        <f>IF(OR(INDEX($AM$99:$AY$122,MATCH($C183,$AL$99:$AL$122,0),MATCH($B183,$AM$98:$AY$98,0))="T", INDEX($AM$99:$AY$122,MATCH($C183,$AL$99:$AL$122,0),MATCH($B183,$AM$98:$AY$98,0))="M"), _xlfn.XLOOKUP($B183,$AM$98:$AY$98,$AM$123:$AY$123), INDEX($AM$99:$AY$122,MATCH($C183,$AL$99:$AL$122,0),MATCH($B183,$AM$98:$AY$98,0)))</f>
        <v>0.3</v>
      </c>
      <c r="P183" s="23">
        <f>IF(OR(INDEX($BB$13:$BN$36,MATCH($C183,$BA$13:$BA$36,0),MATCH($B183,$BB$12:$BN$12,0))="T", INDEX($BB$13:$BN$36,MATCH($C183,$BA$13:$BA$36,0),MATCH($B183,$BB$12:$BN$12,0))="M"),_xlfn.XLOOKUP($B183,$BB$12:$BN$12,$BB$37:$BN$37), INDEX($BB$13:$BN$36,MATCH($C183,$BA$13:$BA$36,0),MATCH($B183,$BB$12:$BN$12,0)))</f>
        <v>89</v>
      </c>
      <c r="Q183" s="23">
        <f>IF(OR(INDEX($BB$41:$BN$64,MATCH($C183,$BA$41:$BA$64,0),MATCH($B183,$BB$40:$BN$40,0))="T", INDEX($BB$41:$BN$64,MATCH($C183,$BA$41:$BA$64,0),MATCH($B183,$BB$40:$BN$40,0))="M"),_xlfn.XLOOKUP($B183,$BB$40:$BN$40,$BB$65:$BN$65), INDEX($BB$41:$BN$64,MATCH($C183,$BA$41:$BA$64,0),MATCH($B183,$BB$40:$BN$40,0)))</f>
        <v>39</v>
      </c>
      <c r="R183" s="23">
        <f>IF(OR(INDEX($BB$70:$BN$93,MATCH($C183,$BA$70:$BA$93,0),MATCH($B183,$BB$69:$BN$69,0))="T", INDEX($BB$70:$BN$93,MATCH($C183,$BA$70:$BA$93,0),MATCH($B183,$BB$69:$BN$69,0))="M"), _xlfn.XLOOKUP($B183,$BB$69:$BN$69,$BB$94:$BN$94), INDEX($AM$41:$AY$64,MATCH($C183,$BA$70:$BA$93,0),MATCH($B183,$BB$69:$BN$69,0)))</f>
        <v>48</v>
      </c>
      <c r="S183" s="23">
        <f>IF(OR(INDEX($BB$99:$BN$122,MATCH($C183,$BA$99:$BA$122,0),MATCH($B183,$BB$98:$BN$98,0))="T", INDEX($BB$99:$BN$122,MATCH($C183,$BA$99:$BA$122,0),MATCH($B183,$BB$98:$BN$98,0))="M"), _xlfn.XLOOKUP($B183,$BB$98:$BN$98,$BB$123:$BN$123), INDEX($BB$99:$BN$122,MATCH($C183,$BA$99:$BA$122,0),MATCH($B183,$BB$98:$BN$98,0)))</f>
        <v>14</v>
      </c>
      <c r="T183" s="23">
        <f>IF(OR(INDEX($BB$128:$BN$151,MATCH($C183,$BA$128:$BA$151,0),MATCH($B183,$BB$127:$BN$127,0))="T", INDEX($BB$128:$BN$151,MATCH($C183,$BA$128:$BA$151,0),MATCH($B183,$BB$127:$BN$127,0))="M"), _xlfn.XLOOKUP($B183,$BB$127:$BN$127,$BB$152:$BN$152), INDEX($AM$128:$AY$151,MATCH($C183,$BA$128:$BA$151,0),MATCH($B183,$BB$127:$BN$127,0)))</f>
        <v>67.5</v>
      </c>
    </row>
    <row r="184" spans="1:66" x14ac:dyDescent="0.35">
      <c r="A184" s="2">
        <v>42109</v>
      </c>
      <c r="B184" s="6">
        <f t="shared" si="132"/>
        <v>4</v>
      </c>
      <c r="C184" s="6">
        <f t="shared" si="133"/>
        <v>2015</v>
      </c>
      <c r="D184">
        <v>164979</v>
      </c>
      <c r="E184">
        <f t="shared" si="134"/>
        <v>66325.085456192668</v>
      </c>
      <c r="F184" s="19">
        <f>IF(OR(INDEX($X$13:$AJ$36,MATCH($C184,$W$13:$W$36,0),MATCH($B184,$X$12:$AJ$12,0))="T", INDEX($X$13:$AJ$36,MATCH($C184,$W$13:$W$36,0),MATCH($B184,$X$12:$AJ$12,0))="M"),_xlfn.XLOOKUP($B184,$X$12:$AJ$12,$X$37:$AJ$37), INDEX($X$13:$AJ$36,MATCH($C184,$W$13:$W$36,0),MATCH($B184,$X$12:$AJ$12,0)))</f>
        <v>92</v>
      </c>
      <c r="G184" s="19">
        <f>IF(OR(INDEX($X$41:$AJ$64,MATCH(C184,$W$41:$W$64,0),MATCH(B184,$X$40:$AJ$40,0))="T", INDEX($X$41:$AJ$64,MATCH(C184,$W$41:$W$64,0),MATCH(B184,$X$40:$AJ$40,0))="M"), _xlfn.XLOOKUP($B184,$X$40:$AJ$40,$X$65:$AJ$65), INDEX($X$41:$AJ$64,MATCH(C184,$W$41:$W$64,0),MATCH(B184,$X$40:$AJ$40,0)))</f>
        <v>37</v>
      </c>
      <c r="H184" s="19">
        <f>IF(OR(INDEX($X$70:$AJ$93,MATCH(C184,$W$70:$W$93,0),MATCH(B184,$X$69:$AJ$69,0))="T", INDEX($X$70:$AJ$93,MATCH(C184,$W$70:$W$93,0),MATCH(B184,$X$69:$AJ$69,0))="M"), _xlfn.XLOOKUP($B184,$X$69:$AJ$69,$X$94:$AJ$94), INDEX($X$70:$AJ$93,MATCH(C184,$W$70:$W$93,0),MATCH(B184,$X$69:$AJ$69,0)))</f>
        <v>1</v>
      </c>
      <c r="I184" s="19">
        <f>IF(OR(INDEX($X$99:$AJ$122,MATCH(C184,$W$99:$W$122,0),MATCH(B184,$X$98:$AJ$98,0))="T", INDEX($X$99:$AJ$122,MATCH(C184,$W$99:$W$122,0),MATCH(B184,$X$98:$AJ$98,0))="M"),_xlfn.XLOOKUP($B184,$X$98:$AJ$98,$X$123:$AJ$123), INDEX($X$99:$AJ$122,MATCH(C184,$W$99:$W$122,0),MATCH(B184,$X$98:$AJ$98,0)))</f>
        <v>1.3</v>
      </c>
      <c r="J184" s="19">
        <f>IF(OR(INDEX($X$128:$AJ$151,MATCH(C184,$W$128:$W$151,0),MATCH(B184,$X$127:$AJ$127,0))="T", INDEX($X$128:$AJ$151,MATCH(C184,$W$128:$W$151,0),MATCH(B184,$X$127:$AJ$127,0))="M"), _xlfn.XLOOKUP($B184,$X$127:$AJ$127,$X$152:$AJ$152), INDEX($X$128:$AJ$151,MATCH(C184,$W$128:$W$151,0),MATCH(B184,$X$127:$AJ$127,0)))</f>
        <v>0.4</v>
      </c>
      <c r="K184" s="18">
        <f>IF(OR(INDEX($AM$13:$AY$36,MATCH($C184,$AL$13:$AL$36,0),MATCH($B184,$AM$12:$AY$12,0))="T", INDEX($AM$13:$AY$36,MATCH($C184,$AL$13:$AL$36,0),MATCH($B184,$AM$12:$AY$12,0))="M"),_xlfn.XLOOKUP($B184,$AM$12:$AY$12,$AM$37:$AY$37), INDEX($AM$13:$AY$36,MATCH($C184,$AL$13:$AL$36,0),MATCH($B184,$AM$12:$AY$12,0)))</f>
        <v>84</v>
      </c>
      <c r="L184" s="18">
        <f>IF(OR(INDEX($AM$41:$AY$64,MATCH($C184,$AL$41:$AL$64,0),MATCH($B184,$AM$40:$AY$40,0))="T", INDEX($AM$41:$AY$64,MATCH($C184,$AL$41:$AL$64,0),MATCH($B184,$AM$40:$AY$40,0))="M"),_xlfn.XLOOKUP($B184,$AM$40:$AY$40,$AM$65:$AY$65), INDEX($AM$41:$AY$64,MATCH($C184,$AL$41:$AL$64,0),MATCH($B184,$AM$40:$AY$40,0)))</f>
        <v>47</v>
      </c>
      <c r="M184" s="18">
        <f t="shared" si="135"/>
        <v>1.8</v>
      </c>
      <c r="N184" s="18">
        <f t="shared" si="136"/>
        <v>0.2</v>
      </c>
      <c r="O184" s="18">
        <f>IF(OR(INDEX($AM$99:$AY$122,MATCH($C184,$AL$99:$AL$122,0),MATCH($B184,$AM$98:$AY$98,0))="T", INDEX($AM$99:$AY$122,MATCH($C184,$AL$99:$AL$122,0),MATCH($B184,$AM$98:$AY$98,0))="M"), _xlfn.XLOOKUP($B184,$AM$98:$AY$98,$AM$123:$AY$123), INDEX($AM$99:$AY$122,MATCH($C184,$AL$99:$AL$122,0),MATCH($B184,$AM$98:$AY$98,0)))</f>
        <v>0.2</v>
      </c>
      <c r="P184" s="23">
        <f>IF(OR(INDEX($BB$13:$BN$36,MATCH($C184,$BA$13:$BA$36,0),MATCH($B184,$BB$12:$BN$12,0))="T", INDEX($BB$13:$BN$36,MATCH($C184,$BA$13:$BA$36,0),MATCH($B184,$BB$12:$BN$12,0))="M"),_xlfn.XLOOKUP($B184,$BB$12:$BN$12,$BB$37:$BN$37), INDEX($BB$13:$BN$36,MATCH($C184,$BA$13:$BA$36,0),MATCH($B184,$BB$12:$BN$12,0)))</f>
        <v>88</v>
      </c>
      <c r="Q184" s="23">
        <f>IF(OR(INDEX($BB$41:$BN$64,MATCH($C184,$BA$41:$BA$64,0),MATCH($B184,$BB$40:$BN$40,0))="T", INDEX($BB$41:$BN$64,MATCH($C184,$BA$41:$BA$64,0),MATCH($B184,$BB$40:$BN$40,0))="M"),_xlfn.XLOOKUP($B184,$BB$40:$BN$40,$BB$65:$BN$65), INDEX($BB$41:$BN$64,MATCH($C184,$BA$41:$BA$64,0),MATCH($B184,$BB$40:$BN$40,0)))</f>
        <v>41</v>
      </c>
      <c r="R184" s="23">
        <f>IF(OR(INDEX($BB$70:$BN$93,MATCH($C184,$BA$70:$BA$93,0),MATCH($B184,$BB$69:$BN$69,0))="T", INDEX($BB$70:$BN$93,MATCH($C184,$BA$70:$BA$93,0),MATCH($B184,$BB$69:$BN$69,0))="M"), _xlfn.XLOOKUP($B184,$BB$69:$BN$69,$BB$94:$BN$94), INDEX($AM$41:$AY$64,MATCH($C184,$BA$70:$BA$93,0),MATCH($B184,$BB$69:$BN$69,0)))</f>
        <v>47</v>
      </c>
      <c r="S184" s="23">
        <f>IF(OR(INDEX($BB$99:$BN$122,MATCH($C184,$BA$99:$BA$122,0),MATCH($B184,$BB$98:$BN$98,0))="T", INDEX($BB$99:$BN$122,MATCH($C184,$BA$99:$BA$122,0),MATCH($B184,$BB$98:$BN$98,0))="M"), _xlfn.XLOOKUP($B184,$BB$98:$BN$98,$BB$123:$BN$123), INDEX($BB$99:$BN$122,MATCH($C184,$BA$99:$BA$122,0),MATCH($B184,$BB$98:$BN$98,0)))</f>
        <v>7</v>
      </c>
      <c r="T184" s="23">
        <f>IF(OR(INDEX($BB$128:$BN$151,MATCH($C184,$BA$128:$BA$151,0),MATCH($B184,$BB$127:$BN$127,0))="T", INDEX($BB$128:$BN$151,MATCH($C184,$BA$128:$BA$151,0),MATCH($B184,$BB$127:$BN$127,0))="M"), _xlfn.XLOOKUP($B184,$BB$127:$BN$127,$BB$152:$BN$152), INDEX($AM$128:$AY$151,MATCH($C184,$BA$128:$BA$151,0),MATCH($B184,$BB$127:$BN$127,0)))</f>
        <v>63.7</v>
      </c>
    </row>
    <row r="185" spans="1:66" x14ac:dyDescent="0.35">
      <c r="A185" s="2">
        <v>42139</v>
      </c>
      <c r="B185" s="6">
        <f t="shared" si="132"/>
        <v>5</v>
      </c>
      <c r="C185" s="6">
        <f t="shared" si="133"/>
        <v>2015</v>
      </c>
      <c r="D185">
        <v>162529</v>
      </c>
      <c r="E185">
        <f t="shared" si="134"/>
        <v>65340.133072145771</v>
      </c>
      <c r="F185" s="19">
        <f>IF(OR(INDEX($X$13:$AJ$36,MATCH($C185,$W$13:$W$36,0),MATCH($B185,$X$12:$AJ$12,0))="T", INDEX($X$13:$AJ$36,MATCH($C185,$W$13:$W$36,0),MATCH($B185,$X$12:$AJ$12,0))="M"),_xlfn.XLOOKUP($B185,$X$12:$AJ$12,$X$37:$AJ$37), INDEX($X$13:$AJ$36,MATCH($C185,$W$13:$W$36,0),MATCH($B185,$X$12:$AJ$12,0)))</f>
        <v>92</v>
      </c>
      <c r="G185" s="19">
        <f>IF(OR(INDEX($X$41:$AJ$64,MATCH(C185,$W$41:$W$64,0),MATCH(B185,$X$40:$AJ$40,0))="T", INDEX($X$41:$AJ$64,MATCH(C185,$W$41:$W$64,0),MATCH(B185,$X$40:$AJ$40,0))="M"), _xlfn.XLOOKUP($B185,$X$40:$AJ$40,$X$65:$AJ$65), INDEX($X$41:$AJ$64,MATCH(C185,$W$41:$W$64,0),MATCH(B185,$X$40:$AJ$40,0)))</f>
        <v>45</v>
      </c>
      <c r="H185" s="19">
        <f>IF(OR(INDEX($X$70:$AJ$93,MATCH(C185,$W$70:$W$93,0),MATCH(B185,$X$69:$AJ$69,0))="T", INDEX($X$70:$AJ$93,MATCH(C185,$W$70:$W$93,0),MATCH(B185,$X$69:$AJ$69,0))="M"), _xlfn.XLOOKUP($B185,$X$69:$AJ$69,$X$94:$AJ$94), INDEX($X$70:$AJ$93,MATCH(C185,$W$70:$W$93,0),MATCH(B185,$X$69:$AJ$69,0)))</f>
        <v>8.4</v>
      </c>
      <c r="I185" s="19">
        <f>IF(OR(INDEX($X$99:$AJ$122,MATCH(C185,$W$99:$W$122,0),MATCH(B185,$X$98:$AJ$98,0))="T", INDEX($X$99:$AJ$122,MATCH(C185,$W$99:$W$122,0),MATCH(B185,$X$98:$AJ$98,0))="M"),_xlfn.XLOOKUP($B185,$X$98:$AJ$98,$X$123:$AJ$123), INDEX($X$99:$AJ$122,MATCH(C185,$W$99:$W$122,0),MATCH(B185,$X$98:$AJ$98,0)))</f>
        <v>1.3</v>
      </c>
      <c r="J185" s="19">
        <f>IF(OR(INDEX($X$128:$AJ$151,MATCH(C185,$W$128:$W$151,0),MATCH(B185,$X$127:$AJ$127,0))="T", INDEX($X$128:$AJ$151,MATCH(C185,$W$128:$W$151,0),MATCH(B185,$X$127:$AJ$127,0))="M"), _xlfn.XLOOKUP($B185,$X$127:$AJ$127,$X$152:$AJ$152), INDEX($X$128:$AJ$151,MATCH(C185,$W$128:$W$151,0),MATCH(B185,$X$127:$AJ$127,0)))</f>
        <v>5.0999999999999996</v>
      </c>
      <c r="K185" s="18">
        <f>IF(OR(INDEX($AM$13:$AY$36,MATCH($C185,$AL$13:$AL$36,0),MATCH($B185,$AM$12:$AY$12,0))="T", INDEX($AM$13:$AY$36,MATCH($C185,$AL$13:$AL$36,0),MATCH($B185,$AM$12:$AY$12,0))="M"),_xlfn.XLOOKUP($B185,$AM$12:$AY$12,$AM$37:$AY$37), INDEX($AM$13:$AY$36,MATCH($C185,$AL$13:$AL$36,0),MATCH($B185,$AM$12:$AY$12,0)))</f>
        <v>68</v>
      </c>
      <c r="L185" s="18">
        <f>IF(OR(INDEX($AM$41:$AY$64,MATCH($C185,$AL$41:$AL$64,0),MATCH($B185,$AM$40:$AY$40,0))="T", INDEX($AM$41:$AY$64,MATCH($C185,$AL$41:$AL$64,0),MATCH($B185,$AM$40:$AY$40,0))="M"),_xlfn.XLOOKUP($B185,$AM$40:$AY$40,$AM$65:$AY$65), INDEX($AM$41:$AY$64,MATCH($C185,$AL$41:$AL$64,0),MATCH($B185,$AM$40:$AY$40,0)))</f>
        <v>49</v>
      </c>
      <c r="M185" s="18">
        <f t="shared" si="135"/>
        <v>5.0999999999999996</v>
      </c>
      <c r="N185" s="18">
        <f t="shared" si="136"/>
        <v>0</v>
      </c>
      <c r="O185" s="18">
        <f>IF(OR(INDEX($AM$99:$AY$122,MATCH($C185,$AL$99:$AL$122,0),MATCH($B185,$AM$98:$AY$98,0))="T", INDEX($AM$99:$AY$122,MATCH($C185,$AL$99:$AL$122,0),MATCH($B185,$AM$98:$AY$98,0))="M"), _xlfn.XLOOKUP($B185,$AM$98:$AY$98,$AM$123:$AY$123), INDEX($AM$99:$AY$122,MATCH($C185,$AL$99:$AL$122,0),MATCH($B185,$AM$98:$AY$98,0)))</f>
        <v>0</v>
      </c>
      <c r="P185" s="23">
        <f>IF(OR(INDEX($BB$13:$BN$36,MATCH($C185,$BA$13:$BA$36,0),MATCH($B185,$BB$12:$BN$12,0))="T", INDEX($BB$13:$BN$36,MATCH($C185,$BA$13:$BA$36,0),MATCH($B185,$BB$12:$BN$12,0))="M"),_xlfn.XLOOKUP($B185,$BB$12:$BN$12,$BB$37:$BN$37), INDEX($BB$13:$BN$36,MATCH($C185,$BA$13:$BA$36,0),MATCH($B185,$BB$12:$BN$12,0)))</f>
        <v>84</v>
      </c>
      <c r="Q185" s="23">
        <f>IF(OR(INDEX($BB$41:$BN$64,MATCH($C185,$BA$41:$BA$64,0),MATCH($B185,$BB$40:$BN$40,0))="T", INDEX($BB$41:$BN$64,MATCH($C185,$BA$41:$BA$64,0),MATCH($B185,$BB$40:$BN$40,0))="M"),_xlfn.XLOOKUP($B185,$BB$40:$BN$40,$BB$65:$BN$65), INDEX($BB$41:$BN$64,MATCH($C185,$BA$41:$BA$64,0),MATCH($B185,$BB$40:$BN$40,0)))</f>
        <v>46</v>
      </c>
      <c r="R185" s="23">
        <f>IF(OR(INDEX($BB$70:$BN$93,MATCH($C185,$BA$70:$BA$93,0),MATCH($B185,$BB$69:$BN$69,0))="T", INDEX($BB$70:$BN$93,MATCH($C185,$BA$70:$BA$93,0),MATCH($B185,$BB$69:$BN$69,0))="M"), _xlfn.XLOOKUP($B185,$BB$69:$BN$69,$BB$94:$BN$94), INDEX($AM$41:$AY$64,MATCH($C185,$BA$70:$BA$93,0),MATCH($B185,$BB$69:$BN$69,0)))</f>
        <v>49</v>
      </c>
      <c r="S185" s="23">
        <f>IF(OR(INDEX($BB$99:$BN$122,MATCH($C185,$BA$99:$BA$122,0),MATCH($B185,$BB$98:$BN$98,0))="T", INDEX($BB$99:$BN$122,MATCH($C185,$BA$99:$BA$122,0),MATCH($B185,$BB$98:$BN$98,0))="M"), _xlfn.XLOOKUP($B185,$BB$98:$BN$98,$BB$123:$BN$123), INDEX($BB$99:$BN$122,MATCH($C185,$BA$99:$BA$122,0),MATCH($B185,$BB$98:$BN$98,0)))</f>
        <v>6</v>
      </c>
      <c r="T185" s="23">
        <f>IF(OR(INDEX($BB$128:$BN$151,MATCH($C185,$BA$128:$BA$151,0),MATCH($B185,$BB$127:$BN$127,0))="T", INDEX($BB$128:$BN$151,MATCH($C185,$BA$128:$BA$151,0),MATCH($B185,$BB$127:$BN$127,0))="M"), _xlfn.XLOOKUP($B185,$BB$127:$BN$127,$BB$152:$BN$152), INDEX($AM$128:$AY$151,MATCH($C185,$BA$128:$BA$151,0),MATCH($B185,$BB$127:$BN$127,0)))</f>
        <v>60.3</v>
      </c>
    </row>
    <row r="186" spans="1:66" x14ac:dyDescent="0.35">
      <c r="A186" s="2">
        <v>42170</v>
      </c>
      <c r="B186" s="6">
        <f t="shared" si="132"/>
        <v>6</v>
      </c>
      <c r="C186" s="6">
        <f t="shared" si="133"/>
        <v>2015</v>
      </c>
      <c r="D186">
        <v>174388</v>
      </c>
      <c r="E186">
        <f t="shared" si="134"/>
        <v>70107.704632313966</v>
      </c>
      <c r="F186" s="19">
        <f>IF(OR(INDEX($X$13:$AJ$36,MATCH($C186,$W$13:$W$36,0),MATCH($B186,$X$12:$AJ$12,0))="T", INDEX($X$13:$AJ$36,MATCH($C186,$W$13:$W$36,0),MATCH($B186,$X$12:$AJ$12,0))="M"),_xlfn.XLOOKUP($B186,$X$12:$AJ$12,$X$37:$AJ$37), INDEX($X$13:$AJ$36,MATCH($C186,$W$13:$W$36,0),MATCH($B186,$X$12:$AJ$12,0)))</f>
        <v>107</v>
      </c>
      <c r="G186" s="19">
        <f>IF(OR(INDEX($X$41:$AJ$64,MATCH(C186,$W$41:$W$64,0),MATCH(B186,$X$40:$AJ$40,0))="T", INDEX($X$41:$AJ$64,MATCH(C186,$W$41:$W$64,0),MATCH(B186,$X$40:$AJ$40,0))="M"), _xlfn.XLOOKUP($B186,$X$40:$AJ$40,$X$65:$AJ$65), INDEX($X$41:$AJ$64,MATCH(C186,$W$41:$W$64,0),MATCH(B186,$X$40:$AJ$40,0)))</f>
        <v>54</v>
      </c>
      <c r="H186" s="19">
        <f>IF(OR(INDEX($X$70:$AJ$93,MATCH(C186,$W$70:$W$93,0),MATCH(B186,$X$69:$AJ$69,0))="T", INDEX($X$70:$AJ$93,MATCH(C186,$W$70:$W$93,0),MATCH(B186,$X$69:$AJ$69,0))="M"), _xlfn.XLOOKUP($B186,$X$69:$AJ$69,$X$94:$AJ$94), INDEX($X$70:$AJ$93,MATCH(C186,$W$70:$W$93,0),MATCH(B186,$X$69:$AJ$69,0)))</f>
        <v>11.2</v>
      </c>
      <c r="I186" s="19">
        <f>IF(OR(INDEX($X$99:$AJ$122,MATCH(C186,$W$99:$W$122,0),MATCH(B186,$X$98:$AJ$98,0))="T", INDEX($X$99:$AJ$122,MATCH(C186,$W$99:$W$122,0),MATCH(B186,$X$98:$AJ$98,0))="M"),_xlfn.XLOOKUP($B186,$X$98:$AJ$98,$X$123:$AJ$123), INDEX($X$99:$AJ$122,MATCH(C186,$W$99:$W$122,0),MATCH(B186,$X$98:$AJ$98,0)))</f>
        <v>11.3</v>
      </c>
      <c r="J186" s="19">
        <f>IF(OR(INDEX($X$128:$AJ$151,MATCH(C186,$W$128:$W$151,0),MATCH(B186,$X$127:$AJ$127,0))="T", INDEX($X$128:$AJ$151,MATCH(C186,$W$128:$W$151,0),MATCH(B186,$X$127:$AJ$127,0))="M"), _xlfn.XLOOKUP($B186,$X$127:$AJ$127,$X$152:$AJ$152), INDEX($X$128:$AJ$151,MATCH(C186,$W$128:$W$151,0),MATCH(B186,$X$127:$AJ$127,0)))</f>
        <v>8</v>
      </c>
      <c r="K186" s="18">
        <f>IF(OR(INDEX($AM$13:$AY$36,MATCH($C186,$AL$13:$AL$36,0),MATCH($B186,$AM$12:$AY$12,0))="T", INDEX($AM$13:$AY$36,MATCH($C186,$AL$13:$AL$36,0),MATCH($B186,$AM$12:$AY$12,0))="M"),_xlfn.XLOOKUP($B186,$AM$12:$AY$12,$AM$37:$AY$37), INDEX($AM$13:$AY$36,MATCH($C186,$AL$13:$AL$36,0),MATCH($B186,$AM$12:$AY$12,0)))</f>
        <v>78</v>
      </c>
      <c r="L186" s="18">
        <f>IF(OR(INDEX($AM$41:$AY$64,MATCH($C186,$AL$41:$AL$64,0),MATCH($B186,$AM$40:$AY$40,0))="T", INDEX($AM$41:$AY$64,MATCH($C186,$AL$41:$AL$64,0),MATCH($B186,$AM$40:$AY$40,0))="M"),_xlfn.XLOOKUP($B186,$AM$40:$AY$40,$AM$65:$AY$65), INDEX($AM$41:$AY$64,MATCH($C186,$AL$41:$AL$64,0),MATCH($B186,$AM$40:$AY$40,0)))</f>
        <v>51</v>
      </c>
      <c r="M186" s="18">
        <f t="shared" si="135"/>
        <v>8.5</v>
      </c>
      <c r="N186" s="18">
        <f t="shared" si="136"/>
        <v>0.1</v>
      </c>
      <c r="O186" s="18">
        <f>IF(OR(INDEX($AM$99:$AY$122,MATCH($C186,$AL$99:$AL$122,0),MATCH($B186,$AM$98:$AY$98,0))="T", INDEX($AM$99:$AY$122,MATCH($C186,$AL$99:$AL$122,0),MATCH($B186,$AM$98:$AY$98,0))="M"), _xlfn.XLOOKUP($B186,$AM$98:$AY$98,$AM$123:$AY$123), INDEX($AM$99:$AY$122,MATCH($C186,$AL$99:$AL$122,0),MATCH($B186,$AM$98:$AY$98,0)))</f>
        <v>0.1</v>
      </c>
      <c r="P186" s="23">
        <f>IF(OR(INDEX($BB$13:$BN$36,MATCH($C186,$BA$13:$BA$36,0),MATCH($B186,$BB$12:$BN$12,0))="T", INDEX($BB$13:$BN$36,MATCH($C186,$BA$13:$BA$36,0),MATCH($B186,$BB$12:$BN$12,0))="M"),_xlfn.XLOOKUP($B186,$BB$12:$BN$12,$BB$37:$BN$37), INDEX($BB$13:$BN$36,MATCH($C186,$BA$13:$BA$36,0),MATCH($B186,$BB$12:$BN$12,0)))</f>
        <v>92</v>
      </c>
      <c r="Q186" s="23">
        <f>IF(OR(INDEX($BB$41:$BN$64,MATCH($C186,$BA$41:$BA$64,0),MATCH($B186,$BB$40:$BN$40,0))="T", INDEX($BB$41:$BN$64,MATCH($C186,$BA$41:$BA$64,0),MATCH($B186,$BB$40:$BN$40,0))="M"),_xlfn.XLOOKUP($B186,$BB$40:$BN$40,$BB$65:$BN$65), INDEX($BB$41:$BN$64,MATCH($C186,$BA$41:$BA$64,0),MATCH($B186,$BB$40:$BN$40,0)))</f>
        <v>52</v>
      </c>
      <c r="R186" s="23">
        <f>IF(OR(INDEX($BB$70:$BN$93,MATCH($C186,$BA$70:$BA$93,0),MATCH($B186,$BB$69:$BN$69,0))="T", INDEX($BB$70:$BN$93,MATCH($C186,$BA$70:$BA$93,0),MATCH($B186,$BB$69:$BN$69,0))="M"), _xlfn.XLOOKUP($B186,$BB$69:$BN$69,$BB$94:$BN$94), INDEX($AM$41:$AY$64,MATCH($C186,$BA$70:$BA$93,0),MATCH($B186,$BB$69:$BN$69,0)))</f>
        <v>51</v>
      </c>
      <c r="S186" s="23">
        <f>IF(OR(INDEX($BB$99:$BN$122,MATCH($C186,$BA$99:$BA$122,0),MATCH($B186,$BB$98:$BN$98,0))="T", INDEX($BB$99:$BN$122,MATCH($C186,$BA$99:$BA$122,0),MATCH($B186,$BB$98:$BN$98,0))="M"), _xlfn.XLOOKUP($B186,$BB$98:$BN$98,$BB$123:$BN$123), INDEX($BB$99:$BN$122,MATCH($C186,$BA$99:$BA$122,0),MATCH($B186,$BB$98:$BN$98,0)))</f>
        <v>100</v>
      </c>
      <c r="T186" s="23">
        <f>IF(OR(INDEX($BB$128:$BN$151,MATCH($C186,$BA$128:$BA$151,0),MATCH($B186,$BB$127:$BN$127,0))="T", INDEX($BB$128:$BN$151,MATCH($C186,$BA$128:$BA$151,0),MATCH($B186,$BB$127:$BN$127,0))="M"), _xlfn.XLOOKUP($B186,$BB$127:$BN$127,$BB$152:$BN$152), INDEX($AM$128:$AY$151,MATCH($C186,$BA$128:$BA$151,0),MATCH($B186,$BB$127:$BN$127,0)))</f>
        <v>66.5</v>
      </c>
    </row>
    <row r="187" spans="1:66" x14ac:dyDescent="0.35">
      <c r="A187" s="2">
        <v>42200</v>
      </c>
      <c r="B187" s="6">
        <f t="shared" si="132"/>
        <v>7</v>
      </c>
      <c r="C187" s="6">
        <f t="shared" si="133"/>
        <v>2015</v>
      </c>
      <c r="D187">
        <v>189714</v>
      </c>
      <c r="E187">
        <f t="shared" si="134"/>
        <v>76269.084321253831</v>
      </c>
      <c r="F187" s="19">
        <f>IF(OR(INDEX($X$13:$AJ$36,MATCH($C187,$W$13:$W$36,0),MATCH($B187,$X$12:$AJ$12,0))="T", INDEX($X$13:$AJ$36,MATCH($C187,$W$13:$W$36,0),MATCH($B187,$X$12:$AJ$12,0))="M"),_xlfn.XLOOKUP($B187,$X$12:$AJ$12,$X$37:$AJ$37), INDEX($X$13:$AJ$36,MATCH($C187,$W$13:$W$36,0),MATCH($B187,$X$12:$AJ$12,0)))</f>
        <v>107</v>
      </c>
      <c r="G187" s="19">
        <f>IF(OR(INDEX($X$41:$AJ$64,MATCH(C187,$W$41:$W$64,0),MATCH(B187,$X$40:$AJ$40,0))="T", INDEX($X$41:$AJ$64,MATCH(C187,$W$41:$W$64,0),MATCH(B187,$X$40:$AJ$40,0))="M"), _xlfn.XLOOKUP($B187,$X$40:$AJ$40,$X$65:$AJ$65), INDEX($X$41:$AJ$64,MATCH(C187,$W$41:$W$64,0),MATCH(B187,$X$40:$AJ$40,0)))</f>
        <v>58</v>
      </c>
      <c r="H187" s="19">
        <f>IF(OR(INDEX($X$70:$AJ$93,MATCH(C187,$W$70:$W$93,0),MATCH(B187,$X$69:$AJ$69,0))="T", INDEX($X$70:$AJ$93,MATCH(C187,$W$70:$W$93,0),MATCH(B187,$X$69:$AJ$69,0))="M"), _xlfn.XLOOKUP($B187,$X$69:$AJ$69,$X$94:$AJ$94), INDEX($X$70:$AJ$93,MATCH(C187,$W$70:$W$93,0),MATCH(B187,$X$69:$AJ$69,0)))</f>
        <v>14.8</v>
      </c>
      <c r="I187" s="19">
        <f>IF(OR(INDEX($X$99:$AJ$122,MATCH(C187,$W$99:$W$122,0),MATCH(B187,$X$98:$AJ$98,0))="T", INDEX($X$99:$AJ$122,MATCH(C187,$W$99:$W$122,0),MATCH(B187,$X$98:$AJ$98,0))="M"),_xlfn.XLOOKUP($B187,$X$98:$AJ$98,$X$123:$AJ$123), INDEX($X$99:$AJ$122,MATCH(C187,$W$99:$W$122,0),MATCH(B187,$X$98:$AJ$98,0)))</f>
        <v>12.4</v>
      </c>
      <c r="J187" s="19">
        <f>IF(OR(INDEX($X$128:$AJ$151,MATCH(C187,$W$128:$W$151,0),MATCH(B187,$X$127:$AJ$127,0))="T", INDEX($X$128:$AJ$151,MATCH(C187,$W$128:$W$151,0),MATCH(B187,$X$127:$AJ$127,0))="M"), _xlfn.XLOOKUP($B187,$X$127:$AJ$127,$X$152:$AJ$152), INDEX($X$128:$AJ$151,MATCH(C187,$W$128:$W$151,0),MATCH(B187,$X$127:$AJ$127,0)))</f>
        <v>10.9</v>
      </c>
      <c r="K187" s="18">
        <f>IF(OR(INDEX($AM$13:$AY$36,MATCH($C187,$AL$13:$AL$36,0),MATCH($B187,$AM$12:$AY$12,0))="T", INDEX($AM$13:$AY$36,MATCH($C187,$AL$13:$AL$36,0),MATCH($B187,$AM$12:$AY$12,0))="M"),_xlfn.XLOOKUP($B187,$AM$12:$AY$12,$AM$37:$AY$37), INDEX($AM$13:$AY$36,MATCH($C187,$AL$13:$AL$36,0),MATCH($B187,$AM$12:$AY$12,0)))</f>
        <v>86</v>
      </c>
      <c r="L187" s="18">
        <f>IF(OR(INDEX($AM$41:$AY$64,MATCH($C187,$AL$41:$AL$64,0),MATCH($B187,$AM$40:$AY$40,0))="T", INDEX($AM$41:$AY$64,MATCH($C187,$AL$41:$AL$64,0),MATCH($B187,$AM$40:$AY$40,0))="M"),_xlfn.XLOOKUP($B187,$AM$40:$AY$40,$AM$65:$AY$65), INDEX($AM$41:$AY$64,MATCH($C187,$AL$41:$AL$64,0),MATCH($B187,$AM$40:$AY$40,0)))</f>
        <v>55</v>
      </c>
      <c r="M187" s="18">
        <f t="shared" si="135"/>
        <v>9.4</v>
      </c>
      <c r="N187" s="18">
        <f t="shared" si="136"/>
        <v>0.6</v>
      </c>
      <c r="O187" s="18">
        <f>IF(OR(INDEX($AM$99:$AY$122,MATCH($C187,$AL$99:$AL$122,0),MATCH($B187,$AM$98:$AY$98,0))="T", INDEX($AM$99:$AY$122,MATCH($C187,$AL$99:$AL$122,0),MATCH($B187,$AM$98:$AY$98,0))="M"), _xlfn.XLOOKUP($B187,$AM$98:$AY$98,$AM$123:$AY$123), INDEX($AM$99:$AY$122,MATCH($C187,$AL$99:$AL$122,0),MATCH($B187,$AM$98:$AY$98,0)))</f>
        <v>0.6</v>
      </c>
      <c r="P187" s="23">
        <f>IF(OR(INDEX($BB$13:$BN$36,MATCH($C187,$BA$13:$BA$36,0),MATCH($B187,$BB$12:$BN$12,0))="T", INDEX($BB$13:$BN$36,MATCH($C187,$BA$13:$BA$36,0),MATCH($B187,$BB$12:$BN$12,0))="M"),_xlfn.XLOOKUP($B187,$BB$12:$BN$12,$BB$37:$BN$37), INDEX($BB$13:$BN$36,MATCH($C187,$BA$13:$BA$36,0),MATCH($B187,$BB$12:$BN$12,0)))</f>
        <v>94</v>
      </c>
      <c r="Q187" s="23">
        <f>IF(OR(INDEX($BB$41:$BN$64,MATCH($C187,$BA$41:$BA$64,0),MATCH($B187,$BB$40:$BN$40,0))="T", INDEX($BB$41:$BN$64,MATCH($C187,$BA$41:$BA$64,0),MATCH($B187,$BB$40:$BN$40,0))="M"),_xlfn.XLOOKUP($B187,$BB$40:$BN$40,$BB$65:$BN$65), INDEX($BB$41:$BN$64,MATCH($C187,$BA$41:$BA$64,0),MATCH($B187,$BB$40:$BN$40,0)))</f>
        <v>55</v>
      </c>
      <c r="R187" s="23">
        <f>IF(OR(INDEX($BB$70:$BN$93,MATCH($C187,$BA$70:$BA$93,0),MATCH($B187,$BB$69:$BN$69,0))="T", INDEX($BB$70:$BN$93,MATCH($C187,$BA$70:$BA$93,0),MATCH($B187,$BB$69:$BN$69,0))="M"), _xlfn.XLOOKUP($B187,$BB$69:$BN$69,$BB$94:$BN$94), INDEX($AM$41:$AY$64,MATCH($C187,$BA$70:$BA$93,0),MATCH($B187,$BB$69:$BN$69,0)))</f>
        <v>55</v>
      </c>
      <c r="S187" s="23">
        <f>IF(OR(INDEX($BB$99:$BN$122,MATCH($C187,$BA$99:$BA$122,0),MATCH($B187,$BB$98:$BN$98,0))="T", INDEX($BB$99:$BN$122,MATCH($C187,$BA$99:$BA$122,0),MATCH($B187,$BB$98:$BN$98,0))="M"), _xlfn.XLOOKUP($B187,$BB$98:$BN$98,$BB$123:$BN$123), INDEX($BB$99:$BN$122,MATCH($C187,$BA$99:$BA$122,0),MATCH($B187,$BB$98:$BN$98,0)))</f>
        <v>168</v>
      </c>
      <c r="T187" s="23">
        <f>IF(OR(INDEX($BB$128:$BN$151,MATCH($C187,$BA$128:$BA$151,0),MATCH($B187,$BB$127:$BN$127,0))="T", INDEX($BB$128:$BN$151,MATCH($C187,$BA$128:$BA$151,0),MATCH($B187,$BB$127:$BN$127,0))="M"), _xlfn.XLOOKUP($B187,$BB$127:$BN$127,$BB$152:$BN$152), INDEX($AM$128:$AY$151,MATCH($C187,$BA$128:$BA$151,0),MATCH($B187,$BB$127:$BN$127,0)))</f>
        <v>69.099999999999994</v>
      </c>
    </row>
    <row r="188" spans="1:66" x14ac:dyDescent="0.35">
      <c r="A188" s="2">
        <v>42231</v>
      </c>
      <c r="B188" s="6">
        <f t="shared" si="132"/>
        <v>8</v>
      </c>
      <c r="C188" s="6">
        <f t="shared" si="133"/>
        <v>2015</v>
      </c>
      <c r="D188">
        <v>195602</v>
      </c>
      <c r="E188">
        <f t="shared" si="134"/>
        <v>78636.186214016314</v>
      </c>
      <c r="F188" s="19">
        <f>IF(OR(INDEX($X$13:$AJ$36,MATCH($C188,$W$13:$W$36,0),MATCH($B188,$X$12:$AJ$12,0))="T", INDEX($X$13:$AJ$36,MATCH($C188,$W$13:$W$36,0),MATCH($B188,$X$12:$AJ$12,0))="M"),_xlfn.XLOOKUP($B188,$X$12:$AJ$12,$X$37:$AJ$37), INDEX($X$13:$AJ$36,MATCH($C188,$W$13:$W$36,0),MATCH($B188,$X$12:$AJ$12,0)))</f>
        <v>106</v>
      </c>
      <c r="G188" s="19">
        <f>IF(OR(INDEX($X$41:$AJ$64,MATCH(C188,$W$41:$W$64,0),MATCH(B188,$X$40:$AJ$40,0))="T", INDEX($X$41:$AJ$64,MATCH(C188,$W$41:$W$64,0),MATCH(B188,$X$40:$AJ$40,0))="M"), _xlfn.XLOOKUP($B188,$X$40:$AJ$40,$X$65:$AJ$65), INDEX($X$41:$AJ$64,MATCH(C188,$W$41:$W$64,0),MATCH(B188,$X$40:$AJ$40,0)))</f>
        <v>57</v>
      </c>
      <c r="H188" s="19">
        <f>IF(OR(INDEX($X$70:$AJ$93,MATCH(C188,$W$70:$W$93,0),MATCH(B188,$X$69:$AJ$69,0))="T", INDEX($X$70:$AJ$93,MATCH(C188,$W$70:$W$93,0),MATCH(B188,$X$69:$AJ$69,0))="M"), _xlfn.XLOOKUP($B188,$X$69:$AJ$69,$X$94:$AJ$94), INDEX($X$70:$AJ$93,MATCH(C188,$W$70:$W$93,0),MATCH(B188,$X$69:$AJ$69,0)))</f>
        <v>9.1</v>
      </c>
      <c r="I188" s="19">
        <f>IF(OR(INDEX($X$99:$AJ$122,MATCH(C188,$W$99:$W$122,0),MATCH(B188,$X$98:$AJ$98,0))="T", INDEX($X$99:$AJ$122,MATCH(C188,$W$99:$W$122,0),MATCH(B188,$X$98:$AJ$98,0))="M"),_xlfn.XLOOKUP($B188,$X$98:$AJ$98,$X$123:$AJ$123), INDEX($X$99:$AJ$122,MATCH(C188,$W$99:$W$122,0),MATCH(B188,$X$98:$AJ$98,0)))</f>
        <v>11.7</v>
      </c>
      <c r="J188" s="19">
        <f>IF(OR(INDEX($X$128:$AJ$151,MATCH(C188,$W$128:$W$151,0),MATCH(B188,$X$127:$AJ$127,0))="T", INDEX($X$128:$AJ$151,MATCH(C188,$W$128:$W$151,0),MATCH(B188,$X$127:$AJ$127,0))="M"), _xlfn.XLOOKUP($B188,$X$127:$AJ$127,$X$152:$AJ$152), INDEX($X$128:$AJ$151,MATCH(C188,$W$128:$W$151,0),MATCH(B188,$X$127:$AJ$127,0)))</f>
        <v>6.2</v>
      </c>
      <c r="K188" s="18">
        <f>IF(OR(INDEX($AM$13:$AY$36,MATCH($C188,$AL$13:$AL$36,0),MATCH($B188,$AM$12:$AY$12,0))="T", INDEX($AM$13:$AY$36,MATCH($C188,$AL$13:$AL$36,0),MATCH($B188,$AM$12:$AY$12,0))="M"),_xlfn.XLOOKUP($B188,$AM$12:$AY$12,$AM$37:$AY$37), INDEX($AM$13:$AY$36,MATCH($C188,$AL$13:$AL$36,0),MATCH($B188,$AM$12:$AY$12,0)))</f>
        <v>90</v>
      </c>
      <c r="L188" s="18">
        <f>IF(OR(INDEX($AM$41:$AY$64,MATCH($C188,$AL$41:$AL$64,0),MATCH($B188,$AM$40:$AY$40,0))="T", INDEX($AM$41:$AY$64,MATCH($C188,$AL$41:$AL$64,0),MATCH($B188,$AM$40:$AY$40,0))="M"),_xlfn.XLOOKUP($B188,$AM$40:$AY$40,$AM$65:$AY$65), INDEX($AM$41:$AY$64,MATCH($C188,$AL$41:$AL$64,0),MATCH($B188,$AM$40:$AY$40,0)))</f>
        <v>58</v>
      </c>
      <c r="M188" s="18">
        <f t="shared" si="135"/>
        <v>5.3</v>
      </c>
      <c r="N188" s="18">
        <f t="shared" si="136"/>
        <v>1.8</v>
      </c>
      <c r="O188" s="18">
        <f>IF(OR(INDEX($AM$99:$AY$122,MATCH($C188,$AL$99:$AL$122,0),MATCH($B188,$AM$98:$AY$98,0))="T", INDEX($AM$99:$AY$122,MATCH($C188,$AL$99:$AL$122,0),MATCH($B188,$AM$98:$AY$98,0))="M"), _xlfn.XLOOKUP($B188,$AM$98:$AY$98,$AM$123:$AY$123), INDEX($AM$99:$AY$122,MATCH($C188,$AL$99:$AL$122,0),MATCH($B188,$AM$98:$AY$98,0)))</f>
        <v>1.8</v>
      </c>
      <c r="P188" s="23">
        <f>IF(OR(INDEX($BB$13:$BN$36,MATCH($C188,$BA$13:$BA$36,0),MATCH($B188,$BB$12:$BN$12,0))="T", INDEX($BB$13:$BN$36,MATCH($C188,$BA$13:$BA$36,0),MATCH($B188,$BB$12:$BN$12,0))="M"),_xlfn.XLOOKUP($B188,$BB$12:$BN$12,$BB$37:$BN$37), INDEX($BB$13:$BN$36,MATCH($C188,$BA$13:$BA$36,0),MATCH($B188,$BB$12:$BN$12,0)))</f>
        <v>97</v>
      </c>
      <c r="Q188" s="23">
        <f>IF(OR(INDEX($BB$41:$BN$64,MATCH($C188,$BA$41:$BA$64,0),MATCH($B188,$BB$40:$BN$40,0))="T", INDEX($BB$41:$BN$64,MATCH($C188,$BA$41:$BA$64,0),MATCH($B188,$BB$40:$BN$40,0))="M"),_xlfn.XLOOKUP($B188,$BB$40:$BN$40,$BB$65:$BN$65), INDEX($BB$41:$BN$64,MATCH($C188,$BA$41:$BA$64,0),MATCH($B188,$BB$40:$BN$40,0)))</f>
        <v>57</v>
      </c>
      <c r="R188" s="23">
        <f>IF(OR(INDEX($BB$70:$BN$93,MATCH($C188,$BA$70:$BA$93,0),MATCH($B188,$BB$69:$BN$69,0))="T", INDEX($BB$70:$BN$93,MATCH($C188,$BA$70:$BA$93,0),MATCH($B188,$BB$69:$BN$69,0))="M"), _xlfn.XLOOKUP($B188,$BB$69:$BN$69,$BB$94:$BN$94), INDEX($AM$41:$AY$64,MATCH($C188,$BA$70:$BA$93,0),MATCH($B188,$BB$69:$BN$69,0)))</f>
        <v>58</v>
      </c>
      <c r="S188" s="23">
        <f>IF(OR(INDEX($BB$99:$BN$122,MATCH($C188,$BA$99:$BA$122,0),MATCH($B188,$BB$98:$BN$98,0))="T", INDEX($BB$99:$BN$122,MATCH($C188,$BA$99:$BA$122,0),MATCH($B188,$BB$98:$BN$98,0))="M"), _xlfn.XLOOKUP($B188,$BB$98:$BN$98,$BB$123:$BN$123), INDEX($BB$99:$BN$122,MATCH($C188,$BA$99:$BA$122,0),MATCH($B188,$BB$98:$BN$98,0)))</f>
        <v>201</v>
      </c>
      <c r="T188" s="23">
        <f>IF(OR(INDEX($BB$128:$BN$151,MATCH($C188,$BA$128:$BA$151,0),MATCH($B188,$BB$127:$BN$127,0))="T", INDEX($BB$128:$BN$151,MATCH($C188,$BA$128:$BA$151,0),MATCH($B188,$BB$127:$BN$127,0))="M"), _xlfn.XLOOKUP($B188,$BB$127:$BN$127,$BB$152:$BN$152), INDEX($AM$128:$AY$151,MATCH($C188,$BA$128:$BA$151,0),MATCH($B188,$BB$127:$BN$127,0)))</f>
        <v>71.8</v>
      </c>
    </row>
    <row r="189" spans="1:66" x14ac:dyDescent="0.35">
      <c r="A189" s="2">
        <v>42262</v>
      </c>
      <c r="B189" s="6">
        <f t="shared" si="132"/>
        <v>9</v>
      </c>
      <c r="C189" s="6">
        <f t="shared" si="133"/>
        <v>2015</v>
      </c>
      <c r="D189">
        <v>187006</v>
      </c>
      <c r="E189">
        <f t="shared" si="134"/>
        <v>75180.410420846078</v>
      </c>
      <c r="F189" s="19">
        <f>IF(OR(INDEX($X$13:$AJ$36,MATCH($C189,$W$13:$W$36,0),MATCH($B189,$X$12:$AJ$12,0))="T", INDEX($X$13:$AJ$36,MATCH($C189,$W$13:$W$36,0),MATCH($B189,$X$12:$AJ$12,0))="M"),_xlfn.XLOOKUP($B189,$X$12:$AJ$12,$X$37:$AJ$37), INDEX($X$13:$AJ$36,MATCH($C189,$W$13:$W$36,0),MATCH($B189,$X$12:$AJ$12,0)))</f>
        <v>106</v>
      </c>
      <c r="G189" s="19">
        <f>IF(OR(INDEX($X$41:$AJ$64,MATCH(C189,$W$41:$W$64,0),MATCH(B189,$X$40:$AJ$40,0))="T", INDEX($X$41:$AJ$64,MATCH(C189,$W$41:$W$64,0),MATCH(B189,$X$40:$AJ$40,0))="M"), _xlfn.XLOOKUP($B189,$X$40:$AJ$40,$X$65:$AJ$65), INDEX($X$41:$AJ$64,MATCH(C189,$W$41:$W$64,0),MATCH(B189,$X$40:$AJ$40,0)))</f>
        <v>50</v>
      </c>
      <c r="H189" s="19">
        <f>IF(OR(INDEX($X$70:$AJ$93,MATCH(C189,$W$70:$W$93,0),MATCH(B189,$X$69:$AJ$69,0))="T", INDEX($X$70:$AJ$93,MATCH(C189,$W$70:$W$93,0),MATCH(B189,$X$69:$AJ$69,0))="M"), _xlfn.XLOOKUP($B189,$X$69:$AJ$69,$X$94:$AJ$94), INDEX($X$70:$AJ$93,MATCH(C189,$W$70:$W$93,0),MATCH(B189,$X$69:$AJ$69,0)))</f>
        <v>3.8</v>
      </c>
      <c r="I189" s="19">
        <f>IF(OR(INDEX($X$99:$AJ$122,MATCH(C189,$W$99:$W$122,0),MATCH(B189,$X$98:$AJ$98,0))="T", INDEX($X$99:$AJ$122,MATCH(C189,$W$99:$W$122,0),MATCH(B189,$X$98:$AJ$98,0))="M"),_xlfn.XLOOKUP($B189,$X$98:$AJ$98,$X$123:$AJ$123), INDEX($X$99:$AJ$122,MATCH(C189,$W$99:$W$122,0),MATCH(B189,$X$98:$AJ$98,0)))</f>
        <v>9.1999999999999993</v>
      </c>
      <c r="J189" s="19">
        <f>IF(OR(INDEX($X$128:$AJ$151,MATCH(C189,$W$128:$W$151,0),MATCH(B189,$X$127:$AJ$127,0))="T", INDEX($X$128:$AJ$151,MATCH(C189,$W$128:$W$151,0),MATCH(B189,$X$127:$AJ$127,0))="M"), _xlfn.XLOOKUP($B189,$X$127:$AJ$127,$X$152:$AJ$152), INDEX($X$128:$AJ$151,MATCH(C189,$W$128:$W$151,0),MATCH(B189,$X$127:$AJ$127,0)))</f>
        <v>4.5999999999999996</v>
      </c>
      <c r="K189" s="18">
        <f>IF(OR(INDEX($AM$13:$AY$36,MATCH($C189,$AL$13:$AL$36,0),MATCH($B189,$AM$12:$AY$12,0))="T", INDEX($AM$13:$AY$36,MATCH($C189,$AL$13:$AL$36,0),MATCH($B189,$AM$12:$AY$12,0))="M"),_xlfn.XLOOKUP($B189,$AM$12:$AY$12,$AM$37:$AY$37), INDEX($AM$13:$AY$36,MATCH($C189,$AL$13:$AL$36,0),MATCH($B189,$AM$12:$AY$12,0)))</f>
        <v>95</v>
      </c>
      <c r="L189" s="18">
        <f>IF(OR(INDEX($AM$41:$AY$64,MATCH($C189,$AL$41:$AL$64,0),MATCH($B189,$AM$40:$AY$40,0))="T", INDEX($AM$41:$AY$64,MATCH($C189,$AL$41:$AL$64,0),MATCH($B189,$AM$40:$AY$40,0))="M"),_xlfn.XLOOKUP($B189,$AM$40:$AY$40,$AM$65:$AY$65), INDEX($AM$41:$AY$64,MATCH($C189,$AL$41:$AL$64,0),MATCH($B189,$AM$40:$AY$40,0)))</f>
        <v>55</v>
      </c>
      <c r="M189" s="18">
        <f t="shared" si="135"/>
        <v>5.0999999999999996</v>
      </c>
      <c r="N189" s="18">
        <f t="shared" si="136"/>
        <v>2.8</v>
      </c>
      <c r="O189" s="18">
        <f>IF(OR(INDEX($AM$99:$AY$122,MATCH($C189,$AL$99:$AL$122,0),MATCH($B189,$AM$98:$AY$98,0))="T", INDEX($AM$99:$AY$122,MATCH($C189,$AL$99:$AL$122,0),MATCH($B189,$AM$98:$AY$98,0))="M"), _xlfn.XLOOKUP($B189,$AM$98:$AY$98,$AM$123:$AY$123), INDEX($AM$99:$AY$122,MATCH($C189,$AL$99:$AL$122,0),MATCH($B189,$AM$98:$AY$98,0)))</f>
        <v>2.8</v>
      </c>
      <c r="P189" s="23">
        <f>IF(OR(INDEX($BB$13:$BN$36,MATCH($C189,$BA$13:$BA$36,0),MATCH($B189,$BB$12:$BN$12,0))="T", INDEX($BB$13:$BN$36,MATCH($C189,$BA$13:$BA$36,0),MATCH($B189,$BB$12:$BN$12,0))="M"),_xlfn.XLOOKUP($B189,$BB$12:$BN$12,$BB$37:$BN$37), INDEX($BB$13:$BN$36,MATCH($C189,$BA$13:$BA$36,0),MATCH($B189,$BB$12:$BN$12,0)))</f>
        <v>97</v>
      </c>
      <c r="Q189" s="23">
        <f>IF(OR(INDEX($BB$41:$BN$64,MATCH($C189,$BA$41:$BA$64,0),MATCH($B189,$BB$40:$BN$40,0))="T", INDEX($BB$41:$BN$64,MATCH($C189,$BA$41:$BA$64,0),MATCH($B189,$BB$40:$BN$40,0))="M"),_xlfn.XLOOKUP($B189,$BB$40:$BN$40,$BB$65:$BN$65), INDEX($BB$41:$BN$64,MATCH($C189,$BA$41:$BA$64,0),MATCH($B189,$BB$40:$BN$40,0)))</f>
        <v>52</v>
      </c>
      <c r="R189" s="23">
        <f>IF(OR(INDEX($BB$70:$BN$93,MATCH($C189,$BA$70:$BA$93,0),MATCH($B189,$BB$69:$BN$69,0))="T", INDEX($BB$70:$BN$93,MATCH($C189,$BA$70:$BA$93,0),MATCH($B189,$BB$69:$BN$69,0))="M"), _xlfn.XLOOKUP($B189,$BB$69:$BN$69,$BB$94:$BN$94), INDEX($AM$41:$AY$64,MATCH($C189,$BA$70:$BA$93,0),MATCH($B189,$BB$69:$BN$69,0)))</f>
        <v>55</v>
      </c>
      <c r="S189" s="23">
        <f>IF(OR(INDEX($BB$99:$BN$122,MATCH($C189,$BA$99:$BA$122,0),MATCH($B189,$BB$98:$BN$98,0))="T", INDEX($BB$99:$BN$122,MATCH($C189,$BA$99:$BA$122,0),MATCH($B189,$BB$98:$BN$98,0))="M"), _xlfn.XLOOKUP($B189,$BB$98:$BN$98,$BB$123:$BN$123), INDEX($BB$99:$BN$122,MATCH($C189,$BA$99:$BA$122,0),MATCH($B189,$BB$98:$BN$98,0)))</f>
        <v>170</v>
      </c>
      <c r="T189" s="23">
        <f>IF(OR(INDEX($BB$128:$BN$151,MATCH($C189,$BA$128:$BA$151,0),MATCH($B189,$BB$127:$BN$127,0))="T", INDEX($BB$128:$BN$151,MATCH($C189,$BA$128:$BA$151,0),MATCH($B189,$BB$127:$BN$127,0))="M"), _xlfn.XLOOKUP($B189,$BB$127:$BN$127,$BB$152:$BN$152), INDEX($AM$128:$AY$151,MATCH($C189,$BA$128:$BA$151,0),MATCH($B189,$BB$127:$BN$127,0)))</f>
        <v>74</v>
      </c>
    </row>
    <row r="190" spans="1:66" x14ac:dyDescent="0.35">
      <c r="A190" s="2">
        <v>42292</v>
      </c>
      <c r="B190" s="6">
        <f t="shared" si="132"/>
        <v>10</v>
      </c>
      <c r="C190" s="6">
        <f t="shared" si="133"/>
        <v>2015</v>
      </c>
      <c r="D190">
        <v>184678</v>
      </c>
      <c r="E190">
        <f t="shared" si="134"/>
        <v>74244.50464531091</v>
      </c>
      <c r="F190" s="19">
        <f>IF(OR(INDEX($X$13:$AJ$36,MATCH($C190,$W$13:$W$36,0),MATCH($B190,$X$12:$AJ$12,0))="T", INDEX($X$13:$AJ$36,MATCH($C190,$W$13:$W$36,0),MATCH($B190,$X$12:$AJ$12,0))="M"),_xlfn.XLOOKUP($B190,$X$12:$AJ$12,$X$37:$AJ$37), INDEX($X$13:$AJ$36,MATCH($C190,$W$13:$W$36,0),MATCH($B190,$X$12:$AJ$12,0)))</f>
        <v>96</v>
      </c>
      <c r="G190" s="19">
        <f>IF(OR(INDEX($X$41:$AJ$64,MATCH(C190,$W$41:$W$64,0),MATCH(B190,$X$40:$AJ$40,0))="T", INDEX($X$41:$AJ$64,MATCH(C190,$W$41:$W$64,0),MATCH(B190,$X$40:$AJ$40,0))="M"), _xlfn.XLOOKUP($B190,$X$40:$AJ$40,$X$65:$AJ$65), INDEX($X$41:$AJ$64,MATCH(C190,$W$41:$W$64,0),MATCH(B190,$X$40:$AJ$40,0)))</f>
        <v>48</v>
      </c>
      <c r="H190" s="19">
        <f>IF(OR(INDEX($X$70:$AJ$93,MATCH(C190,$W$70:$W$93,0),MATCH(B190,$X$69:$AJ$69,0))="T", INDEX($X$70:$AJ$93,MATCH(C190,$W$70:$W$93,0),MATCH(B190,$X$69:$AJ$69,0))="M"), _xlfn.XLOOKUP($B190,$X$69:$AJ$69,$X$94:$AJ$94), INDEX($X$70:$AJ$93,MATCH(C190,$W$70:$W$93,0),MATCH(B190,$X$69:$AJ$69,0)))</f>
        <v>4.0999999999999996</v>
      </c>
      <c r="I190" s="19">
        <f>IF(OR(INDEX($X$99:$AJ$122,MATCH(C190,$W$99:$W$122,0),MATCH(B190,$X$98:$AJ$98,0))="T", INDEX($X$99:$AJ$122,MATCH(C190,$W$99:$W$122,0),MATCH(B190,$X$98:$AJ$98,0))="M"),_xlfn.XLOOKUP($B190,$X$98:$AJ$98,$X$123:$AJ$123), INDEX($X$99:$AJ$122,MATCH(C190,$W$99:$W$122,0),MATCH(B190,$X$98:$AJ$98,0)))</f>
        <v>5.2</v>
      </c>
      <c r="J190" s="19">
        <f>IF(OR(INDEX($X$128:$AJ$151,MATCH(C190,$W$128:$W$151,0),MATCH(B190,$X$127:$AJ$127,0))="T", INDEX($X$128:$AJ$151,MATCH(C190,$W$128:$W$151,0),MATCH(B190,$X$127:$AJ$127,0))="M"), _xlfn.XLOOKUP($B190,$X$127:$AJ$127,$X$152:$AJ$152), INDEX($X$128:$AJ$151,MATCH(C190,$W$128:$W$151,0),MATCH(B190,$X$127:$AJ$127,0)))</f>
        <v>6.2</v>
      </c>
      <c r="K190" s="18">
        <f>IF(OR(INDEX($AM$13:$AY$36,MATCH($C190,$AL$13:$AL$36,0),MATCH($B190,$AM$12:$AY$12,0))="T", INDEX($AM$13:$AY$36,MATCH($C190,$AL$13:$AL$36,0),MATCH($B190,$AM$12:$AY$12,0))="M"),_xlfn.XLOOKUP($B190,$AM$12:$AY$12,$AM$37:$AY$37), INDEX($AM$13:$AY$36,MATCH($C190,$AL$13:$AL$36,0),MATCH($B190,$AM$12:$AY$12,0)))</f>
        <v>87</v>
      </c>
      <c r="L190" s="18">
        <f>IF(OR(INDEX($AM$41:$AY$64,MATCH($C190,$AL$41:$AL$64,0),MATCH($B190,$AM$40:$AY$40,0))="T", INDEX($AM$41:$AY$64,MATCH($C190,$AL$41:$AL$64,0),MATCH($B190,$AM$40:$AY$40,0))="M"),_xlfn.XLOOKUP($B190,$AM$40:$AY$40,$AM$65:$AY$65), INDEX($AM$41:$AY$64,MATCH($C190,$AL$41:$AL$64,0),MATCH($B190,$AM$40:$AY$40,0)))</f>
        <v>55</v>
      </c>
      <c r="M190" s="18">
        <f t="shared" si="135"/>
        <v>8</v>
      </c>
      <c r="N190" s="18">
        <f t="shared" si="136"/>
        <v>1.3</v>
      </c>
      <c r="O190" s="18">
        <f>IF(OR(INDEX($AM$99:$AY$122,MATCH($C190,$AL$99:$AL$122,0),MATCH($B190,$AM$98:$AY$98,0))="T", INDEX($AM$99:$AY$122,MATCH($C190,$AL$99:$AL$122,0),MATCH($B190,$AM$98:$AY$98,0))="M"), _xlfn.XLOOKUP($B190,$AM$98:$AY$98,$AM$123:$AY$123), INDEX($AM$99:$AY$122,MATCH($C190,$AL$99:$AL$122,0),MATCH($B190,$AM$98:$AY$98,0)))</f>
        <v>1.3</v>
      </c>
      <c r="P190" s="23">
        <f>IF(OR(INDEX($BB$13:$BN$36,MATCH($C190,$BA$13:$BA$36,0),MATCH($B190,$BB$12:$BN$12,0))="T", INDEX($BB$13:$BN$36,MATCH($C190,$BA$13:$BA$36,0),MATCH($B190,$BB$12:$BN$12,0))="M"),_xlfn.XLOOKUP($B190,$BB$12:$BN$12,$BB$37:$BN$37), INDEX($BB$13:$BN$36,MATCH($C190,$BA$13:$BA$36,0),MATCH($B190,$BB$12:$BN$12,0)))</f>
        <v>93</v>
      </c>
      <c r="Q190" s="23">
        <f>IF(OR(INDEX($BB$41:$BN$64,MATCH($C190,$BA$41:$BA$64,0),MATCH($B190,$BB$40:$BN$40,0))="T", INDEX($BB$41:$BN$64,MATCH($C190,$BA$41:$BA$64,0),MATCH($B190,$BB$40:$BN$40,0))="M"),_xlfn.XLOOKUP($B190,$BB$40:$BN$40,$BB$65:$BN$65), INDEX($BB$41:$BN$64,MATCH($C190,$BA$41:$BA$64,0),MATCH($B190,$BB$40:$BN$40,0)))</f>
        <v>49</v>
      </c>
      <c r="R190" s="23">
        <f>IF(OR(INDEX($BB$70:$BN$93,MATCH($C190,$BA$70:$BA$93,0),MATCH($B190,$BB$69:$BN$69,0))="T", INDEX($BB$70:$BN$93,MATCH($C190,$BA$70:$BA$93,0),MATCH($B190,$BB$69:$BN$69,0))="M"), _xlfn.XLOOKUP($B190,$BB$69:$BN$69,$BB$94:$BN$94), INDEX($AM$41:$AY$64,MATCH($C190,$BA$70:$BA$93,0),MATCH($B190,$BB$69:$BN$69,0)))</f>
        <v>55</v>
      </c>
      <c r="S190" s="23">
        <f>IF(OR(INDEX($BB$99:$BN$122,MATCH($C190,$BA$99:$BA$122,0),MATCH($B190,$BB$98:$BN$98,0))="T", INDEX($BB$99:$BN$122,MATCH($C190,$BA$99:$BA$122,0),MATCH($B190,$BB$98:$BN$98,0))="M"), _xlfn.XLOOKUP($B190,$BB$98:$BN$98,$BB$123:$BN$123), INDEX($BB$99:$BN$122,MATCH($C190,$BA$99:$BA$122,0),MATCH($B190,$BB$98:$BN$98,0)))</f>
        <v>96</v>
      </c>
      <c r="T190" s="23">
        <f>IF(OR(INDEX($BB$128:$BN$151,MATCH($C190,$BA$128:$BA$151,0),MATCH($B190,$BB$127:$BN$127,0))="T", INDEX($BB$128:$BN$151,MATCH($C190,$BA$128:$BA$151,0),MATCH($B190,$BB$127:$BN$127,0))="M"), _xlfn.XLOOKUP($B190,$BB$127:$BN$127,$BB$152:$BN$152), INDEX($AM$128:$AY$151,MATCH($C190,$BA$128:$BA$151,0),MATCH($B190,$BB$127:$BN$127,0)))</f>
        <v>72.900000000000006</v>
      </c>
    </row>
    <row r="191" spans="1:66" x14ac:dyDescent="0.35">
      <c r="A191" s="2">
        <v>42323</v>
      </c>
      <c r="B191" s="6">
        <f t="shared" si="132"/>
        <v>11</v>
      </c>
      <c r="C191" s="6">
        <f t="shared" si="133"/>
        <v>2015</v>
      </c>
      <c r="D191">
        <v>194636</v>
      </c>
      <c r="E191">
        <f t="shared" si="134"/>
        <v>78247.833559734965</v>
      </c>
      <c r="F191" s="19">
        <f>IF(OR(INDEX($X$13:$AJ$36,MATCH($C191,$W$13:$W$36,0),MATCH($B191,$X$12:$AJ$12,0))="T", INDEX($X$13:$AJ$36,MATCH($C191,$W$13:$W$36,0),MATCH($B191,$X$12:$AJ$12,0))="M"),_xlfn.XLOOKUP($B191,$X$12:$AJ$12,$X$37:$AJ$37), INDEX($X$13:$AJ$36,MATCH($C191,$W$13:$W$36,0),MATCH($B191,$X$12:$AJ$12,0)))</f>
        <v>72</v>
      </c>
      <c r="G191" s="19">
        <f>IF(OR(INDEX($X$41:$AJ$64,MATCH(C191,$W$41:$W$64,0),MATCH(B191,$X$40:$AJ$40,0))="T", INDEX($X$41:$AJ$64,MATCH(C191,$W$41:$W$64,0),MATCH(B191,$X$40:$AJ$40,0))="M"), _xlfn.XLOOKUP($B191,$X$40:$AJ$40,$X$65:$AJ$65), INDEX($X$41:$AJ$64,MATCH(C191,$W$41:$W$64,0),MATCH(B191,$X$40:$AJ$40,0)))</f>
        <v>27</v>
      </c>
      <c r="H191" s="19">
        <f>IF(OR(INDEX($X$70:$AJ$93,MATCH(C191,$W$70:$W$93,0),MATCH(B191,$X$69:$AJ$69,0))="T", INDEX($X$70:$AJ$93,MATCH(C191,$W$70:$W$93,0),MATCH(B191,$X$69:$AJ$69,0))="M"), _xlfn.XLOOKUP($B191,$X$69:$AJ$69,$X$94:$AJ$94), INDEX($X$70:$AJ$93,MATCH(C191,$W$70:$W$93,0),MATCH(B191,$X$69:$AJ$69,0)))</f>
        <v>1.2</v>
      </c>
      <c r="I191" s="19">
        <f>IF(OR(INDEX($X$99:$AJ$122,MATCH(C191,$W$99:$W$122,0),MATCH(B191,$X$98:$AJ$98,0))="T", INDEX($X$99:$AJ$122,MATCH(C191,$W$99:$W$122,0),MATCH(B191,$X$98:$AJ$98,0))="M"),_xlfn.XLOOKUP($B191,$X$98:$AJ$98,$X$123:$AJ$123), INDEX($X$99:$AJ$122,MATCH(C191,$W$99:$W$122,0),MATCH(B191,$X$98:$AJ$98,0)))</f>
        <v>0</v>
      </c>
      <c r="J191" s="19">
        <f>IF(OR(INDEX($X$128:$AJ$151,MATCH(C191,$W$128:$W$151,0),MATCH(B191,$X$127:$AJ$127,0))="T", INDEX($X$128:$AJ$151,MATCH(C191,$W$128:$W$151,0),MATCH(B191,$X$127:$AJ$127,0))="M"), _xlfn.XLOOKUP($B191,$X$127:$AJ$127,$X$152:$AJ$152), INDEX($X$128:$AJ$151,MATCH(C191,$W$128:$W$151,0),MATCH(B191,$X$127:$AJ$127,0)))</f>
        <v>6.2</v>
      </c>
      <c r="K191" s="18">
        <f>IF(OR(INDEX($AM$13:$AY$36,MATCH($C191,$AL$13:$AL$36,0),MATCH($B191,$AM$12:$AY$12,0))="T", INDEX($AM$13:$AY$36,MATCH($C191,$AL$13:$AL$36,0),MATCH($B191,$AM$12:$AY$12,0))="M"),_xlfn.XLOOKUP($B191,$AM$12:$AY$12,$AM$37:$AY$37), INDEX($AM$13:$AY$36,MATCH($C191,$AL$13:$AL$36,0),MATCH($B191,$AM$12:$AY$12,0)))</f>
        <v>70</v>
      </c>
      <c r="L191" s="18">
        <f>IF(OR(INDEX($AM$41:$AY$64,MATCH($C191,$AL$41:$AL$64,0),MATCH($B191,$AM$40:$AY$40,0))="T", INDEX($AM$41:$AY$64,MATCH($C191,$AL$41:$AL$64,0),MATCH($B191,$AM$40:$AY$40,0))="M"),_xlfn.XLOOKUP($B191,$AM$40:$AY$40,$AM$65:$AY$65), INDEX($AM$41:$AY$64,MATCH($C191,$AL$41:$AL$64,0),MATCH($B191,$AM$40:$AY$40,0)))</f>
        <v>42</v>
      </c>
      <c r="M191" s="18">
        <f t="shared" si="135"/>
        <v>9</v>
      </c>
      <c r="N191" s="18">
        <f t="shared" si="136"/>
        <v>0</v>
      </c>
      <c r="O191" s="18">
        <f>IF(OR(INDEX($AM$99:$AY$122,MATCH($C191,$AL$99:$AL$122,0),MATCH($B191,$AM$98:$AY$98,0))="T", INDEX($AM$99:$AY$122,MATCH($C191,$AL$99:$AL$122,0),MATCH($B191,$AM$98:$AY$98,0))="M"), _xlfn.XLOOKUP($B191,$AM$98:$AY$98,$AM$123:$AY$123), INDEX($AM$99:$AY$122,MATCH($C191,$AL$99:$AL$122,0),MATCH($B191,$AM$98:$AY$98,0)))</f>
        <v>0</v>
      </c>
      <c r="P191" s="23">
        <f>IF(OR(INDEX($BB$13:$BN$36,MATCH($C191,$BA$13:$BA$36,0),MATCH($B191,$BB$12:$BN$12,0))="T", INDEX($BB$13:$BN$36,MATCH($C191,$BA$13:$BA$36,0),MATCH($B191,$BB$12:$BN$12,0))="M"),_xlfn.XLOOKUP($B191,$BB$12:$BN$12,$BB$37:$BN$37), INDEX($BB$13:$BN$36,MATCH($C191,$BA$13:$BA$36,0),MATCH($B191,$BB$12:$BN$12,0)))</f>
        <v>73</v>
      </c>
      <c r="Q191" s="23">
        <f>IF(OR(INDEX($BB$41:$BN$64,MATCH($C191,$BA$41:$BA$64,0),MATCH($B191,$BB$40:$BN$40,0))="T", INDEX($BB$41:$BN$64,MATCH($C191,$BA$41:$BA$64,0),MATCH($B191,$BB$40:$BN$40,0))="M"),_xlfn.XLOOKUP($B191,$BB$40:$BN$40,$BB$65:$BN$65), INDEX($BB$41:$BN$64,MATCH($C191,$BA$41:$BA$64,0),MATCH($B191,$BB$40:$BN$40,0)))</f>
        <v>31</v>
      </c>
      <c r="R191" s="23">
        <f>IF(OR(INDEX($BB$70:$BN$93,MATCH($C191,$BA$70:$BA$93,0),MATCH($B191,$BB$69:$BN$69,0))="T", INDEX($BB$70:$BN$93,MATCH($C191,$BA$70:$BA$93,0),MATCH($B191,$BB$69:$BN$69,0))="M"), _xlfn.XLOOKUP($B191,$BB$69:$BN$69,$BB$94:$BN$94), INDEX($AM$41:$AY$64,MATCH($C191,$BA$70:$BA$93,0),MATCH($B191,$BB$69:$BN$69,0)))</f>
        <v>42</v>
      </c>
      <c r="S191" s="23">
        <f>IF(OR(INDEX($BB$99:$BN$122,MATCH($C191,$BA$99:$BA$122,0),MATCH($B191,$BB$98:$BN$98,0))="T", INDEX($BB$99:$BN$122,MATCH($C191,$BA$99:$BA$122,0),MATCH($B191,$BB$98:$BN$98,0))="M"), _xlfn.XLOOKUP($B191,$BB$98:$BN$98,$BB$123:$BN$123), INDEX($BB$99:$BN$122,MATCH($C191,$BA$99:$BA$122,0),MATCH($B191,$BB$98:$BN$98,0)))</f>
        <v>0</v>
      </c>
      <c r="T191" s="23">
        <f>IF(OR(INDEX($BB$128:$BN$151,MATCH($C191,$BA$128:$BA$151,0),MATCH($B191,$BB$127:$BN$127,0))="T", INDEX($BB$128:$BN$151,MATCH($C191,$BA$128:$BA$151,0),MATCH($B191,$BB$127:$BN$127,0))="M"), _xlfn.XLOOKUP($B191,$BB$127:$BN$127,$BB$152:$BN$152), INDEX($AM$128:$AY$151,MATCH($C191,$BA$128:$BA$151,0),MATCH($B191,$BB$127:$BN$127,0)))</f>
        <v>61.9</v>
      </c>
    </row>
    <row r="192" spans="1:66" x14ac:dyDescent="0.35">
      <c r="A192" s="2">
        <v>42353</v>
      </c>
      <c r="B192" s="6">
        <f t="shared" si="132"/>
        <v>12</v>
      </c>
      <c r="C192" s="6">
        <f t="shared" si="133"/>
        <v>2015</v>
      </c>
      <c r="D192">
        <v>233993</v>
      </c>
      <c r="E192">
        <f t="shared" si="134"/>
        <v>94070.189061340468</v>
      </c>
      <c r="F192" s="19">
        <f>IF(OR(INDEX($X$13:$AJ$36,MATCH($C192,$W$13:$W$36,0),MATCH($B192,$X$12:$AJ$12,0))="T", INDEX($X$13:$AJ$36,MATCH($C192,$W$13:$W$36,0),MATCH($B192,$X$12:$AJ$12,0))="M"),_xlfn.XLOOKUP($B192,$X$12:$AJ$12,$X$37:$AJ$37), INDEX($X$13:$AJ$36,MATCH($C192,$W$13:$W$36,0),MATCH($B192,$X$12:$AJ$12,0)))</f>
        <v>64</v>
      </c>
      <c r="G192" s="19">
        <f>IF(OR(INDEX($X$41:$AJ$64,MATCH(C192,$W$41:$W$64,0),MATCH(B192,$X$40:$AJ$40,0))="T", INDEX($X$41:$AJ$64,MATCH(C192,$W$41:$W$64,0),MATCH(B192,$X$40:$AJ$40,0))="M"), _xlfn.XLOOKUP($B192,$X$40:$AJ$40,$X$65:$AJ$65), INDEX($X$41:$AJ$64,MATCH(C192,$W$41:$W$64,0),MATCH(B192,$X$40:$AJ$40,0)))</f>
        <v>27</v>
      </c>
      <c r="H192" s="19">
        <f>IF(OR(INDEX($X$70:$AJ$93,MATCH(C192,$W$70:$W$93,0),MATCH(B192,$X$69:$AJ$69,0))="T", INDEX($X$70:$AJ$93,MATCH(C192,$W$70:$W$93,0),MATCH(B192,$X$69:$AJ$69,0))="M"), _xlfn.XLOOKUP($B192,$X$69:$AJ$69,$X$94:$AJ$94), INDEX($X$70:$AJ$93,MATCH(C192,$W$70:$W$93,0),MATCH(B192,$X$69:$AJ$69,0)))</f>
        <v>0</v>
      </c>
      <c r="I192" s="19">
        <f>IF(OR(INDEX($X$99:$AJ$122,MATCH(C192,$W$99:$W$122,0),MATCH(B192,$X$98:$AJ$98,0))="T", INDEX($X$99:$AJ$122,MATCH(C192,$W$99:$W$122,0),MATCH(B192,$X$98:$AJ$98,0))="M"),_xlfn.XLOOKUP($B192,$X$98:$AJ$98,$X$123:$AJ$123), INDEX($X$99:$AJ$122,MATCH(C192,$W$99:$W$122,0),MATCH(B192,$X$98:$AJ$98,0)))</f>
        <v>0</v>
      </c>
      <c r="J192" s="19">
        <f>IF(OR(INDEX($X$128:$AJ$151,MATCH(C192,$W$128:$W$151,0),MATCH(B192,$X$127:$AJ$127,0))="T", INDEX($X$128:$AJ$151,MATCH(C192,$W$128:$W$151,0),MATCH(B192,$X$127:$AJ$127,0))="M"), _xlfn.XLOOKUP($B192,$X$127:$AJ$127,$X$152:$AJ$152), INDEX($X$128:$AJ$151,MATCH(C192,$W$128:$W$151,0),MATCH(B192,$X$127:$AJ$127,0)))</f>
        <v>2.5</v>
      </c>
      <c r="K192" s="18">
        <f>IF(OR(INDEX($AM$13:$AY$36,MATCH($C192,$AL$13:$AL$36,0),MATCH($B192,$AM$12:$AY$12,0))="T", INDEX($AM$13:$AY$36,MATCH($C192,$AL$13:$AL$36,0),MATCH($B192,$AM$12:$AY$12,0))="M"),_xlfn.XLOOKUP($B192,$AM$12:$AY$12,$AM$37:$AY$37), INDEX($AM$13:$AY$36,MATCH($C192,$AL$13:$AL$36,0),MATCH($B192,$AM$12:$AY$12,0)))</f>
        <v>64</v>
      </c>
      <c r="L192" s="18">
        <f>IF(OR(INDEX($AM$41:$AY$64,MATCH($C192,$AL$41:$AL$64,0),MATCH($B192,$AM$40:$AY$40,0))="T", INDEX($AM$41:$AY$64,MATCH($C192,$AL$41:$AL$64,0),MATCH($B192,$AM$40:$AY$40,0))="M"),_xlfn.XLOOKUP($B192,$AM$40:$AY$40,$AM$65:$AY$65), INDEX($AM$41:$AY$64,MATCH($C192,$AL$41:$AL$64,0),MATCH($B192,$AM$40:$AY$40,0)))</f>
        <v>39</v>
      </c>
      <c r="M192" s="18">
        <f t="shared" si="135"/>
        <v>4.5</v>
      </c>
      <c r="N192" s="18">
        <f t="shared" si="136"/>
        <v>0</v>
      </c>
      <c r="O192" s="18">
        <f>IF(OR(INDEX($AM$99:$AY$122,MATCH($C192,$AL$99:$AL$122,0),MATCH($B192,$AM$98:$AY$98,0))="T", INDEX($AM$99:$AY$122,MATCH($C192,$AL$99:$AL$122,0),MATCH($B192,$AM$98:$AY$98,0))="M"), _xlfn.XLOOKUP($B192,$AM$98:$AY$98,$AM$123:$AY$123), INDEX($AM$99:$AY$122,MATCH($C192,$AL$99:$AL$122,0),MATCH($B192,$AM$98:$AY$98,0)))</f>
        <v>0</v>
      </c>
      <c r="P192" s="23">
        <f>IF(OR(INDEX($BB$13:$BN$36,MATCH($C192,$BA$13:$BA$36,0),MATCH($B192,$BB$12:$BN$12,0))="T", INDEX($BB$13:$BN$36,MATCH($C192,$BA$13:$BA$36,0),MATCH($B192,$BB$12:$BN$12,0))="M"),_xlfn.XLOOKUP($B192,$BB$12:$BN$12,$BB$37:$BN$37), INDEX($BB$13:$BN$36,MATCH($C192,$BA$13:$BA$36,0),MATCH($B192,$BB$12:$BN$12,0)))</f>
        <v>71</v>
      </c>
      <c r="Q192" s="23">
        <f>IF(OR(INDEX($BB$41:$BN$64,MATCH($C192,$BA$41:$BA$64,0),MATCH($B192,$BB$40:$BN$40,0))="T", INDEX($BB$41:$BN$64,MATCH($C192,$BA$41:$BA$64,0),MATCH($B192,$BB$40:$BN$40,0))="M"),_xlfn.XLOOKUP($B192,$BB$40:$BN$40,$BB$65:$BN$65), INDEX($BB$41:$BN$64,MATCH($C192,$BA$41:$BA$64,0),MATCH($B192,$BB$40:$BN$40,0)))</f>
        <v>30</v>
      </c>
      <c r="R192" s="23">
        <f>IF(OR(INDEX($BB$70:$BN$93,MATCH($C192,$BA$70:$BA$93,0),MATCH($B192,$BB$69:$BN$69,0))="T", INDEX($BB$70:$BN$93,MATCH($C192,$BA$70:$BA$93,0),MATCH($B192,$BB$69:$BN$69,0))="M"), _xlfn.XLOOKUP($B192,$BB$69:$BN$69,$BB$94:$BN$94), INDEX($AM$41:$AY$64,MATCH($C192,$BA$70:$BA$93,0),MATCH($B192,$BB$69:$BN$69,0)))</f>
        <v>39</v>
      </c>
      <c r="S192" s="23">
        <f>IF(OR(INDEX($BB$99:$BN$122,MATCH($C192,$BA$99:$BA$122,0),MATCH($B192,$BB$98:$BN$98,0))="T", INDEX($BB$99:$BN$122,MATCH($C192,$BA$99:$BA$122,0),MATCH($B192,$BB$98:$BN$98,0))="M"), _xlfn.XLOOKUP($B192,$BB$98:$BN$98,$BB$123:$BN$123), INDEX($BB$99:$BN$122,MATCH($C192,$BA$99:$BA$122,0),MATCH($B192,$BB$98:$BN$98,0)))</f>
        <v>0</v>
      </c>
      <c r="T192" s="23">
        <f>IF(OR(INDEX($BB$128:$BN$151,MATCH($C192,$BA$128:$BA$151,0),MATCH($B192,$BB$127:$BN$127,0))="T", INDEX($BB$128:$BN$151,MATCH($C192,$BA$128:$BA$151,0),MATCH($B192,$BB$127:$BN$127,0))="M"), _xlfn.XLOOKUP($B192,$BB$127:$BN$127,$BB$152:$BN$152), INDEX($AM$128:$AY$151,MATCH($C192,$BA$128:$BA$151,0),MATCH($B192,$BB$127:$BN$127,0)))</f>
        <v>56.4</v>
      </c>
    </row>
    <row r="193" spans="1:20" x14ac:dyDescent="0.35">
      <c r="A193" s="2">
        <v>42384</v>
      </c>
      <c r="B193" s="6">
        <f t="shared" si="132"/>
        <v>1</v>
      </c>
      <c r="C193" s="6">
        <f t="shared" si="133"/>
        <v>2016</v>
      </c>
      <c r="D193">
        <v>223373</v>
      </c>
      <c r="E193">
        <f t="shared" si="134"/>
        <v>89800.72199253313</v>
      </c>
      <c r="F193" s="19">
        <f>IF(OR(INDEX($X$13:$AJ$36,MATCH($C193,$W$13:$W$36,0),MATCH($B193,$X$12:$AJ$12,0))="T", INDEX($X$13:$AJ$36,MATCH($C193,$W$13:$W$36,0),MATCH($B193,$X$12:$AJ$12,0))="M"),_xlfn.XLOOKUP($B193,$X$12:$AJ$12,$X$37:$AJ$37), INDEX($X$13:$AJ$36,MATCH($C193,$W$13:$W$36,0),MATCH($B193,$X$12:$AJ$12,0)))</f>
        <v>64</v>
      </c>
      <c r="G193" s="19">
        <f>IF(OR(INDEX($X$41:$AJ$64,MATCH(C193,$W$41:$W$64,0),MATCH(B193,$X$40:$AJ$40,0))="T", INDEX($X$41:$AJ$64,MATCH(C193,$W$41:$W$64,0),MATCH(B193,$X$40:$AJ$40,0))="M"), _xlfn.XLOOKUP($B193,$X$40:$AJ$40,$X$65:$AJ$65), INDEX($X$41:$AJ$64,MATCH(C193,$W$41:$W$64,0),MATCH(B193,$X$40:$AJ$40,0)))</f>
        <v>31</v>
      </c>
      <c r="H193" s="19">
        <f>IF(OR(INDEX($X$70:$AJ$93,MATCH(C193,$W$70:$W$93,0),MATCH(B193,$X$69:$AJ$69,0))="T", INDEX($X$70:$AJ$93,MATCH(C193,$W$70:$W$93,0),MATCH(B193,$X$69:$AJ$69,0))="M"), _xlfn.XLOOKUP($B193,$X$69:$AJ$69,$X$94:$AJ$94), INDEX($X$70:$AJ$93,MATCH(C193,$W$70:$W$93,0),MATCH(B193,$X$69:$AJ$69,0)))</f>
        <v>0</v>
      </c>
      <c r="I193" s="19">
        <f>IF(OR(INDEX($X$99:$AJ$122,MATCH(C193,$W$99:$W$122,0),MATCH(B193,$X$98:$AJ$98,0))="T", INDEX($X$99:$AJ$122,MATCH(C193,$W$99:$W$122,0),MATCH(B193,$X$98:$AJ$98,0))="M"),_xlfn.XLOOKUP($B193,$X$98:$AJ$98,$X$123:$AJ$123), INDEX($X$99:$AJ$122,MATCH(C193,$W$99:$W$122,0),MATCH(B193,$X$98:$AJ$98,0)))</f>
        <v>0</v>
      </c>
      <c r="J193" s="19">
        <f>IF(OR(INDEX($X$128:$AJ$151,MATCH(C193,$W$128:$W$151,0),MATCH(B193,$X$127:$AJ$127,0))="T", INDEX($X$128:$AJ$151,MATCH(C193,$W$128:$W$151,0),MATCH(B193,$X$127:$AJ$127,0))="M"), _xlfn.XLOOKUP($B193,$X$127:$AJ$127,$X$152:$AJ$152), INDEX($X$128:$AJ$151,MATCH(C193,$W$128:$W$151,0),MATCH(B193,$X$127:$AJ$127,0)))</f>
        <v>0.2</v>
      </c>
      <c r="K193" s="18">
        <f>IF(OR(INDEX($AM$13:$AY$36,MATCH($C193,$AL$13:$AL$36,0),MATCH($B193,$AM$12:$AY$12,0))="T", INDEX($AM$13:$AY$36,MATCH($C193,$AL$13:$AL$36,0),MATCH($B193,$AM$12:$AY$12,0))="M"),_xlfn.XLOOKUP($B193,$AM$12:$AY$12,$AM$37:$AY$37), INDEX($AM$13:$AY$36,MATCH($C193,$AL$13:$AL$36,0),MATCH($B193,$AM$12:$AY$12,0)))</f>
        <v>64</v>
      </c>
      <c r="L193" s="18">
        <f>IF(OR(INDEX($AM$41:$AY$64,MATCH($C193,$AL$41:$AL$64,0),MATCH($B193,$AM$40:$AY$40,0))="T", INDEX($AM$41:$AY$64,MATCH($C193,$AL$41:$AL$64,0),MATCH($B193,$AM$40:$AY$40,0))="M"),_xlfn.XLOOKUP($B193,$AM$40:$AY$40,$AM$65:$AY$65), INDEX($AM$41:$AY$64,MATCH($C193,$AL$41:$AL$64,0),MATCH($B193,$AM$40:$AY$40,0)))</f>
        <v>40</v>
      </c>
      <c r="M193" s="18">
        <f t="shared" si="135"/>
        <v>1.4</v>
      </c>
      <c r="N193" s="18">
        <f t="shared" si="136"/>
        <v>0</v>
      </c>
      <c r="O193" s="18">
        <f>IF(OR(INDEX($AM$99:$AY$122,MATCH($C193,$AL$99:$AL$122,0),MATCH($B193,$AM$98:$AY$98,0))="T", INDEX($AM$99:$AY$122,MATCH($C193,$AL$99:$AL$122,0),MATCH($B193,$AM$98:$AY$98,0))="M"), _xlfn.XLOOKUP($B193,$AM$98:$AY$98,$AM$123:$AY$123), INDEX($AM$99:$AY$122,MATCH($C193,$AL$99:$AL$122,0),MATCH($B193,$AM$98:$AY$98,0)))</f>
        <v>0</v>
      </c>
      <c r="P193" s="23">
        <f>IF(OR(INDEX($BB$13:$BN$36,MATCH($C193,$BA$13:$BA$36,0),MATCH($B193,$BB$12:$BN$12,0))="T", INDEX($BB$13:$BN$36,MATCH($C193,$BA$13:$BA$36,0),MATCH($B193,$BB$12:$BN$12,0))="M"),_xlfn.XLOOKUP($B193,$BB$12:$BN$12,$BB$37:$BN$37), INDEX($BB$13:$BN$36,MATCH($C193,$BA$13:$BA$36,0),MATCH($B193,$BB$12:$BN$12,0)))</f>
        <v>68</v>
      </c>
      <c r="Q193" s="23">
        <f>IF(OR(INDEX($BB$41:$BN$64,MATCH($C193,$BA$41:$BA$64,0),MATCH($B193,$BB$40:$BN$40,0))="T", INDEX($BB$41:$BN$64,MATCH($C193,$BA$41:$BA$64,0),MATCH($B193,$BB$40:$BN$40,0))="M"),_xlfn.XLOOKUP($B193,$BB$40:$BN$40,$BB$65:$BN$65), INDEX($BB$41:$BN$64,MATCH($C193,$BA$41:$BA$64,0),MATCH($B193,$BB$40:$BN$40,0)))</f>
        <v>33</v>
      </c>
      <c r="R193" s="23">
        <f>IF(OR(INDEX($BB$70:$BN$93,MATCH($C193,$BA$70:$BA$93,0),MATCH($B193,$BB$69:$BN$69,0))="T", INDEX($BB$70:$BN$93,MATCH($C193,$BA$70:$BA$93,0),MATCH($B193,$BB$69:$BN$69,0))="M"), _xlfn.XLOOKUP($B193,$BB$69:$BN$69,$BB$94:$BN$94), INDEX($AM$41:$AY$64,MATCH($C193,$BA$70:$BA$93,0),MATCH($B193,$BB$69:$BN$69,0)))</f>
        <v>40</v>
      </c>
      <c r="S193" s="23">
        <f>IF(OR(INDEX($BB$99:$BN$122,MATCH($C193,$BA$99:$BA$122,0),MATCH($B193,$BB$98:$BN$98,0))="T", INDEX($BB$99:$BN$122,MATCH($C193,$BA$99:$BA$122,0),MATCH($B193,$BB$98:$BN$98,0))="M"), _xlfn.XLOOKUP($B193,$BB$98:$BN$98,$BB$123:$BN$123), INDEX($BB$99:$BN$122,MATCH($C193,$BA$99:$BA$122,0),MATCH($B193,$BB$98:$BN$98,0)))</f>
        <v>0</v>
      </c>
      <c r="T193" s="23">
        <f>IF(OR(INDEX($BB$128:$BN$151,MATCH($C193,$BA$128:$BA$151,0),MATCH($B193,$BB$127:$BN$127,0))="T", INDEX($BB$128:$BN$151,MATCH($C193,$BA$128:$BA$151,0),MATCH($B193,$BB$127:$BN$127,0))="M"), _xlfn.XLOOKUP($B193,$BB$127:$BN$127,$BB$152:$BN$152), INDEX($AM$128:$AY$151,MATCH($C193,$BA$128:$BA$151,0),MATCH($B193,$BB$127:$BN$127,0)))</f>
        <v>57.7</v>
      </c>
    </row>
    <row r="194" spans="1:20" x14ac:dyDescent="0.35">
      <c r="A194" s="2">
        <v>42415</v>
      </c>
      <c r="B194" s="6">
        <f t="shared" si="132"/>
        <v>2</v>
      </c>
      <c r="C194" s="6">
        <f t="shared" si="133"/>
        <v>2016</v>
      </c>
      <c r="D194">
        <v>174197</v>
      </c>
      <c r="E194">
        <f t="shared" si="134"/>
        <v>70030.91854849644</v>
      </c>
      <c r="F194" s="19">
        <f>IF(OR(INDEX($X$13:$AJ$36,MATCH($C194,$W$13:$W$36,0),MATCH($B194,$X$12:$AJ$12,0))="T", INDEX($X$13:$AJ$36,MATCH($C194,$W$13:$W$36,0),MATCH($B194,$X$12:$AJ$12,0))="M"),_xlfn.XLOOKUP($B194,$X$12:$AJ$12,$X$37:$AJ$37), INDEX($X$13:$AJ$36,MATCH($C194,$W$13:$W$36,0),MATCH($B194,$X$12:$AJ$12,0)))</f>
        <v>78</v>
      </c>
      <c r="G194" s="19">
        <f>IF(OR(INDEX($X$41:$AJ$64,MATCH(C194,$W$41:$W$64,0),MATCH(B194,$X$40:$AJ$40,0))="T", INDEX($X$41:$AJ$64,MATCH(C194,$W$41:$W$64,0),MATCH(B194,$X$40:$AJ$40,0))="M"), _xlfn.XLOOKUP($B194,$X$40:$AJ$40,$X$65:$AJ$65), INDEX($X$41:$AJ$64,MATCH(C194,$W$41:$W$64,0),MATCH(B194,$X$40:$AJ$40,0)))</f>
        <v>34</v>
      </c>
      <c r="H194" s="19">
        <f>IF(OR(INDEX($X$70:$AJ$93,MATCH(C194,$W$70:$W$93,0),MATCH(B194,$X$69:$AJ$69,0))="T", INDEX($X$70:$AJ$93,MATCH(C194,$W$70:$W$93,0),MATCH(B194,$X$69:$AJ$69,0))="M"), _xlfn.XLOOKUP($B194,$X$69:$AJ$69,$X$94:$AJ$94), INDEX($X$70:$AJ$93,MATCH(C194,$W$70:$W$93,0),MATCH(B194,$X$69:$AJ$69,0)))</f>
        <v>0</v>
      </c>
      <c r="I194" s="19">
        <f>IF(OR(INDEX($X$99:$AJ$122,MATCH(C194,$W$99:$W$122,0),MATCH(B194,$X$98:$AJ$98,0))="T", INDEX($X$99:$AJ$122,MATCH(C194,$W$99:$W$122,0),MATCH(B194,$X$98:$AJ$98,0))="M"),_xlfn.XLOOKUP($B194,$X$98:$AJ$98,$X$123:$AJ$123), INDEX($X$99:$AJ$122,MATCH(C194,$W$99:$W$122,0),MATCH(B194,$X$98:$AJ$98,0)))</f>
        <v>0</v>
      </c>
      <c r="J194" s="19">
        <f>IF(OR(INDEX($X$128:$AJ$151,MATCH(C194,$W$128:$W$151,0),MATCH(B194,$X$127:$AJ$127,0))="T", INDEX($X$128:$AJ$151,MATCH(C194,$W$128:$W$151,0),MATCH(B194,$X$127:$AJ$127,0))="M"), _xlfn.XLOOKUP($B194,$X$127:$AJ$127,$X$152:$AJ$152), INDEX($X$128:$AJ$151,MATCH(C194,$W$128:$W$151,0),MATCH(B194,$X$127:$AJ$127,0)))</f>
        <v>0</v>
      </c>
      <c r="K194" s="18">
        <f>IF(OR(INDEX($AM$13:$AY$36,MATCH($C194,$AL$13:$AL$36,0),MATCH($B194,$AM$12:$AY$12,0))="T", INDEX($AM$13:$AY$36,MATCH($C194,$AL$13:$AL$36,0),MATCH($B194,$AM$12:$AY$12,0))="M"),_xlfn.XLOOKUP($B194,$AM$12:$AY$12,$AM$37:$AY$37), INDEX($AM$13:$AY$36,MATCH($C194,$AL$13:$AL$36,0),MATCH($B194,$AM$12:$AY$12,0)))</f>
        <v>77</v>
      </c>
      <c r="L194" s="18">
        <f>IF(OR(INDEX($AM$41:$AY$64,MATCH($C194,$AL$41:$AL$64,0),MATCH($B194,$AM$40:$AY$40,0))="T", INDEX($AM$41:$AY$64,MATCH($C194,$AL$41:$AL$64,0),MATCH($B194,$AM$40:$AY$40,0))="M"),_xlfn.XLOOKUP($B194,$AM$40:$AY$40,$AM$65:$AY$65), INDEX($AM$41:$AY$64,MATCH($C194,$AL$41:$AL$64,0),MATCH($B194,$AM$40:$AY$40,0)))</f>
        <v>45</v>
      </c>
      <c r="M194" s="18">
        <f t="shared" si="135"/>
        <v>0.5</v>
      </c>
      <c r="N194" s="18">
        <f t="shared" si="136"/>
        <v>0.1</v>
      </c>
      <c r="O194" s="18">
        <f>IF(OR(INDEX($AM$99:$AY$122,MATCH($C194,$AL$99:$AL$122,0),MATCH($B194,$AM$98:$AY$98,0))="T", INDEX($AM$99:$AY$122,MATCH($C194,$AL$99:$AL$122,0),MATCH($B194,$AM$98:$AY$98,0))="M"), _xlfn.XLOOKUP($B194,$AM$98:$AY$98,$AM$123:$AY$123), INDEX($AM$99:$AY$122,MATCH($C194,$AL$99:$AL$122,0),MATCH($B194,$AM$98:$AY$98,0)))</f>
        <v>0.1</v>
      </c>
      <c r="P194" s="23">
        <f>IF(OR(INDEX($BB$13:$BN$36,MATCH($C194,$BA$13:$BA$36,0),MATCH($B194,$BB$12:$BN$12,0))="T", INDEX($BB$13:$BN$36,MATCH($C194,$BA$13:$BA$36,0),MATCH($B194,$BB$12:$BN$12,0))="M"),_xlfn.XLOOKUP($B194,$BB$12:$BN$12,$BB$37:$BN$37), INDEX($BB$13:$BN$36,MATCH($C194,$BA$13:$BA$36,0),MATCH($B194,$BB$12:$BN$12,0)))</f>
        <v>80</v>
      </c>
      <c r="Q194" s="23">
        <f>IF(OR(INDEX($BB$41:$BN$64,MATCH($C194,$BA$41:$BA$64,0),MATCH($B194,$BB$40:$BN$40,0))="T", INDEX($BB$41:$BN$64,MATCH($C194,$BA$41:$BA$64,0),MATCH($B194,$BB$40:$BN$40,0))="M"),_xlfn.XLOOKUP($B194,$BB$40:$BN$40,$BB$65:$BN$65), INDEX($BB$41:$BN$64,MATCH($C194,$BA$41:$BA$64,0),MATCH($B194,$BB$40:$BN$40,0)))</f>
        <v>38</v>
      </c>
      <c r="R194" s="23">
        <f>IF(OR(INDEX($BB$70:$BN$93,MATCH($C194,$BA$70:$BA$93,0),MATCH($B194,$BB$69:$BN$69,0))="T", INDEX($BB$70:$BN$93,MATCH($C194,$BA$70:$BA$93,0),MATCH($B194,$BB$69:$BN$69,0))="M"), _xlfn.XLOOKUP($B194,$BB$69:$BN$69,$BB$94:$BN$94), INDEX($AM$41:$AY$64,MATCH($C194,$BA$70:$BA$93,0),MATCH($B194,$BB$69:$BN$69,0)))</f>
        <v>45</v>
      </c>
      <c r="S194" s="23">
        <f>IF(OR(INDEX($BB$99:$BN$122,MATCH($C194,$BA$99:$BA$122,0),MATCH($B194,$BB$98:$BN$98,0))="T", INDEX($BB$99:$BN$122,MATCH($C194,$BA$99:$BA$122,0),MATCH($B194,$BB$98:$BN$98,0))="M"), _xlfn.XLOOKUP($B194,$BB$98:$BN$98,$BB$123:$BN$123), INDEX($BB$99:$BN$122,MATCH($C194,$BA$99:$BA$122,0),MATCH($B194,$BB$98:$BN$98,0)))</f>
        <v>0</v>
      </c>
      <c r="T194" s="23">
        <f>IF(OR(INDEX($BB$128:$BN$151,MATCH($C194,$BA$128:$BA$151,0),MATCH($B194,$BB$127:$BN$127,0))="T", INDEX($BB$128:$BN$151,MATCH($C194,$BA$128:$BA$151,0),MATCH($B194,$BB$127:$BN$127,0))="M"), _xlfn.XLOOKUP($B194,$BB$127:$BN$127,$BB$152:$BN$152), INDEX($AM$128:$AY$151,MATCH($C194,$BA$128:$BA$151,0),MATCH($B194,$BB$127:$BN$127,0)))</f>
        <v>66.3</v>
      </c>
    </row>
    <row r="195" spans="1:20" x14ac:dyDescent="0.35">
      <c r="A195" s="2">
        <v>42444</v>
      </c>
      <c r="B195" s="6">
        <f t="shared" si="132"/>
        <v>3</v>
      </c>
      <c r="C195" s="6">
        <f t="shared" si="133"/>
        <v>2016</v>
      </c>
      <c r="D195">
        <v>162754</v>
      </c>
      <c r="E195">
        <f t="shared" si="134"/>
        <v>65430.587882925589</v>
      </c>
      <c r="F195" s="19">
        <f>IF(OR(INDEX($X$13:$AJ$36,MATCH($C195,$W$13:$W$36,0),MATCH($B195,$X$12:$AJ$12,0))="T", INDEX($X$13:$AJ$36,MATCH($C195,$W$13:$W$36,0),MATCH($B195,$X$12:$AJ$12,0))="M"),_xlfn.XLOOKUP($B195,$X$12:$AJ$12,$X$37:$AJ$37), INDEX($X$13:$AJ$36,MATCH($C195,$W$13:$W$36,0),MATCH($B195,$X$12:$AJ$12,0)))</f>
        <v>77</v>
      </c>
      <c r="G195" s="19">
        <f>IF(OR(INDEX($X$41:$AJ$64,MATCH(C195,$W$41:$W$64,0),MATCH(B195,$X$40:$AJ$40,0))="T", INDEX($X$41:$AJ$64,MATCH(C195,$W$41:$W$64,0),MATCH(B195,$X$40:$AJ$40,0))="M"), _xlfn.XLOOKUP($B195,$X$40:$AJ$40,$X$65:$AJ$65), INDEX($X$41:$AJ$64,MATCH(C195,$W$41:$W$64,0),MATCH(B195,$X$40:$AJ$40,0)))</f>
        <v>37</v>
      </c>
      <c r="H195" s="19">
        <f>IF(OR(INDEX($X$70:$AJ$93,MATCH(C195,$W$70:$W$93,0),MATCH(B195,$X$69:$AJ$69,0))="T", INDEX($X$70:$AJ$93,MATCH(C195,$W$70:$W$93,0),MATCH(B195,$X$69:$AJ$69,0))="M"), _xlfn.XLOOKUP($B195,$X$69:$AJ$69,$X$94:$AJ$94), INDEX($X$70:$AJ$93,MATCH(C195,$W$70:$W$93,0),MATCH(B195,$X$69:$AJ$69,0)))</f>
        <v>0.1</v>
      </c>
      <c r="I195" s="19">
        <f>IF(OR(INDEX($X$99:$AJ$122,MATCH(C195,$W$99:$W$122,0),MATCH(B195,$X$98:$AJ$98,0))="T", INDEX($X$99:$AJ$122,MATCH(C195,$W$99:$W$122,0),MATCH(B195,$X$98:$AJ$98,0))="M"),_xlfn.XLOOKUP($B195,$X$98:$AJ$98,$X$123:$AJ$123), INDEX($X$99:$AJ$122,MATCH(C195,$W$99:$W$122,0),MATCH(B195,$X$98:$AJ$98,0)))</f>
        <v>0</v>
      </c>
      <c r="J195" s="19">
        <f>IF(OR(INDEX($X$128:$AJ$151,MATCH(C195,$W$128:$W$151,0),MATCH(B195,$X$127:$AJ$127,0))="T", INDEX($X$128:$AJ$151,MATCH(C195,$W$128:$W$151,0),MATCH(B195,$X$127:$AJ$127,0))="M"), _xlfn.XLOOKUP($B195,$X$127:$AJ$127,$X$152:$AJ$152), INDEX($X$128:$AJ$151,MATCH(C195,$W$128:$W$151,0),MATCH(B195,$X$127:$AJ$127,0)))</f>
        <v>0.7</v>
      </c>
      <c r="K195" s="18">
        <f>IF(OR(INDEX($AM$13:$AY$36,MATCH($C195,$AL$13:$AL$36,0),MATCH($B195,$AM$12:$AY$12,0))="T", INDEX($AM$13:$AY$36,MATCH($C195,$AL$13:$AL$36,0),MATCH($B195,$AM$12:$AY$12,0))="M"),_xlfn.XLOOKUP($B195,$AM$12:$AY$12,$AM$37:$AY$37), INDEX($AM$13:$AY$36,MATCH($C195,$AL$13:$AL$36,0),MATCH($B195,$AM$12:$AY$12,0)))</f>
        <v>75</v>
      </c>
      <c r="L195" s="18">
        <f>IF(OR(INDEX($AM$41:$AY$64,MATCH($C195,$AL$41:$AL$64,0),MATCH($B195,$AM$40:$AY$40,0))="T", INDEX($AM$41:$AY$64,MATCH($C195,$AL$41:$AL$64,0),MATCH($B195,$AM$40:$AY$40,0))="M"),_xlfn.XLOOKUP($B195,$AM$40:$AY$40,$AM$65:$AY$65), INDEX($AM$41:$AY$64,MATCH($C195,$AL$41:$AL$64,0),MATCH($B195,$AM$40:$AY$40,0)))</f>
        <v>47</v>
      </c>
      <c r="M195" s="18">
        <f t="shared" si="135"/>
        <v>1.5</v>
      </c>
      <c r="N195" s="18">
        <f t="shared" si="136"/>
        <v>0</v>
      </c>
      <c r="O195" s="18">
        <f>IF(OR(INDEX($AM$99:$AY$122,MATCH($C195,$AL$99:$AL$122,0),MATCH($B195,$AM$98:$AY$98,0))="T", INDEX($AM$99:$AY$122,MATCH($C195,$AL$99:$AL$122,0),MATCH($B195,$AM$98:$AY$98,0))="M"), _xlfn.XLOOKUP($B195,$AM$98:$AY$98,$AM$123:$AY$123), INDEX($AM$99:$AY$122,MATCH($C195,$AL$99:$AL$122,0),MATCH($B195,$AM$98:$AY$98,0)))</f>
        <v>0</v>
      </c>
      <c r="P195" s="23">
        <f>IF(OR(INDEX($BB$13:$BN$36,MATCH($C195,$BA$13:$BA$36,0),MATCH($B195,$BB$12:$BN$12,0))="T", INDEX($BB$13:$BN$36,MATCH($C195,$BA$13:$BA$36,0),MATCH($B195,$BB$12:$BN$12,0))="M"),_xlfn.XLOOKUP($B195,$BB$12:$BN$12,$BB$37:$BN$37), INDEX($BB$13:$BN$36,MATCH($C195,$BA$13:$BA$36,0),MATCH($B195,$BB$12:$BN$12,0)))</f>
        <v>77</v>
      </c>
      <c r="Q195" s="23">
        <f>IF(OR(INDEX($BB$41:$BN$64,MATCH($C195,$BA$41:$BA$64,0),MATCH($B195,$BB$40:$BN$40,0))="T", INDEX($BB$41:$BN$64,MATCH($C195,$BA$41:$BA$64,0),MATCH($B195,$BB$40:$BN$40,0))="M"),_xlfn.XLOOKUP($B195,$BB$40:$BN$40,$BB$65:$BN$65), INDEX($BB$41:$BN$64,MATCH($C195,$BA$41:$BA$64,0),MATCH($B195,$BB$40:$BN$40,0)))</f>
        <v>41</v>
      </c>
      <c r="R195" s="23">
        <f>IF(OR(INDEX($BB$70:$BN$93,MATCH($C195,$BA$70:$BA$93,0),MATCH($B195,$BB$69:$BN$69,0))="T", INDEX($BB$70:$BN$93,MATCH($C195,$BA$70:$BA$93,0),MATCH($B195,$BB$69:$BN$69,0))="M"), _xlfn.XLOOKUP($B195,$BB$69:$BN$69,$BB$94:$BN$94), INDEX($AM$41:$AY$64,MATCH($C195,$BA$70:$BA$93,0),MATCH($B195,$BB$69:$BN$69,0)))</f>
        <v>47</v>
      </c>
      <c r="S195" s="23">
        <f>IF(OR(INDEX($BB$99:$BN$122,MATCH($C195,$BA$99:$BA$122,0),MATCH($B195,$BB$98:$BN$98,0))="T", INDEX($BB$99:$BN$122,MATCH($C195,$BA$99:$BA$122,0),MATCH($B195,$BB$98:$BN$98,0))="M"), _xlfn.XLOOKUP($B195,$BB$98:$BN$98,$BB$123:$BN$123), INDEX($BB$99:$BN$122,MATCH($C195,$BA$99:$BA$122,0),MATCH($B195,$BB$98:$BN$98,0)))</f>
        <v>0</v>
      </c>
      <c r="T195" s="23">
        <f>IF(OR(INDEX($BB$128:$BN$151,MATCH($C195,$BA$128:$BA$151,0),MATCH($B195,$BB$127:$BN$127,0))="T", INDEX($BB$128:$BN$151,MATCH($C195,$BA$128:$BA$151,0),MATCH($B195,$BB$127:$BN$127,0))="M"), _xlfn.XLOOKUP($B195,$BB$127:$BN$127,$BB$152:$BN$152), INDEX($AM$128:$AY$151,MATCH($C195,$BA$128:$BA$151,0),MATCH($B195,$BB$127:$BN$127,0)))</f>
        <v>62.1</v>
      </c>
    </row>
    <row r="196" spans="1:20" x14ac:dyDescent="0.35">
      <c r="A196" s="2">
        <v>42475</v>
      </c>
      <c r="B196" s="6">
        <f t="shared" si="132"/>
        <v>4</v>
      </c>
      <c r="C196" s="6">
        <f t="shared" si="133"/>
        <v>2016</v>
      </c>
      <c r="D196">
        <v>144618</v>
      </c>
      <c r="E196">
        <f t="shared" si="134"/>
        <v>58139.528112691136</v>
      </c>
      <c r="F196" s="19">
        <f>IF(OR(INDEX($X$13:$AJ$36,MATCH($C196,$W$13:$W$36,0),MATCH($B196,$X$12:$AJ$12,0))="T", INDEX($X$13:$AJ$36,MATCH($C196,$W$13:$W$36,0),MATCH($B196,$X$12:$AJ$12,0))="M"),_xlfn.XLOOKUP($B196,$X$12:$AJ$12,$X$37:$AJ$37), INDEX($X$13:$AJ$36,MATCH($C196,$W$13:$W$36,0),MATCH($B196,$X$12:$AJ$12,0)))</f>
        <v>88</v>
      </c>
      <c r="G196" s="19">
        <f>IF(OR(INDEX($X$41:$AJ$64,MATCH(C196,$W$41:$W$64,0),MATCH(B196,$X$40:$AJ$40,0))="T", INDEX($X$41:$AJ$64,MATCH(C196,$W$41:$W$64,0),MATCH(B196,$X$40:$AJ$40,0))="M"), _xlfn.XLOOKUP($B196,$X$40:$AJ$40,$X$65:$AJ$65), INDEX($X$41:$AJ$64,MATCH(C196,$W$41:$W$64,0),MATCH(B196,$X$40:$AJ$40,0)))</f>
        <v>44</v>
      </c>
      <c r="H196" s="19">
        <f>IF(OR(INDEX($X$70:$AJ$93,MATCH(C196,$W$70:$W$93,0),MATCH(B196,$X$69:$AJ$69,0))="T", INDEX($X$70:$AJ$93,MATCH(C196,$W$70:$W$93,0),MATCH(B196,$X$69:$AJ$69,0))="M"), _xlfn.XLOOKUP($B196,$X$69:$AJ$69,$X$94:$AJ$94), INDEX($X$70:$AJ$93,MATCH(C196,$W$70:$W$93,0),MATCH(B196,$X$69:$AJ$69,0)))</f>
        <v>0</v>
      </c>
      <c r="I196" s="19">
        <f>IF(OR(INDEX($X$99:$AJ$122,MATCH(C196,$W$99:$W$122,0),MATCH(B196,$X$98:$AJ$98,0))="T", INDEX($X$99:$AJ$122,MATCH(C196,$W$99:$W$122,0),MATCH(B196,$X$98:$AJ$98,0))="M"),_xlfn.XLOOKUP($B196,$X$98:$AJ$98,$X$123:$AJ$123), INDEX($X$99:$AJ$122,MATCH(C196,$W$99:$W$122,0),MATCH(B196,$X$98:$AJ$98,0)))</f>
        <v>0.9</v>
      </c>
      <c r="J196" s="19">
        <f>IF(OR(INDEX($X$128:$AJ$151,MATCH(C196,$W$128:$W$151,0),MATCH(B196,$X$127:$AJ$127,0))="T", INDEX($X$128:$AJ$151,MATCH(C196,$W$128:$W$151,0),MATCH(B196,$X$127:$AJ$127,0))="M"), _xlfn.XLOOKUP($B196,$X$127:$AJ$127,$X$152:$AJ$152), INDEX($X$128:$AJ$151,MATCH(C196,$W$128:$W$151,0),MATCH(B196,$X$127:$AJ$127,0)))</f>
        <v>0.6</v>
      </c>
      <c r="K196" s="18">
        <f>IF(OR(INDEX($AM$13:$AY$36,MATCH($C196,$AL$13:$AL$36,0),MATCH($B196,$AM$12:$AY$12,0))="T", INDEX($AM$13:$AY$36,MATCH($C196,$AL$13:$AL$36,0),MATCH($B196,$AM$12:$AY$12,0))="M"),_xlfn.XLOOKUP($B196,$AM$12:$AY$12,$AM$37:$AY$37), INDEX($AM$13:$AY$36,MATCH($C196,$AL$13:$AL$36,0),MATCH($B196,$AM$12:$AY$12,0)))</f>
        <v>87</v>
      </c>
      <c r="L196" s="18">
        <f>IF(OR(INDEX($AM$41:$AY$64,MATCH($C196,$AL$41:$AL$64,0),MATCH($B196,$AM$40:$AY$40,0))="T", INDEX($AM$41:$AY$64,MATCH($C196,$AL$41:$AL$64,0),MATCH($B196,$AM$40:$AY$40,0))="M"),_xlfn.XLOOKUP($B196,$AM$40:$AY$40,$AM$65:$AY$65), INDEX($AM$41:$AY$64,MATCH($C196,$AL$41:$AL$64,0),MATCH($B196,$AM$40:$AY$40,0)))</f>
        <v>48</v>
      </c>
      <c r="M196" s="18">
        <f t="shared" si="135"/>
        <v>0.5</v>
      </c>
      <c r="N196" s="18">
        <f t="shared" si="136"/>
        <v>0.6</v>
      </c>
      <c r="O196" s="18">
        <f>IF(OR(INDEX($AM$99:$AY$122,MATCH($C196,$AL$99:$AL$122,0),MATCH($B196,$AM$98:$AY$98,0))="T", INDEX($AM$99:$AY$122,MATCH($C196,$AL$99:$AL$122,0),MATCH($B196,$AM$98:$AY$98,0))="M"), _xlfn.XLOOKUP($B196,$AM$98:$AY$98,$AM$123:$AY$123), INDEX($AM$99:$AY$122,MATCH($C196,$AL$99:$AL$122,0),MATCH($B196,$AM$98:$AY$98,0)))</f>
        <v>0.6</v>
      </c>
      <c r="P196" s="23">
        <f>IF(OR(INDEX($BB$13:$BN$36,MATCH($C196,$BA$13:$BA$36,0),MATCH($B196,$BB$12:$BN$12,0))="T", INDEX($BB$13:$BN$36,MATCH($C196,$BA$13:$BA$36,0),MATCH($B196,$BB$12:$BN$12,0))="M"),_xlfn.XLOOKUP($B196,$BB$12:$BN$12,$BB$37:$BN$37), INDEX($BB$13:$BN$36,MATCH($C196,$BA$13:$BA$36,0),MATCH($B196,$BB$12:$BN$12,0)))</f>
        <v>91</v>
      </c>
      <c r="Q196" s="23">
        <f>IF(OR(INDEX($BB$41:$BN$64,MATCH($C196,$BA$41:$BA$64,0),MATCH($B196,$BB$40:$BN$40,0))="T", INDEX($BB$41:$BN$64,MATCH($C196,$BA$41:$BA$64,0),MATCH($B196,$BB$40:$BN$40,0))="M"),_xlfn.XLOOKUP($B196,$BB$40:$BN$40,$BB$65:$BN$65), INDEX($BB$41:$BN$64,MATCH($C196,$BA$41:$BA$64,0),MATCH($B196,$BB$40:$BN$40,0)))</f>
        <v>45</v>
      </c>
      <c r="R196" s="23">
        <f>IF(OR(INDEX($BB$70:$BN$93,MATCH($C196,$BA$70:$BA$93,0),MATCH($B196,$BB$69:$BN$69,0))="T", INDEX($BB$70:$BN$93,MATCH($C196,$BA$70:$BA$93,0),MATCH($B196,$BB$69:$BN$69,0))="M"), _xlfn.XLOOKUP($B196,$BB$69:$BN$69,$BB$94:$BN$94), INDEX($AM$41:$AY$64,MATCH($C196,$BA$70:$BA$93,0),MATCH($B196,$BB$69:$BN$69,0)))</f>
        <v>48</v>
      </c>
      <c r="S196" s="23">
        <f>IF(OR(INDEX($BB$99:$BN$122,MATCH($C196,$BA$99:$BA$122,0),MATCH($B196,$BB$98:$BN$98,0))="T", INDEX($BB$99:$BN$122,MATCH($C196,$BA$99:$BA$122,0),MATCH($B196,$BB$98:$BN$98,0))="M"), _xlfn.XLOOKUP($B196,$BB$98:$BN$98,$BB$123:$BN$123), INDEX($BB$99:$BN$122,MATCH($C196,$BA$99:$BA$122,0),MATCH($B196,$BB$98:$BN$98,0)))</f>
        <v>29</v>
      </c>
      <c r="T196" s="23">
        <f>IF(OR(INDEX($BB$128:$BN$151,MATCH($C196,$BA$128:$BA$151,0),MATCH($B196,$BB$127:$BN$127,0))="T", INDEX($BB$128:$BN$151,MATCH($C196,$BA$128:$BA$151,0),MATCH($B196,$BB$127:$BN$127,0))="M"), _xlfn.XLOOKUP($B196,$BB$127:$BN$127,$BB$152:$BN$152), INDEX($AM$128:$AY$151,MATCH($C196,$BA$128:$BA$151,0),MATCH($B196,$BB$127:$BN$127,0)))</f>
        <v>66.2</v>
      </c>
    </row>
    <row r="197" spans="1:20" x14ac:dyDescent="0.35">
      <c r="A197" s="2">
        <v>42505</v>
      </c>
      <c r="B197" s="6">
        <f t="shared" si="132"/>
        <v>5</v>
      </c>
      <c r="C197" s="6">
        <f t="shared" si="133"/>
        <v>2016</v>
      </c>
      <c r="D197">
        <v>145157</v>
      </c>
      <c r="E197">
        <f t="shared" si="134"/>
        <v>58356.217637181449</v>
      </c>
      <c r="F197" s="19">
        <f>IF(OR(INDEX($X$13:$AJ$36,MATCH($C197,$W$13:$W$36,0),MATCH($B197,$X$12:$AJ$12,0))="T", INDEX($X$13:$AJ$36,MATCH($C197,$W$13:$W$36,0),MATCH($B197,$X$12:$AJ$12,0))="M"),_xlfn.XLOOKUP($B197,$X$12:$AJ$12,$X$37:$AJ$37), INDEX($X$13:$AJ$36,MATCH($C197,$W$13:$W$36,0),MATCH($B197,$X$12:$AJ$12,0)))</f>
        <v>101</v>
      </c>
      <c r="G197" s="19">
        <f>IF(OR(INDEX($X$41:$AJ$64,MATCH(C197,$W$41:$W$64,0),MATCH(B197,$X$40:$AJ$40,0))="T", INDEX($X$41:$AJ$64,MATCH(C197,$W$41:$W$64,0),MATCH(B197,$X$40:$AJ$40,0))="M"), _xlfn.XLOOKUP($B197,$X$40:$AJ$40,$X$65:$AJ$65), INDEX($X$41:$AJ$64,MATCH(C197,$W$41:$W$64,0),MATCH(B197,$X$40:$AJ$40,0)))</f>
        <v>49</v>
      </c>
      <c r="H197" s="19">
        <f>IF(OR(INDEX($X$70:$AJ$93,MATCH(C197,$W$70:$W$93,0),MATCH(B197,$X$69:$AJ$69,0))="T", INDEX($X$70:$AJ$93,MATCH(C197,$W$70:$W$93,0),MATCH(B197,$X$69:$AJ$69,0))="M"), _xlfn.XLOOKUP($B197,$X$69:$AJ$69,$X$94:$AJ$94), INDEX($X$70:$AJ$93,MATCH(C197,$W$70:$W$93,0),MATCH(B197,$X$69:$AJ$69,0)))</f>
        <v>13.5</v>
      </c>
      <c r="I197" s="19">
        <f>IF(OR(INDEX($X$99:$AJ$122,MATCH(C197,$W$99:$W$122,0),MATCH(B197,$X$98:$AJ$98,0))="T", INDEX($X$99:$AJ$122,MATCH(C197,$W$99:$W$122,0),MATCH(B197,$X$98:$AJ$98,0))="M"),_xlfn.XLOOKUP($B197,$X$98:$AJ$98,$X$123:$AJ$123), INDEX($X$99:$AJ$122,MATCH(C197,$W$99:$W$122,0),MATCH(B197,$X$98:$AJ$98,0)))</f>
        <v>4.4000000000000004</v>
      </c>
      <c r="J197" s="19">
        <f>IF(OR(INDEX($X$128:$AJ$151,MATCH(C197,$W$128:$W$151,0),MATCH(B197,$X$127:$AJ$127,0))="T", INDEX($X$128:$AJ$151,MATCH(C197,$W$128:$W$151,0),MATCH(B197,$X$127:$AJ$127,0))="M"), _xlfn.XLOOKUP($B197,$X$127:$AJ$127,$X$152:$AJ$152), INDEX($X$128:$AJ$151,MATCH(C197,$W$128:$W$151,0),MATCH(B197,$X$127:$AJ$127,0)))</f>
        <v>10.4</v>
      </c>
      <c r="K197" s="18">
        <f>IF(OR(INDEX($AM$13:$AY$36,MATCH($C197,$AL$13:$AL$36,0),MATCH($B197,$AM$12:$AY$12,0))="T", INDEX($AM$13:$AY$36,MATCH($C197,$AL$13:$AL$36,0),MATCH($B197,$AM$12:$AY$12,0))="M"),_xlfn.XLOOKUP($B197,$AM$12:$AY$12,$AM$37:$AY$37), INDEX($AM$13:$AY$36,MATCH($C197,$AL$13:$AL$36,0),MATCH($B197,$AM$12:$AY$12,0)))</f>
        <v>82</v>
      </c>
      <c r="L197" s="18">
        <f>IF(OR(INDEX($AM$41:$AY$64,MATCH($C197,$AL$41:$AL$64,0),MATCH($B197,$AM$40:$AY$40,0))="T", INDEX($AM$41:$AY$64,MATCH($C197,$AL$41:$AL$64,0),MATCH($B197,$AM$40:$AY$40,0))="M"),_xlfn.XLOOKUP($B197,$AM$40:$AY$40,$AM$65:$AY$65), INDEX($AM$41:$AY$64,MATCH($C197,$AL$41:$AL$64,0),MATCH($B197,$AM$40:$AY$40,0)))</f>
        <v>50</v>
      </c>
      <c r="M197" s="18">
        <f t="shared" si="135"/>
        <v>9</v>
      </c>
      <c r="N197" s="18">
        <f t="shared" si="136"/>
        <v>0.1</v>
      </c>
      <c r="O197" s="18">
        <f>IF(OR(INDEX($AM$99:$AY$122,MATCH($C197,$AL$99:$AL$122,0),MATCH($B197,$AM$98:$AY$98,0))="T", INDEX($AM$99:$AY$122,MATCH($C197,$AL$99:$AL$122,0),MATCH($B197,$AM$98:$AY$98,0))="M"), _xlfn.XLOOKUP($B197,$AM$98:$AY$98,$AM$123:$AY$123), INDEX($AM$99:$AY$122,MATCH($C197,$AL$99:$AL$122,0),MATCH($B197,$AM$98:$AY$98,0)))</f>
        <v>0.1</v>
      </c>
      <c r="P197" s="23">
        <f>IF(OR(INDEX($BB$13:$BN$36,MATCH($C197,$BA$13:$BA$36,0),MATCH($B197,$BB$12:$BN$12,0))="T", INDEX($BB$13:$BN$36,MATCH($C197,$BA$13:$BA$36,0),MATCH($B197,$BB$12:$BN$12,0))="M"),_xlfn.XLOOKUP($B197,$BB$12:$BN$12,$BB$37:$BN$37), INDEX($BB$13:$BN$36,MATCH($C197,$BA$13:$BA$36,0),MATCH($B197,$BB$12:$BN$12,0)))</f>
        <v>89</v>
      </c>
      <c r="Q197" s="23">
        <f>IF(OR(INDEX($BB$41:$BN$64,MATCH($C197,$BA$41:$BA$64,0),MATCH($B197,$BB$40:$BN$40,0))="T", INDEX($BB$41:$BN$64,MATCH($C197,$BA$41:$BA$64,0),MATCH($B197,$BB$40:$BN$40,0))="M"),_xlfn.XLOOKUP($B197,$BB$40:$BN$40,$BB$65:$BN$65), INDEX($BB$41:$BN$64,MATCH($C197,$BA$41:$BA$64,0),MATCH($B197,$BB$40:$BN$40,0)))</f>
        <v>48</v>
      </c>
      <c r="R197" s="23">
        <f>IF(OR(INDEX($BB$70:$BN$93,MATCH($C197,$BA$70:$BA$93,0),MATCH($B197,$BB$69:$BN$69,0))="T", INDEX($BB$70:$BN$93,MATCH($C197,$BA$70:$BA$93,0),MATCH($B197,$BB$69:$BN$69,0))="M"), _xlfn.XLOOKUP($B197,$BB$69:$BN$69,$BB$94:$BN$94), INDEX($AM$41:$AY$64,MATCH($C197,$BA$70:$BA$93,0),MATCH($B197,$BB$69:$BN$69,0)))</f>
        <v>50</v>
      </c>
      <c r="S197" s="23">
        <f>IF(OR(INDEX($BB$99:$BN$122,MATCH($C197,$BA$99:$BA$122,0),MATCH($B197,$BB$98:$BN$98,0))="T", INDEX($BB$99:$BN$122,MATCH($C197,$BA$99:$BA$122,0),MATCH($B197,$BB$98:$BN$98,0))="M"), _xlfn.XLOOKUP($B197,$BB$98:$BN$98,$BB$123:$BN$123), INDEX($BB$99:$BN$122,MATCH($C197,$BA$99:$BA$122,0),MATCH($B197,$BB$98:$BN$98,0)))</f>
        <v>53</v>
      </c>
      <c r="T197" s="23">
        <f>IF(OR(INDEX($BB$128:$BN$151,MATCH($C197,$BA$128:$BA$151,0),MATCH($B197,$BB$127:$BN$127,0))="T", INDEX($BB$128:$BN$151,MATCH($C197,$BA$128:$BA$151,0),MATCH($B197,$BB$127:$BN$127,0))="M"), _xlfn.XLOOKUP($B197,$BB$127:$BN$127,$BB$152:$BN$152), INDEX($AM$128:$AY$151,MATCH($C197,$BA$128:$BA$151,0),MATCH($B197,$BB$127:$BN$127,0)))</f>
        <v>64.8</v>
      </c>
    </row>
    <row r="198" spans="1:20" x14ac:dyDescent="0.35">
      <c r="A198" s="2">
        <v>42536</v>
      </c>
      <c r="B198" s="6">
        <f t="shared" si="132"/>
        <v>6</v>
      </c>
      <c r="C198" s="6">
        <f t="shared" si="133"/>
        <v>2016</v>
      </c>
      <c r="D198">
        <v>162945</v>
      </c>
      <c r="E198">
        <f t="shared" si="134"/>
        <v>65507.373966743122</v>
      </c>
      <c r="F198" s="19">
        <f>IF(OR(INDEX($X$13:$AJ$36,MATCH($C198,$W$13:$W$36,0),MATCH($B198,$X$12:$AJ$12,0))="T", INDEX($X$13:$AJ$36,MATCH($C198,$W$13:$W$36,0),MATCH($B198,$X$12:$AJ$12,0))="M"),_xlfn.XLOOKUP($B198,$X$12:$AJ$12,$X$37:$AJ$37), INDEX($X$13:$AJ$36,MATCH($C198,$W$13:$W$36,0),MATCH($B198,$X$12:$AJ$12,0)))</f>
        <v>104</v>
      </c>
      <c r="G198" s="19">
        <f>IF(OR(INDEX($X$41:$AJ$64,MATCH(C198,$W$41:$W$64,0),MATCH(B198,$X$40:$AJ$40,0))="T", INDEX($X$41:$AJ$64,MATCH(C198,$W$41:$W$64,0),MATCH(B198,$X$40:$AJ$40,0))="M"), _xlfn.XLOOKUP($B198,$X$40:$AJ$40,$X$65:$AJ$65), INDEX($X$41:$AJ$64,MATCH(C198,$W$41:$W$64,0),MATCH(B198,$X$40:$AJ$40,0)))</f>
        <v>51</v>
      </c>
      <c r="H198" s="19">
        <f>IF(OR(INDEX($X$70:$AJ$93,MATCH(C198,$W$70:$W$93,0),MATCH(B198,$X$69:$AJ$69,0))="T", INDEX($X$70:$AJ$93,MATCH(C198,$W$70:$W$93,0),MATCH(B198,$X$69:$AJ$69,0))="M"), _xlfn.XLOOKUP($B198,$X$69:$AJ$69,$X$94:$AJ$94), INDEX($X$70:$AJ$93,MATCH(C198,$W$70:$W$93,0),MATCH(B198,$X$69:$AJ$69,0)))</f>
        <v>18.100000000000001</v>
      </c>
      <c r="I198" s="19">
        <f>IF(OR(INDEX($X$99:$AJ$122,MATCH(C198,$W$99:$W$122,0),MATCH(B198,$X$98:$AJ$98,0))="T", INDEX($X$99:$AJ$122,MATCH(C198,$W$99:$W$122,0),MATCH(B198,$X$98:$AJ$98,0))="M"),_xlfn.XLOOKUP($B198,$X$98:$AJ$98,$X$123:$AJ$123), INDEX($X$99:$AJ$122,MATCH(C198,$W$99:$W$122,0),MATCH(B198,$X$98:$AJ$98,0)))</f>
        <v>9.5</v>
      </c>
      <c r="J198" s="19">
        <f>IF(OR(INDEX($X$128:$AJ$151,MATCH(C198,$W$128:$W$151,0),MATCH(B198,$X$127:$AJ$127,0))="T", INDEX($X$128:$AJ$151,MATCH(C198,$W$128:$W$151,0),MATCH(B198,$X$127:$AJ$127,0))="M"), _xlfn.XLOOKUP($B198,$X$127:$AJ$127,$X$152:$AJ$152), INDEX($X$128:$AJ$151,MATCH(C198,$W$128:$W$151,0),MATCH(B198,$X$127:$AJ$127,0)))</f>
        <v>14.3</v>
      </c>
      <c r="K198" s="18">
        <f>IF(OR(INDEX($AM$13:$AY$36,MATCH($C198,$AL$13:$AL$36,0),MATCH($B198,$AM$12:$AY$12,0))="T", INDEX($AM$13:$AY$36,MATCH($C198,$AL$13:$AL$36,0),MATCH($B198,$AM$12:$AY$12,0))="M"),_xlfn.XLOOKUP($B198,$AM$12:$AY$12,$AM$37:$AY$37), INDEX($AM$13:$AY$36,MATCH($C198,$AL$13:$AL$36,0),MATCH($B198,$AM$12:$AY$12,0)))</f>
        <v>79</v>
      </c>
      <c r="L198" s="18">
        <f>IF(OR(INDEX($AM$41:$AY$64,MATCH($C198,$AL$41:$AL$64,0),MATCH($B198,$AM$40:$AY$40,0))="T", INDEX($AM$41:$AY$64,MATCH($C198,$AL$41:$AL$64,0),MATCH($B198,$AM$40:$AY$40,0))="M"),_xlfn.XLOOKUP($B198,$AM$40:$AY$40,$AM$65:$AY$65), INDEX($AM$41:$AY$64,MATCH($C198,$AL$41:$AL$64,0),MATCH($B198,$AM$40:$AY$40,0)))</f>
        <v>50</v>
      </c>
      <c r="M198" s="18">
        <f t="shared" si="135"/>
        <v>13.1</v>
      </c>
      <c r="N198" s="18">
        <f t="shared" si="136"/>
        <v>0.2</v>
      </c>
      <c r="O198" s="18">
        <f>IF(OR(INDEX($AM$99:$AY$122,MATCH($C198,$AL$99:$AL$122,0),MATCH($B198,$AM$98:$AY$98,0))="T", INDEX($AM$99:$AY$122,MATCH($C198,$AL$99:$AL$122,0),MATCH($B198,$AM$98:$AY$98,0))="M"), _xlfn.XLOOKUP($B198,$AM$98:$AY$98,$AM$123:$AY$123), INDEX($AM$99:$AY$122,MATCH($C198,$AL$99:$AL$122,0),MATCH($B198,$AM$98:$AY$98,0)))</f>
        <v>0.2</v>
      </c>
      <c r="P198" s="23">
        <f>IF(OR(INDEX($BB$13:$BN$36,MATCH($C198,$BA$13:$BA$36,0),MATCH($B198,$BB$12:$BN$12,0))="T", INDEX($BB$13:$BN$36,MATCH($C198,$BA$13:$BA$36,0),MATCH($B198,$BB$12:$BN$12,0))="M"),_xlfn.XLOOKUP($B198,$BB$12:$BN$12,$BB$37:$BN$37), INDEX($BB$13:$BN$36,MATCH($C198,$BA$13:$BA$36,0),MATCH($B198,$BB$12:$BN$12,0)))</f>
        <v>95</v>
      </c>
      <c r="Q198" s="23">
        <f>IF(OR(INDEX($BB$41:$BN$64,MATCH($C198,$BA$41:$BA$64,0),MATCH($B198,$BB$40:$BN$40,0))="T", INDEX($BB$41:$BN$64,MATCH($C198,$BA$41:$BA$64,0),MATCH($B198,$BB$40:$BN$40,0))="M"),_xlfn.XLOOKUP($B198,$BB$40:$BN$40,$BB$65:$BN$65), INDEX($BB$41:$BN$64,MATCH($C198,$BA$41:$BA$64,0),MATCH($B198,$BB$40:$BN$40,0)))</f>
        <v>51</v>
      </c>
      <c r="R198" s="23">
        <f>IF(OR(INDEX($BB$70:$BN$93,MATCH($C198,$BA$70:$BA$93,0),MATCH($B198,$BB$69:$BN$69,0))="T", INDEX($BB$70:$BN$93,MATCH($C198,$BA$70:$BA$93,0),MATCH($B198,$BB$69:$BN$69,0))="M"), _xlfn.XLOOKUP($B198,$BB$69:$BN$69,$BB$94:$BN$94), INDEX($AM$41:$AY$64,MATCH($C198,$BA$70:$BA$93,0),MATCH($B198,$BB$69:$BN$69,0)))</f>
        <v>50</v>
      </c>
      <c r="S198" s="23">
        <f>IF(OR(INDEX($BB$99:$BN$122,MATCH($C198,$BA$99:$BA$122,0),MATCH($B198,$BB$98:$BN$98,0))="T", INDEX($BB$99:$BN$122,MATCH($C198,$BA$99:$BA$122,0),MATCH($B198,$BB$98:$BN$98,0))="M"), _xlfn.XLOOKUP($B198,$BB$98:$BN$98,$BB$123:$BN$123), INDEX($BB$99:$BN$122,MATCH($C198,$BA$99:$BA$122,0),MATCH($B198,$BB$98:$BN$98,0)))</f>
        <v>147</v>
      </c>
      <c r="T198" s="23">
        <f>IF(OR(INDEX($BB$128:$BN$151,MATCH($C198,$BA$128:$BA$151,0),MATCH($B198,$BB$127:$BN$127,0))="T", INDEX($BB$128:$BN$151,MATCH($C198,$BA$128:$BA$151,0),MATCH($B198,$BB$127:$BN$127,0))="M"), _xlfn.XLOOKUP($B198,$BB$127:$BN$127,$BB$152:$BN$152), INDEX($AM$128:$AY$151,MATCH($C198,$BA$128:$BA$151,0),MATCH($B198,$BB$127:$BN$127,0)))</f>
        <v>67.099999999999994</v>
      </c>
    </row>
    <row r="199" spans="1:20" x14ac:dyDescent="0.35">
      <c r="A199" s="2">
        <v>42566</v>
      </c>
      <c r="B199" s="6">
        <f t="shared" si="132"/>
        <v>7</v>
      </c>
      <c r="C199" s="6">
        <f t="shared" si="133"/>
        <v>2016</v>
      </c>
      <c r="D199">
        <v>175135</v>
      </c>
      <c r="E199">
        <f t="shared" si="134"/>
        <v>70408.014604102951</v>
      </c>
      <c r="F199" s="19">
        <f>IF(OR(INDEX($X$13:$AJ$36,MATCH($C199,$W$13:$W$36,0),MATCH($B199,$X$12:$AJ$12,0))="T", INDEX($X$13:$AJ$36,MATCH($C199,$W$13:$W$36,0),MATCH($B199,$X$12:$AJ$12,0))="M"),_xlfn.XLOOKUP($B199,$X$12:$AJ$12,$X$37:$AJ$37), INDEX($X$13:$AJ$36,MATCH($C199,$W$13:$W$36,0),MATCH($B199,$X$12:$AJ$12,0)))</f>
        <v>104</v>
      </c>
      <c r="G199" s="19">
        <f>IF(OR(INDEX($X$41:$AJ$64,MATCH(C199,$W$41:$W$64,0),MATCH(B199,$X$40:$AJ$40,0))="T", INDEX($X$41:$AJ$64,MATCH(C199,$W$41:$W$64,0),MATCH(B199,$X$40:$AJ$40,0))="M"), _xlfn.XLOOKUP($B199,$X$40:$AJ$40,$X$65:$AJ$65), INDEX($X$41:$AJ$64,MATCH(C199,$W$41:$W$64,0),MATCH(B199,$X$40:$AJ$40,0)))</f>
        <v>55</v>
      </c>
      <c r="H199" s="19">
        <f>IF(OR(INDEX($X$70:$AJ$93,MATCH(C199,$W$70:$W$93,0),MATCH(B199,$X$69:$AJ$69,0))="T", INDEX($X$70:$AJ$93,MATCH(C199,$W$70:$W$93,0),MATCH(B199,$X$69:$AJ$69,0))="M"), _xlfn.XLOOKUP($B199,$X$69:$AJ$69,$X$94:$AJ$94), INDEX($X$70:$AJ$93,MATCH(C199,$W$70:$W$93,0),MATCH(B199,$X$69:$AJ$69,0)))</f>
        <v>14.5</v>
      </c>
      <c r="I199" s="19">
        <f>IF(OR(INDEX($X$99:$AJ$122,MATCH(C199,$W$99:$W$122,0),MATCH(B199,$X$98:$AJ$98,0))="T", INDEX($X$99:$AJ$122,MATCH(C199,$W$99:$W$122,0),MATCH(B199,$X$98:$AJ$98,0))="M"),_xlfn.XLOOKUP($B199,$X$98:$AJ$98,$X$123:$AJ$123), INDEX($X$99:$AJ$122,MATCH(C199,$W$99:$W$122,0),MATCH(B199,$X$98:$AJ$98,0)))</f>
        <v>11</v>
      </c>
      <c r="J199" s="19">
        <f>IF(OR(INDEX($X$128:$AJ$151,MATCH(C199,$W$128:$W$151,0),MATCH(B199,$X$127:$AJ$127,0))="T", INDEX($X$128:$AJ$151,MATCH(C199,$W$128:$W$151,0),MATCH(B199,$X$127:$AJ$127,0))="M"), _xlfn.XLOOKUP($B199,$X$127:$AJ$127,$X$152:$AJ$152), INDEX($X$128:$AJ$151,MATCH(C199,$W$128:$W$151,0),MATCH(B199,$X$127:$AJ$127,0)))</f>
        <v>12</v>
      </c>
      <c r="K199" s="18">
        <f>IF(OR(INDEX($AM$13:$AY$36,MATCH($C199,$AL$13:$AL$36,0),MATCH($B199,$AM$12:$AY$12,0))="T", INDEX($AM$13:$AY$36,MATCH($C199,$AL$13:$AL$36,0),MATCH($B199,$AM$12:$AY$12,0))="M"),_xlfn.XLOOKUP($B199,$AM$12:$AY$12,$AM$37:$AY$37), INDEX($AM$13:$AY$36,MATCH($C199,$AL$13:$AL$36,0),MATCH($B199,$AM$12:$AY$12,0)))</f>
        <v>76</v>
      </c>
      <c r="L199" s="18">
        <f>IF(OR(INDEX($AM$41:$AY$64,MATCH($C199,$AL$41:$AL$64,0),MATCH($B199,$AM$40:$AY$40,0))="T", INDEX($AM$41:$AY$64,MATCH($C199,$AL$41:$AL$64,0),MATCH($B199,$AM$40:$AY$40,0))="M"),_xlfn.XLOOKUP($B199,$AM$40:$AY$40,$AM$65:$AY$65), INDEX($AM$41:$AY$64,MATCH($C199,$AL$41:$AL$64,0),MATCH($B199,$AM$40:$AY$40,0)))</f>
        <v>50</v>
      </c>
      <c r="M199" s="18">
        <f t="shared" si="135"/>
        <v>11.1</v>
      </c>
      <c r="N199" s="18">
        <f t="shared" si="136"/>
        <v>0</v>
      </c>
      <c r="O199" s="18">
        <f>IF(OR(INDEX($AM$99:$AY$122,MATCH($C199,$AL$99:$AL$122,0),MATCH($B199,$AM$98:$AY$98,0))="T", INDEX($AM$99:$AY$122,MATCH($C199,$AL$99:$AL$122,0),MATCH($B199,$AM$98:$AY$98,0))="M"), _xlfn.XLOOKUP($B199,$AM$98:$AY$98,$AM$123:$AY$123), INDEX($AM$99:$AY$122,MATCH($C199,$AL$99:$AL$122,0),MATCH($B199,$AM$98:$AY$98,0)))</f>
        <v>0</v>
      </c>
      <c r="P199" s="23">
        <f>IF(OR(INDEX($BB$13:$BN$36,MATCH($C199,$BA$13:$BA$36,0),MATCH($B199,$BB$12:$BN$12,0))="T", INDEX($BB$13:$BN$36,MATCH($C199,$BA$13:$BA$36,0),MATCH($B199,$BB$12:$BN$12,0))="M"),_xlfn.XLOOKUP($B199,$BB$12:$BN$12,$BB$37:$BN$37), INDEX($BB$13:$BN$36,MATCH($C199,$BA$13:$BA$36,0),MATCH($B199,$BB$12:$BN$12,0)))</f>
        <v>94</v>
      </c>
      <c r="Q199" s="23">
        <f>IF(OR(INDEX($BB$41:$BN$64,MATCH($C199,$BA$41:$BA$64,0),MATCH($B199,$BB$40:$BN$40,0))="T", INDEX($BB$41:$BN$64,MATCH($C199,$BA$41:$BA$64,0),MATCH($B199,$BB$40:$BN$40,0))="M"),_xlfn.XLOOKUP($B199,$BB$40:$BN$40,$BB$65:$BN$65), INDEX($BB$41:$BN$64,MATCH($C199,$BA$41:$BA$64,0),MATCH($B199,$BB$40:$BN$40,0)))</f>
        <v>55</v>
      </c>
      <c r="R199" s="23">
        <f>IF(OR(INDEX($BB$70:$BN$93,MATCH($C199,$BA$70:$BA$93,0),MATCH($B199,$BB$69:$BN$69,0))="T", INDEX($BB$70:$BN$93,MATCH($C199,$BA$70:$BA$93,0),MATCH($B199,$BB$69:$BN$69,0))="M"), _xlfn.XLOOKUP($B199,$BB$69:$BN$69,$BB$94:$BN$94), INDEX($AM$41:$AY$64,MATCH($C199,$BA$70:$BA$93,0),MATCH($B199,$BB$69:$BN$69,0)))</f>
        <v>50</v>
      </c>
      <c r="S199" s="23">
        <f>IF(OR(INDEX($BB$99:$BN$122,MATCH($C199,$BA$99:$BA$122,0),MATCH($B199,$BB$98:$BN$98,0))="T", INDEX($BB$99:$BN$122,MATCH($C199,$BA$99:$BA$122,0),MATCH($B199,$BB$98:$BN$98,0))="M"), _xlfn.XLOOKUP($B199,$BB$98:$BN$98,$BB$123:$BN$123), INDEX($BB$99:$BN$122,MATCH($C199,$BA$99:$BA$122,0),MATCH($B199,$BB$98:$BN$98,0)))</f>
        <v>151</v>
      </c>
      <c r="T199" s="23">
        <f>IF(OR(INDEX($BB$128:$BN$151,MATCH($C199,$BA$128:$BA$151,0),MATCH($B199,$BB$127:$BN$127,0))="T", INDEX($BB$128:$BN$151,MATCH($C199,$BA$128:$BA$151,0),MATCH($B199,$BB$127:$BN$127,0))="M"), _xlfn.XLOOKUP($B199,$BB$127:$BN$127,$BB$152:$BN$152), INDEX($AM$128:$AY$151,MATCH($C199,$BA$128:$BA$151,0),MATCH($B199,$BB$127:$BN$127,0)))</f>
        <v>65.2</v>
      </c>
    </row>
    <row r="200" spans="1:20" x14ac:dyDescent="0.35">
      <c r="A200" s="2">
        <v>42597</v>
      </c>
      <c r="B200" s="6">
        <f t="shared" si="132"/>
        <v>8</v>
      </c>
      <c r="C200" s="6">
        <f t="shared" si="133"/>
        <v>2016</v>
      </c>
      <c r="D200">
        <v>189633</v>
      </c>
      <c r="E200">
        <f t="shared" si="134"/>
        <v>76236.520589373089</v>
      </c>
      <c r="F200" s="19">
        <f>IF(OR(INDEX($X$13:$AJ$36,MATCH($C200,$W$13:$W$36,0),MATCH($B200,$X$12:$AJ$12,0))="T", INDEX($X$13:$AJ$36,MATCH($C200,$W$13:$W$36,0),MATCH($B200,$X$12:$AJ$12,0))="M"),_xlfn.XLOOKUP($B200,$X$12:$AJ$12,$X$37:$AJ$37), INDEX($X$13:$AJ$36,MATCH($C200,$W$13:$W$36,0),MATCH($B200,$X$12:$AJ$12,0)))</f>
        <v>101</v>
      </c>
      <c r="G200" s="19">
        <f>IF(OR(INDEX($X$41:$AJ$64,MATCH(C200,$W$41:$W$64,0),MATCH(B200,$X$40:$AJ$40,0))="T", INDEX($X$41:$AJ$64,MATCH(C200,$W$41:$W$64,0),MATCH(B200,$X$40:$AJ$40,0))="M"), _xlfn.XLOOKUP($B200,$X$40:$AJ$40,$X$65:$AJ$65), INDEX($X$41:$AJ$64,MATCH(C200,$W$41:$W$64,0),MATCH(B200,$X$40:$AJ$40,0)))</f>
        <v>54</v>
      </c>
      <c r="H200" s="19">
        <f>IF(OR(INDEX($X$70:$AJ$93,MATCH(C200,$W$70:$W$93,0),MATCH(B200,$X$69:$AJ$69,0))="T", INDEX($X$70:$AJ$93,MATCH(C200,$W$70:$W$93,0),MATCH(B200,$X$69:$AJ$69,0))="M"), _xlfn.XLOOKUP($B200,$X$69:$AJ$69,$X$94:$AJ$94), INDEX($X$70:$AJ$93,MATCH(C200,$W$70:$W$93,0),MATCH(B200,$X$69:$AJ$69,0)))</f>
        <v>10.1</v>
      </c>
      <c r="I200" s="19">
        <f>IF(OR(INDEX($X$99:$AJ$122,MATCH(C200,$W$99:$W$122,0),MATCH(B200,$X$98:$AJ$98,0))="T", INDEX($X$99:$AJ$122,MATCH(C200,$W$99:$W$122,0),MATCH(B200,$X$98:$AJ$98,0))="M"),_xlfn.XLOOKUP($B200,$X$98:$AJ$98,$X$123:$AJ$123), INDEX($X$99:$AJ$122,MATCH(C200,$W$99:$W$122,0),MATCH(B200,$X$98:$AJ$98,0)))</f>
        <v>9.1999999999999993</v>
      </c>
      <c r="J200" s="19">
        <f>IF(OR(INDEX($X$128:$AJ$151,MATCH(C200,$W$128:$W$151,0),MATCH(B200,$X$127:$AJ$127,0))="T", INDEX($X$128:$AJ$151,MATCH(C200,$W$128:$W$151,0),MATCH(B200,$X$127:$AJ$127,0))="M"), _xlfn.XLOOKUP($B200,$X$127:$AJ$127,$X$152:$AJ$152), INDEX($X$128:$AJ$151,MATCH(C200,$W$128:$W$151,0),MATCH(B200,$X$127:$AJ$127,0)))</f>
        <v>7.8</v>
      </c>
      <c r="K200" s="18">
        <f>IF(OR(INDEX($AM$13:$AY$36,MATCH($C200,$AL$13:$AL$36,0),MATCH($B200,$AM$12:$AY$12,0))="T", INDEX($AM$13:$AY$36,MATCH($C200,$AL$13:$AL$36,0),MATCH($B200,$AM$12:$AY$12,0))="M"),_xlfn.XLOOKUP($B200,$AM$12:$AY$12,$AM$37:$AY$37), INDEX($AM$13:$AY$36,MATCH($C200,$AL$13:$AL$36,0),MATCH($B200,$AM$12:$AY$12,0)))</f>
        <v>70</v>
      </c>
      <c r="L200" s="18">
        <f>IF(OR(INDEX($AM$41:$AY$64,MATCH($C200,$AL$41:$AL$64,0),MATCH($B200,$AM$40:$AY$40,0))="T", INDEX($AM$41:$AY$64,MATCH($C200,$AL$41:$AL$64,0),MATCH($B200,$AM$40:$AY$40,0))="M"),_xlfn.XLOOKUP($B200,$AM$40:$AY$40,$AM$65:$AY$65), INDEX($AM$41:$AY$64,MATCH($C200,$AL$41:$AL$64,0),MATCH($B200,$AM$40:$AY$40,0)))</f>
        <v>53</v>
      </c>
      <c r="M200" s="18">
        <f t="shared" si="135"/>
        <v>6.3</v>
      </c>
      <c r="N200" s="18">
        <f t="shared" si="136"/>
        <v>0</v>
      </c>
      <c r="O200" s="18">
        <f>IF(OR(INDEX($AM$99:$AY$122,MATCH($C200,$AL$99:$AL$122,0),MATCH($B200,$AM$98:$AY$98,0))="T", INDEX($AM$99:$AY$122,MATCH($C200,$AL$99:$AL$122,0),MATCH($B200,$AM$98:$AY$98,0))="M"), _xlfn.XLOOKUP($B200,$AM$98:$AY$98,$AM$123:$AY$123), INDEX($AM$99:$AY$122,MATCH($C200,$AL$99:$AL$122,0),MATCH($B200,$AM$98:$AY$98,0)))</f>
        <v>0</v>
      </c>
      <c r="P200" s="23">
        <f>IF(OR(INDEX($BB$13:$BN$36,MATCH($C200,$BA$13:$BA$36,0),MATCH($B200,$BB$12:$BN$12,0))="T", INDEX($BB$13:$BN$36,MATCH($C200,$BA$13:$BA$36,0),MATCH($B200,$BB$12:$BN$12,0))="M"),_xlfn.XLOOKUP($B200,$BB$12:$BN$12,$BB$37:$BN$37), INDEX($BB$13:$BN$36,MATCH($C200,$BA$13:$BA$36,0),MATCH($B200,$BB$12:$BN$12,0)))</f>
        <v>88</v>
      </c>
      <c r="Q200" s="23">
        <f>IF(OR(INDEX($BB$41:$BN$64,MATCH($C200,$BA$41:$BA$64,0),MATCH($B200,$BB$40:$BN$40,0))="T", INDEX($BB$41:$BN$64,MATCH($C200,$BA$41:$BA$64,0),MATCH($B200,$BB$40:$BN$40,0))="M"),_xlfn.XLOOKUP($B200,$BB$40:$BN$40,$BB$65:$BN$65), INDEX($BB$41:$BN$64,MATCH($C200,$BA$41:$BA$64,0),MATCH($B200,$BB$40:$BN$40,0)))</f>
        <v>55</v>
      </c>
      <c r="R200" s="23">
        <f>IF(OR(INDEX($BB$70:$BN$93,MATCH($C200,$BA$70:$BA$93,0),MATCH($B200,$BB$69:$BN$69,0))="T", INDEX($BB$70:$BN$93,MATCH($C200,$BA$70:$BA$93,0),MATCH($B200,$BB$69:$BN$69,0))="M"), _xlfn.XLOOKUP($B200,$BB$69:$BN$69,$BB$94:$BN$94), INDEX($AM$41:$AY$64,MATCH($C200,$BA$70:$BA$93,0),MATCH($B200,$BB$69:$BN$69,0)))</f>
        <v>53</v>
      </c>
      <c r="S200" s="23">
        <f>IF(OR(INDEX($BB$99:$BN$122,MATCH($C200,$BA$99:$BA$122,0),MATCH($B200,$BB$98:$BN$98,0))="T", INDEX($BB$99:$BN$122,MATCH($C200,$BA$99:$BA$122,0),MATCH($B200,$BB$98:$BN$98,0))="M"), _xlfn.XLOOKUP($B200,$BB$98:$BN$98,$BB$123:$BN$123), INDEX($BB$99:$BN$122,MATCH($C200,$BA$99:$BA$122,0),MATCH($B200,$BB$98:$BN$98,0)))</f>
        <v>141</v>
      </c>
      <c r="T200" s="23">
        <f>IF(OR(INDEX($BB$128:$BN$151,MATCH($C200,$BA$128:$BA$151,0),MATCH($B200,$BB$127:$BN$127,0))="T", INDEX($BB$128:$BN$151,MATCH($C200,$BA$128:$BA$151,0),MATCH($B200,$BB$127:$BN$127,0))="M"), _xlfn.XLOOKUP($B200,$BB$127:$BN$127,$BB$152:$BN$152), INDEX($AM$128:$AY$151,MATCH($C200,$BA$128:$BA$151,0),MATCH($B200,$BB$127:$BN$127,0)))</f>
        <v>65</v>
      </c>
    </row>
    <row r="201" spans="1:20" x14ac:dyDescent="0.35">
      <c r="A201" s="2">
        <v>42628</v>
      </c>
      <c r="B201" s="6">
        <f t="shared" si="132"/>
        <v>9</v>
      </c>
      <c r="C201" s="6">
        <f t="shared" si="133"/>
        <v>2016</v>
      </c>
      <c r="D201">
        <v>171347</v>
      </c>
      <c r="E201">
        <f t="shared" si="134"/>
        <v>68885.157611952091</v>
      </c>
      <c r="F201" s="19">
        <f>IF(OR(INDEX($X$13:$AJ$36,MATCH($C201,$W$13:$W$36,0),MATCH($B201,$X$12:$AJ$12,0))="T", INDEX($X$13:$AJ$36,MATCH($C201,$W$13:$W$36,0),MATCH($B201,$X$12:$AJ$12,0))="M"),_xlfn.XLOOKUP($B201,$X$12:$AJ$12,$X$37:$AJ$37), INDEX($X$13:$AJ$36,MATCH($C201,$W$13:$W$36,0),MATCH($B201,$X$12:$AJ$12,0)))</f>
        <v>98</v>
      </c>
      <c r="G201" s="19">
        <f>IF(OR(INDEX($X$41:$AJ$64,MATCH(C201,$W$41:$W$64,0),MATCH(B201,$X$40:$AJ$40,0))="T", INDEX($X$41:$AJ$64,MATCH(C201,$W$41:$W$64,0),MATCH(B201,$X$40:$AJ$40,0))="M"), _xlfn.XLOOKUP($B201,$X$40:$AJ$40,$X$65:$AJ$65), INDEX($X$41:$AJ$64,MATCH(C201,$W$41:$W$64,0),MATCH(B201,$X$40:$AJ$40,0)))</f>
        <v>49</v>
      </c>
      <c r="H201" s="19">
        <f>IF(OR(INDEX($X$70:$AJ$93,MATCH(C201,$W$70:$W$93,0),MATCH(B201,$X$69:$AJ$69,0))="T", INDEX($X$70:$AJ$93,MATCH(C201,$W$70:$W$93,0),MATCH(B201,$X$69:$AJ$69,0))="M"), _xlfn.XLOOKUP($B201,$X$69:$AJ$69,$X$94:$AJ$94), INDEX($X$70:$AJ$93,MATCH(C201,$W$70:$W$93,0),MATCH(B201,$X$69:$AJ$69,0)))</f>
        <v>7.8</v>
      </c>
      <c r="I201" s="19">
        <f>IF(OR(INDEX($X$99:$AJ$122,MATCH(C201,$W$99:$W$122,0),MATCH(B201,$X$98:$AJ$98,0))="T", INDEX($X$99:$AJ$122,MATCH(C201,$W$99:$W$122,0),MATCH(B201,$X$98:$AJ$98,0))="M"),_xlfn.XLOOKUP($B201,$X$98:$AJ$98,$X$123:$AJ$123), INDEX($X$99:$AJ$122,MATCH(C201,$W$99:$W$122,0),MATCH(B201,$X$98:$AJ$98,0)))</f>
        <v>6.8</v>
      </c>
      <c r="J201" s="19">
        <f>IF(OR(INDEX($X$128:$AJ$151,MATCH(C201,$W$128:$W$151,0),MATCH(B201,$X$127:$AJ$127,0))="T", INDEX($X$128:$AJ$151,MATCH(C201,$W$128:$W$151,0),MATCH(B201,$X$127:$AJ$127,0))="M"), _xlfn.XLOOKUP($B201,$X$127:$AJ$127,$X$152:$AJ$152), INDEX($X$128:$AJ$151,MATCH(C201,$W$128:$W$151,0),MATCH(B201,$X$127:$AJ$127,0)))</f>
        <v>7</v>
      </c>
      <c r="K201" s="18">
        <f>IF(OR(INDEX($AM$13:$AY$36,MATCH($C201,$AL$13:$AL$36,0),MATCH($B201,$AM$12:$AY$12,0))="T", INDEX($AM$13:$AY$36,MATCH($C201,$AL$13:$AL$36,0),MATCH($B201,$AM$12:$AY$12,0))="M"),_xlfn.XLOOKUP($B201,$AM$12:$AY$12,$AM$37:$AY$37), INDEX($AM$13:$AY$36,MATCH($C201,$AL$13:$AL$36,0),MATCH($B201,$AM$12:$AY$12,0)))</f>
        <v>92</v>
      </c>
      <c r="L201" s="18">
        <f>IF(OR(INDEX($AM$41:$AY$64,MATCH($C201,$AL$41:$AL$64,0),MATCH($B201,$AM$40:$AY$40,0))="T", INDEX($AM$41:$AY$64,MATCH($C201,$AL$41:$AL$64,0),MATCH($B201,$AM$40:$AY$40,0))="M"),_xlfn.XLOOKUP($B201,$AM$40:$AY$40,$AM$65:$AY$65), INDEX($AM$41:$AY$64,MATCH($C201,$AL$41:$AL$64,0),MATCH($B201,$AM$40:$AY$40,0)))</f>
        <v>51</v>
      </c>
      <c r="M201" s="18">
        <f t="shared" si="135"/>
        <v>8</v>
      </c>
      <c r="N201" s="18">
        <f t="shared" si="136"/>
        <v>1.5</v>
      </c>
      <c r="O201" s="18">
        <f>IF(OR(INDEX($AM$99:$AY$122,MATCH($C201,$AL$99:$AL$122,0),MATCH($B201,$AM$98:$AY$98,0))="T", INDEX($AM$99:$AY$122,MATCH($C201,$AL$99:$AL$122,0),MATCH($B201,$AM$98:$AY$98,0))="M"), _xlfn.XLOOKUP($B201,$AM$98:$AY$98,$AM$123:$AY$123), INDEX($AM$99:$AY$122,MATCH($C201,$AL$99:$AL$122,0),MATCH($B201,$AM$98:$AY$98,0)))</f>
        <v>1.5</v>
      </c>
      <c r="P201" s="23">
        <f>IF(OR(INDEX($BB$13:$BN$36,MATCH($C201,$BA$13:$BA$36,0),MATCH($B201,$BB$12:$BN$12,0))="T", INDEX($BB$13:$BN$36,MATCH($C201,$BA$13:$BA$36,0),MATCH($B201,$BB$12:$BN$12,0))="M"),_xlfn.XLOOKUP($B201,$BB$12:$BN$12,$BB$37:$BN$37), INDEX($BB$13:$BN$36,MATCH($C201,$BA$13:$BA$36,0),MATCH($B201,$BB$12:$BN$12,0)))</f>
        <v>98</v>
      </c>
      <c r="Q201" s="23">
        <f>IF(OR(INDEX($BB$41:$BN$64,MATCH($C201,$BA$41:$BA$64,0),MATCH($B201,$BB$40:$BN$40,0))="T", INDEX($BB$41:$BN$64,MATCH($C201,$BA$41:$BA$64,0),MATCH($B201,$BB$40:$BN$40,0))="M"),_xlfn.XLOOKUP($B201,$BB$40:$BN$40,$BB$65:$BN$65), INDEX($BB$41:$BN$64,MATCH($C201,$BA$41:$BA$64,0),MATCH($B201,$BB$40:$BN$40,0)))</f>
        <v>52</v>
      </c>
      <c r="R201" s="23">
        <f>IF(OR(INDEX($BB$70:$BN$93,MATCH($C201,$BA$70:$BA$93,0),MATCH($B201,$BB$69:$BN$69,0))="T", INDEX($BB$70:$BN$93,MATCH($C201,$BA$70:$BA$93,0),MATCH($B201,$BB$69:$BN$69,0))="M"), _xlfn.XLOOKUP($B201,$BB$69:$BN$69,$BB$94:$BN$94), INDEX($AM$41:$AY$64,MATCH($C201,$BA$70:$BA$93,0),MATCH($B201,$BB$69:$BN$69,0)))</f>
        <v>51</v>
      </c>
      <c r="S201" s="23">
        <f>IF(OR(INDEX($BB$99:$BN$122,MATCH($C201,$BA$99:$BA$122,0),MATCH($B201,$BB$98:$BN$98,0))="T", INDEX($BB$99:$BN$122,MATCH($C201,$BA$99:$BA$122,0),MATCH($B201,$BB$98:$BN$98,0))="M"), _xlfn.XLOOKUP($B201,$BB$98:$BN$98,$BB$123:$BN$123), INDEX($BB$99:$BN$122,MATCH($C201,$BA$99:$BA$122,0),MATCH($B201,$BB$98:$BN$98,0)))</f>
        <v>145</v>
      </c>
      <c r="T201" s="23">
        <f>IF(OR(INDEX($BB$128:$BN$151,MATCH($C201,$BA$128:$BA$151,0),MATCH($B201,$BB$127:$BN$127,0))="T", INDEX($BB$128:$BN$151,MATCH($C201,$BA$128:$BA$151,0),MATCH($B201,$BB$127:$BN$127,0))="M"), _xlfn.XLOOKUP($B201,$BB$127:$BN$127,$BB$152:$BN$152), INDEX($AM$128:$AY$151,MATCH($C201,$BA$128:$BA$151,0),MATCH($B201,$BB$127:$BN$127,0)))</f>
        <v>69.2</v>
      </c>
    </row>
    <row r="202" spans="1:20" x14ac:dyDescent="0.35">
      <c r="A202" s="2">
        <v>42658</v>
      </c>
      <c r="B202" s="6">
        <f t="shared" si="132"/>
        <v>10</v>
      </c>
      <c r="C202" s="6">
        <f t="shared" si="133"/>
        <v>2016</v>
      </c>
      <c r="D202">
        <v>168407</v>
      </c>
      <c r="E202">
        <f t="shared" si="134"/>
        <v>67703.214751095817</v>
      </c>
      <c r="F202" s="19">
        <f>IF(OR(INDEX($X$13:$AJ$36,MATCH($C202,$W$13:$W$36,0),MATCH($B202,$X$12:$AJ$12,0))="T", INDEX($X$13:$AJ$36,MATCH($C202,$W$13:$W$36,0),MATCH($B202,$X$12:$AJ$12,0))="M"),_xlfn.XLOOKUP($B202,$X$12:$AJ$12,$X$37:$AJ$37), INDEX($X$13:$AJ$36,MATCH($C202,$W$13:$W$36,0),MATCH($B202,$X$12:$AJ$12,0)))</f>
        <v>89</v>
      </c>
      <c r="G202" s="19">
        <f>IF(OR(INDEX($X$41:$AJ$64,MATCH(C202,$W$41:$W$64,0),MATCH(B202,$X$40:$AJ$40,0))="T", INDEX($X$41:$AJ$64,MATCH(C202,$W$41:$W$64,0),MATCH(B202,$X$40:$AJ$40,0))="M"), _xlfn.XLOOKUP($B202,$X$40:$AJ$40,$X$65:$AJ$65), INDEX($X$41:$AJ$64,MATCH(C202,$W$41:$W$64,0),MATCH(B202,$X$40:$AJ$40,0)))</f>
        <v>45</v>
      </c>
      <c r="H202" s="19">
        <f>IF(OR(INDEX($X$70:$AJ$93,MATCH(C202,$W$70:$W$93,0),MATCH(B202,$X$69:$AJ$69,0))="T", INDEX($X$70:$AJ$93,MATCH(C202,$W$70:$W$93,0),MATCH(B202,$X$69:$AJ$69,0))="M"), _xlfn.XLOOKUP($B202,$X$69:$AJ$69,$X$94:$AJ$94), INDEX($X$70:$AJ$93,MATCH(C202,$W$70:$W$93,0),MATCH(B202,$X$69:$AJ$69,0)))</f>
        <v>2.6</v>
      </c>
      <c r="I202" s="19">
        <f>IF(OR(INDEX($X$99:$AJ$122,MATCH(C202,$W$99:$W$122,0),MATCH(B202,$X$98:$AJ$98,0))="T", INDEX($X$99:$AJ$122,MATCH(C202,$W$99:$W$122,0),MATCH(B202,$X$98:$AJ$98,0))="M"),_xlfn.XLOOKUP($B202,$X$98:$AJ$98,$X$123:$AJ$123), INDEX($X$99:$AJ$122,MATCH(C202,$W$99:$W$122,0),MATCH(B202,$X$98:$AJ$98,0)))</f>
        <v>0.5</v>
      </c>
      <c r="J202" s="19">
        <f>IF(OR(INDEX($X$128:$AJ$151,MATCH(C202,$W$128:$W$151,0),MATCH(B202,$X$127:$AJ$127,0))="T", INDEX($X$128:$AJ$151,MATCH(C202,$W$128:$W$151,0),MATCH(B202,$X$127:$AJ$127,0))="M"), _xlfn.XLOOKUP($B202,$X$127:$AJ$127,$X$152:$AJ$152), INDEX($X$128:$AJ$151,MATCH(C202,$W$128:$W$151,0),MATCH(B202,$X$127:$AJ$127,0)))</f>
        <v>5.0999999999999996</v>
      </c>
      <c r="K202" s="18">
        <f>IF(OR(INDEX($AM$13:$AY$36,MATCH($C202,$AL$13:$AL$36,0),MATCH($B202,$AM$12:$AY$12,0))="T", INDEX($AM$13:$AY$36,MATCH($C202,$AL$13:$AL$36,0),MATCH($B202,$AM$12:$AY$12,0))="M"),_xlfn.XLOOKUP($B202,$AM$12:$AY$12,$AM$37:$AY$37), INDEX($AM$13:$AY$36,MATCH($C202,$AL$13:$AL$36,0),MATCH($B202,$AM$12:$AY$12,0)))</f>
        <v>87</v>
      </c>
      <c r="L202" s="18">
        <f>IF(OR(INDEX($AM$41:$AY$64,MATCH($C202,$AL$41:$AL$64,0),MATCH($B202,$AM$40:$AY$40,0))="T", INDEX($AM$41:$AY$64,MATCH($C202,$AL$41:$AL$64,0),MATCH($B202,$AM$40:$AY$40,0))="M"),_xlfn.XLOOKUP($B202,$AM$40:$AY$40,$AM$65:$AY$65), INDEX($AM$41:$AY$64,MATCH($C202,$AL$41:$AL$64,0),MATCH($B202,$AM$40:$AY$40,0)))</f>
        <v>52</v>
      </c>
      <c r="M202" s="18">
        <f t="shared" si="135"/>
        <v>5.9</v>
      </c>
      <c r="N202" s="18">
        <f t="shared" si="136"/>
        <v>0.5</v>
      </c>
      <c r="O202" s="18">
        <f>IF(OR(INDEX($AM$99:$AY$122,MATCH($C202,$AL$99:$AL$122,0),MATCH($B202,$AM$98:$AY$98,0))="T", INDEX($AM$99:$AY$122,MATCH($C202,$AL$99:$AL$122,0),MATCH($B202,$AM$98:$AY$98,0))="M"), _xlfn.XLOOKUP($B202,$AM$98:$AY$98,$AM$123:$AY$123), INDEX($AM$99:$AY$122,MATCH($C202,$AL$99:$AL$122,0),MATCH($B202,$AM$98:$AY$98,0)))</f>
        <v>0.5</v>
      </c>
      <c r="P202" s="23">
        <f>IF(OR(INDEX($BB$13:$BN$36,MATCH($C202,$BA$13:$BA$36,0),MATCH($B202,$BB$12:$BN$12,0))="T", INDEX($BB$13:$BN$36,MATCH($C202,$BA$13:$BA$36,0),MATCH($B202,$BB$12:$BN$12,0))="M"),_xlfn.XLOOKUP($B202,$BB$12:$BN$12,$BB$37:$BN$37), INDEX($BB$13:$BN$36,MATCH($C202,$BA$13:$BA$36,0),MATCH($B202,$BB$12:$BN$12,0)))</f>
        <v>89</v>
      </c>
      <c r="Q202" s="23">
        <f>IF(OR(INDEX($BB$41:$BN$64,MATCH($C202,$BA$41:$BA$64,0),MATCH($B202,$BB$40:$BN$40,0))="T", INDEX($BB$41:$BN$64,MATCH($C202,$BA$41:$BA$64,0),MATCH($B202,$BB$40:$BN$40,0))="M"),_xlfn.XLOOKUP($B202,$BB$40:$BN$40,$BB$65:$BN$65), INDEX($BB$41:$BN$64,MATCH($C202,$BA$41:$BA$64,0),MATCH($B202,$BB$40:$BN$40,0)))</f>
        <v>50</v>
      </c>
      <c r="R202" s="23">
        <f>IF(OR(INDEX($BB$70:$BN$93,MATCH($C202,$BA$70:$BA$93,0),MATCH($B202,$BB$69:$BN$69,0))="T", INDEX($BB$70:$BN$93,MATCH($C202,$BA$70:$BA$93,0),MATCH($B202,$BB$69:$BN$69,0))="M"), _xlfn.XLOOKUP($B202,$BB$69:$BN$69,$BB$94:$BN$94), INDEX($AM$41:$AY$64,MATCH($C202,$BA$70:$BA$93,0),MATCH($B202,$BB$69:$BN$69,0)))</f>
        <v>52</v>
      </c>
      <c r="S202" s="23">
        <f>IF(OR(INDEX($BB$99:$BN$122,MATCH($C202,$BA$99:$BA$122,0),MATCH($B202,$BB$98:$BN$98,0))="T", INDEX($BB$99:$BN$122,MATCH($C202,$BA$99:$BA$122,0),MATCH($B202,$BB$98:$BN$98,0))="M"), _xlfn.XLOOKUP($B202,$BB$98:$BN$98,$BB$123:$BN$123), INDEX($BB$99:$BN$122,MATCH($C202,$BA$99:$BA$122,0),MATCH($B202,$BB$98:$BN$98,0)))</f>
        <v>33</v>
      </c>
      <c r="T202" s="23">
        <f>IF(OR(INDEX($BB$128:$BN$151,MATCH($C202,$BA$128:$BA$151,0),MATCH($B202,$BB$127:$BN$127,0))="T", INDEX($BB$128:$BN$151,MATCH($C202,$BA$128:$BA$151,0),MATCH($B202,$BB$127:$BN$127,0))="M"), _xlfn.XLOOKUP($B202,$BB$127:$BN$127,$BB$152:$BN$152), INDEX($AM$128:$AY$151,MATCH($C202,$BA$128:$BA$151,0),MATCH($B202,$BB$127:$BN$127,0)))</f>
        <v>67.900000000000006</v>
      </c>
    </row>
    <row r="203" spans="1:20" x14ac:dyDescent="0.35">
      <c r="A203" s="2">
        <v>42689</v>
      </c>
      <c r="B203" s="6">
        <f t="shared" si="132"/>
        <v>11</v>
      </c>
      <c r="C203" s="6">
        <f t="shared" si="133"/>
        <v>2016</v>
      </c>
      <c r="D203">
        <v>173278</v>
      </c>
      <c r="E203">
        <f t="shared" si="134"/>
        <v>69661.460899133541</v>
      </c>
      <c r="F203" s="19">
        <f>IF(OR(INDEX($X$13:$AJ$36,MATCH($C203,$W$13:$W$36,0),MATCH($B203,$X$12:$AJ$12,0))="T", INDEX($X$13:$AJ$36,MATCH($C203,$W$13:$W$36,0),MATCH($B203,$X$12:$AJ$12,0))="M"),_xlfn.XLOOKUP($B203,$X$12:$AJ$12,$X$37:$AJ$37), INDEX($X$13:$AJ$36,MATCH($C203,$W$13:$W$36,0),MATCH($B203,$X$12:$AJ$12,0)))</f>
        <v>76</v>
      </c>
      <c r="G203" s="19">
        <f>IF(OR(INDEX($X$41:$AJ$64,MATCH(C203,$W$41:$W$64,0),MATCH(B203,$X$40:$AJ$40,0))="T", INDEX($X$41:$AJ$64,MATCH(C203,$W$41:$W$64,0),MATCH(B203,$X$40:$AJ$40,0))="M"), _xlfn.XLOOKUP($B203,$X$40:$AJ$40,$X$65:$AJ$65), INDEX($X$41:$AJ$64,MATCH(C203,$W$41:$W$64,0),MATCH(B203,$X$40:$AJ$40,0)))</f>
        <v>35</v>
      </c>
      <c r="H203" s="19">
        <f>IF(OR(INDEX($X$70:$AJ$93,MATCH(C203,$W$70:$W$93,0),MATCH(B203,$X$69:$AJ$69,0))="T", INDEX($X$70:$AJ$93,MATCH(C203,$W$70:$W$93,0),MATCH(B203,$X$69:$AJ$69,0))="M"), _xlfn.XLOOKUP($B203,$X$69:$AJ$69,$X$94:$AJ$94), INDEX($X$70:$AJ$93,MATCH(C203,$W$70:$W$93,0),MATCH(B203,$X$69:$AJ$69,0)))</f>
        <v>1</v>
      </c>
      <c r="I203" s="19">
        <f>IF(OR(INDEX($X$99:$AJ$122,MATCH(C203,$W$99:$W$122,0),MATCH(B203,$X$98:$AJ$98,0))="T", INDEX($X$99:$AJ$122,MATCH(C203,$W$99:$W$122,0),MATCH(B203,$X$98:$AJ$98,0))="M"),_xlfn.XLOOKUP($B203,$X$98:$AJ$98,$X$123:$AJ$123), INDEX($X$99:$AJ$122,MATCH(C203,$W$99:$W$122,0),MATCH(B203,$X$98:$AJ$98,0)))</f>
        <v>0</v>
      </c>
      <c r="J203" s="19">
        <f>IF(OR(INDEX($X$128:$AJ$151,MATCH(C203,$W$128:$W$151,0),MATCH(B203,$X$127:$AJ$127,0))="T", INDEX($X$128:$AJ$151,MATCH(C203,$W$128:$W$151,0),MATCH(B203,$X$127:$AJ$127,0))="M"), _xlfn.XLOOKUP($B203,$X$127:$AJ$127,$X$152:$AJ$152), INDEX($X$128:$AJ$151,MATCH(C203,$W$128:$W$151,0),MATCH(B203,$X$127:$AJ$127,0)))</f>
        <v>4</v>
      </c>
      <c r="K203" s="18">
        <f>IF(OR(INDEX($AM$13:$AY$36,MATCH($C203,$AL$13:$AL$36,0),MATCH($B203,$AM$12:$AY$12,0))="T", INDEX($AM$13:$AY$36,MATCH($C203,$AL$13:$AL$36,0),MATCH($B203,$AM$12:$AY$12,0))="M"),_xlfn.XLOOKUP($B203,$AM$12:$AY$12,$AM$37:$AY$37), INDEX($AM$13:$AY$36,MATCH($C203,$AL$13:$AL$36,0),MATCH($B203,$AM$12:$AY$12,0)))</f>
        <v>74</v>
      </c>
      <c r="L203" s="18">
        <f>IF(OR(INDEX($AM$41:$AY$64,MATCH($C203,$AL$41:$AL$64,0),MATCH($B203,$AM$40:$AY$40,0))="T", INDEX($AM$41:$AY$64,MATCH($C203,$AL$41:$AL$64,0),MATCH($B203,$AM$40:$AY$40,0))="M"),_xlfn.XLOOKUP($B203,$AM$40:$AY$40,$AM$65:$AY$65), INDEX($AM$41:$AY$64,MATCH($C203,$AL$41:$AL$64,0),MATCH($B203,$AM$40:$AY$40,0)))</f>
        <v>47</v>
      </c>
      <c r="M203" s="18">
        <f t="shared" si="135"/>
        <v>6</v>
      </c>
      <c r="N203" s="18">
        <f t="shared" si="136"/>
        <v>0.1</v>
      </c>
      <c r="O203" s="18">
        <f>IF(OR(INDEX($AM$99:$AY$122,MATCH($C203,$AL$99:$AL$122,0),MATCH($B203,$AM$98:$AY$98,0))="T", INDEX($AM$99:$AY$122,MATCH($C203,$AL$99:$AL$122,0),MATCH($B203,$AM$98:$AY$98,0))="M"), _xlfn.XLOOKUP($B203,$AM$98:$AY$98,$AM$123:$AY$123), INDEX($AM$99:$AY$122,MATCH($C203,$AL$99:$AL$122,0),MATCH($B203,$AM$98:$AY$98,0)))</f>
        <v>0.1</v>
      </c>
      <c r="P203" s="23">
        <f>IF(OR(INDEX($BB$13:$BN$36,MATCH($C203,$BA$13:$BA$36,0),MATCH($B203,$BB$12:$BN$12,0))="T", INDEX($BB$13:$BN$36,MATCH($C203,$BA$13:$BA$36,0),MATCH($B203,$BB$12:$BN$12,0))="M"),_xlfn.XLOOKUP($B203,$BB$12:$BN$12,$BB$37:$BN$37), INDEX($BB$13:$BN$36,MATCH($C203,$BA$13:$BA$36,0),MATCH($B203,$BB$12:$BN$12,0)))</f>
        <v>79</v>
      </c>
      <c r="Q203" s="23">
        <f>IF(OR(INDEX($BB$41:$BN$64,MATCH($C203,$BA$41:$BA$64,0),MATCH($B203,$BB$40:$BN$40,0))="T", INDEX($BB$41:$BN$64,MATCH($C203,$BA$41:$BA$64,0),MATCH($B203,$BB$40:$BN$40,0))="M"),_xlfn.XLOOKUP($B203,$BB$40:$BN$40,$BB$65:$BN$65), INDEX($BB$41:$BN$64,MATCH($C203,$BA$41:$BA$64,0),MATCH($B203,$BB$40:$BN$40,0)))</f>
        <v>39</v>
      </c>
      <c r="R203" s="23">
        <f>IF(OR(INDEX($BB$70:$BN$93,MATCH($C203,$BA$70:$BA$93,0),MATCH($B203,$BB$69:$BN$69,0))="T", INDEX($BB$70:$BN$93,MATCH($C203,$BA$70:$BA$93,0),MATCH($B203,$BB$69:$BN$69,0))="M"), _xlfn.XLOOKUP($B203,$BB$69:$BN$69,$BB$94:$BN$94), INDEX($AM$41:$AY$64,MATCH($C203,$BA$70:$BA$93,0),MATCH($B203,$BB$69:$BN$69,0)))</f>
        <v>47</v>
      </c>
      <c r="S203" s="23">
        <f>IF(OR(INDEX($BB$99:$BN$122,MATCH($C203,$BA$99:$BA$122,0),MATCH($B203,$BB$98:$BN$98,0))="T", INDEX($BB$99:$BN$122,MATCH($C203,$BA$99:$BA$122,0),MATCH($B203,$BB$98:$BN$98,0))="M"), _xlfn.XLOOKUP($B203,$BB$98:$BN$98,$BB$123:$BN$123), INDEX($BB$99:$BN$122,MATCH($C203,$BA$99:$BA$122,0),MATCH($B203,$BB$98:$BN$98,0)))</f>
        <v>7</v>
      </c>
      <c r="T203" s="23">
        <f>IF(OR(INDEX($BB$128:$BN$151,MATCH($C203,$BA$128:$BA$151,0),MATCH($B203,$BB$127:$BN$127,0))="T", INDEX($BB$128:$BN$151,MATCH($C203,$BA$128:$BA$151,0),MATCH($B203,$BB$127:$BN$127,0))="M"), _xlfn.XLOOKUP($B203,$BB$127:$BN$127,$BB$152:$BN$152), INDEX($AM$128:$AY$151,MATCH($C203,$BA$128:$BA$151,0),MATCH($B203,$BB$127:$BN$127,0)))</f>
        <v>64.099999999999994</v>
      </c>
    </row>
    <row r="204" spans="1:20" x14ac:dyDescent="0.35">
      <c r="A204" s="2">
        <v>42719</v>
      </c>
      <c r="B204" s="6">
        <f t="shared" si="132"/>
        <v>12</v>
      </c>
      <c r="C204" s="6">
        <f t="shared" si="133"/>
        <v>2016</v>
      </c>
      <c r="D204">
        <v>217558</v>
      </c>
      <c r="E204">
        <f t="shared" si="134"/>
        <v>87462.967660601425</v>
      </c>
      <c r="F204" s="19">
        <f>IF(OR(INDEX($X$13:$AJ$36,MATCH($C204,$W$13:$W$36,0),MATCH($B204,$X$12:$AJ$12,0))="T", INDEX($X$13:$AJ$36,MATCH($C204,$W$13:$W$36,0),MATCH($B204,$X$12:$AJ$12,0))="M"),_xlfn.XLOOKUP($B204,$X$12:$AJ$12,$X$37:$AJ$37), INDEX($X$13:$AJ$36,MATCH($C204,$W$13:$W$36,0),MATCH($B204,$X$12:$AJ$12,0)))</f>
        <v>62</v>
      </c>
      <c r="G204" s="19">
        <f>IF(OR(INDEX($X$41:$AJ$64,MATCH(C204,$W$41:$W$64,0),MATCH(B204,$X$40:$AJ$40,0))="T", INDEX($X$41:$AJ$64,MATCH(C204,$W$41:$W$64,0),MATCH(B204,$X$40:$AJ$40,0))="M"), _xlfn.XLOOKUP($B204,$X$40:$AJ$40,$X$65:$AJ$65), INDEX($X$41:$AJ$64,MATCH(C204,$W$41:$W$64,0),MATCH(B204,$X$40:$AJ$40,0)))</f>
        <v>27</v>
      </c>
      <c r="H204" s="19">
        <f>IF(OR(INDEX($X$70:$AJ$93,MATCH(C204,$W$70:$W$93,0),MATCH(B204,$X$69:$AJ$69,0))="T", INDEX($X$70:$AJ$93,MATCH(C204,$W$70:$W$93,0),MATCH(B204,$X$69:$AJ$69,0))="M"), _xlfn.XLOOKUP($B204,$X$69:$AJ$69,$X$94:$AJ$94), INDEX($X$70:$AJ$93,MATCH(C204,$W$70:$W$93,0),MATCH(B204,$X$69:$AJ$69,0)))</f>
        <v>0.1</v>
      </c>
      <c r="I204" s="19">
        <f>IF(OR(INDEX($X$99:$AJ$122,MATCH(C204,$W$99:$W$122,0),MATCH(B204,$X$98:$AJ$98,0))="T", INDEX($X$99:$AJ$122,MATCH(C204,$W$99:$W$122,0),MATCH(B204,$X$98:$AJ$98,0))="M"),_xlfn.XLOOKUP($B204,$X$98:$AJ$98,$X$123:$AJ$123), INDEX($X$99:$AJ$122,MATCH(C204,$W$99:$W$122,0),MATCH(B204,$X$98:$AJ$98,0)))</f>
        <v>0</v>
      </c>
      <c r="J204" s="19">
        <f>IF(OR(INDEX($X$128:$AJ$151,MATCH(C204,$W$128:$W$151,0),MATCH(B204,$X$127:$AJ$127,0))="T", INDEX($X$128:$AJ$151,MATCH(C204,$W$128:$W$151,0),MATCH(B204,$X$127:$AJ$127,0))="M"), _xlfn.XLOOKUP($B204,$X$127:$AJ$127,$X$152:$AJ$152), INDEX($X$128:$AJ$151,MATCH(C204,$W$128:$W$151,0),MATCH(B204,$X$127:$AJ$127,0)))</f>
        <v>2</v>
      </c>
      <c r="K204" s="18">
        <f>IF(OR(INDEX($AM$13:$AY$36,MATCH($C204,$AL$13:$AL$36,0),MATCH($B204,$AM$12:$AY$12,0))="T", INDEX($AM$13:$AY$36,MATCH($C204,$AL$13:$AL$36,0),MATCH($B204,$AM$12:$AY$12,0))="M"),_xlfn.XLOOKUP($B204,$AM$12:$AY$12,$AM$37:$AY$37), INDEX($AM$13:$AY$36,MATCH($C204,$AL$13:$AL$36,0),MATCH($B204,$AM$12:$AY$12,0)))</f>
        <v>64</v>
      </c>
      <c r="L204" s="18">
        <f>IF(OR(INDEX($AM$41:$AY$64,MATCH($C204,$AL$41:$AL$64,0),MATCH($B204,$AM$40:$AY$40,0))="T", INDEX($AM$41:$AY$64,MATCH($C204,$AL$41:$AL$64,0),MATCH($B204,$AM$40:$AY$40,0))="M"),_xlfn.XLOOKUP($B204,$AM$40:$AY$40,$AM$65:$AY$65), INDEX($AM$41:$AY$64,MATCH($C204,$AL$41:$AL$64,0),MATCH($B204,$AM$40:$AY$40,0)))</f>
        <v>40</v>
      </c>
      <c r="M204" s="18">
        <f t="shared" si="135"/>
        <v>4.7</v>
      </c>
      <c r="N204" s="18">
        <f t="shared" si="136"/>
        <v>0</v>
      </c>
      <c r="O204" s="18">
        <f>IF(OR(INDEX($AM$99:$AY$122,MATCH($C204,$AL$99:$AL$122,0),MATCH($B204,$AM$98:$AY$98,0))="T", INDEX($AM$99:$AY$122,MATCH($C204,$AL$99:$AL$122,0),MATCH($B204,$AM$98:$AY$98,0))="M"), _xlfn.XLOOKUP($B204,$AM$98:$AY$98,$AM$123:$AY$123), INDEX($AM$99:$AY$122,MATCH($C204,$AL$99:$AL$122,0),MATCH($B204,$AM$98:$AY$98,0)))</f>
        <v>0</v>
      </c>
      <c r="P204" s="23">
        <f>IF(OR(INDEX($BB$13:$BN$36,MATCH($C204,$BA$13:$BA$36,0),MATCH($B204,$BB$12:$BN$12,0))="T", INDEX($BB$13:$BN$36,MATCH($C204,$BA$13:$BA$36,0),MATCH($B204,$BB$12:$BN$12,0))="M"),_xlfn.XLOOKUP($B204,$BB$12:$BN$12,$BB$37:$BN$37), INDEX($BB$13:$BN$36,MATCH($C204,$BA$13:$BA$36,0),MATCH($B204,$BB$12:$BN$12,0)))</f>
        <v>68</v>
      </c>
      <c r="Q204" s="23">
        <f>IF(OR(INDEX($BB$41:$BN$64,MATCH($C204,$BA$41:$BA$64,0),MATCH($B204,$BB$40:$BN$40,0))="T", INDEX($BB$41:$BN$64,MATCH($C204,$BA$41:$BA$64,0),MATCH($B204,$BB$40:$BN$40,0))="M"),_xlfn.XLOOKUP($B204,$BB$40:$BN$40,$BB$65:$BN$65), INDEX($BB$41:$BN$64,MATCH($C204,$BA$41:$BA$64,0),MATCH($B204,$BB$40:$BN$40,0)))</f>
        <v>30</v>
      </c>
      <c r="R204" s="23">
        <f>IF(OR(INDEX($BB$70:$BN$93,MATCH($C204,$BA$70:$BA$93,0),MATCH($B204,$BB$69:$BN$69,0))="T", INDEX($BB$70:$BN$93,MATCH($C204,$BA$70:$BA$93,0),MATCH($B204,$BB$69:$BN$69,0))="M"), _xlfn.XLOOKUP($B204,$BB$69:$BN$69,$BB$94:$BN$94), INDEX($AM$41:$AY$64,MATCH($C204,$BA$70:$BA$93,0),MATCH($B204,$BB$69:$BN$69,0)))</f>
        <v>40</v>
      </c>
      <c r="S204" s="23">
        <f>IF(OR(INDEX($BB$99:$BN$122,MATCH($C204,$BA$99:$BA$122,0),MATCH($B204,$BB$98:$BN$98,0))="T", INDEX($BB$99:$BN$122,MATCH($C204,$BA$99:$BA$122,0),MATCH($B204,$BB$98:$BN$98,0))="M"), _xlfn.XLOOKUP($B204,$BB$98:$BN$98,$BB$123:$BN$123), INDEX($BB$99:$BN$122,MATCH($C204,$BA$99:$BA$122,0),MATCH($B204,$BB$98:$BN$98,0)))</f>
        <v>0</v>
      </c>
      <c r="T204" s="23">
        <f>IF(OR(INDEX($BB$128:$BN$151,MATCH($C204,$BA$128:$BA$151,0),MATCH($B204,$BB$127:$BN$127,0))="T", INDEX($BB$128:$BN$151,MATCH($C204,$BA$128:$BA$151,0),MATCH($B204,$BB$127:$BN$127,0))="M"), _xlfn.XLOOKUP($B204,$BB$127:$BN$127,$BB$152:$BN$152), INDEX($AM$128:$AY$151,MATCH($C204,$BA$128:$BA$151,0),MATCH($B204,$BB$127:$BN$127,0)))</f>
        <v>56.9</v>
      </c>
    </row>
    <row r="205" spans="1:20" x14ac:dyDescent="0.35">
      <c r="A205" s="2">
        <v>42750</v>
      </c>
      <c r="B205" s="6">
        <f t="shared" si="132"/>
        <v>1</v>
      </c>
      <c r="C205" s="6">
        <f t="shared" si="133"/>
        <v>2017</v>
      </c>
      <c r="D205">
        <v>232305</v>
      </c>
      <c r="E205">
        <f t="shared" si="134"/>
        <v>93391.57696980123</v>
      </c>
      <c r="F205" s="19">
        <f>IF(OR(INDEX($X$13:$AJ$36,MATCH($C205,$W$13:$W$36,0),MATCH($B205,$X$12:$AJ$12,0))="T", INDEX($X$13:$AJ$36,MATCH($C205,$W$13:$W$36,0),MATCH($B205,$X$12:$AJ$12,0))="M"),_xlfn.XLOOKUP($B205,$X$12:$AJ$12,$X$37:$AJ$37), INDEX($X$13:$AJ$36,MATCH($C205,$W$13:$W$36,0),MATCH($B205,$X$12:$AJ$12,0)))</f>
        <v>63</v>
      </c>
      <c r="G205" s="19">
        <f>IF(OR(INDEX($X$41:$AJ$64,MATCH(C205,$W$41:$W$64,0),MATCH(B205,$X$40:$AJ$40,0))="T", INDEX($X$41:$AJ$64,MATCH(C205,$W$41:$W$64,0),MATCH(B205,$X$40:$AJ$40,0))="M"), _xlfn.XLOOKUP($B205,$X$40:$AJ$40,$X$65:$AJ$65), INDEX($X$41:$AJ$64,MATCH(C205,$W$41:$W$64,0),MATCH(B205,$X$40:$AJ$40,0)))</f>
        <v>29</v>
      </c>
      <c r="H205" s="19">
        <f>IF(OR(INDEX($X$70:$AJ$93,MATCH(C205,$W$70:$W$93,0),MATCH(B205,$X$69:$AJ$69,0))="T", INDEX($X$70:$AJ$93,MATCH(C205,$W$70:$W$93,0),MATCH(B205,$X$69:$AJ$69,0))="M"), _xlfn.XLOOKUP($B205,$X$69:$AJ$69,$X$94:$AJ$94), INDEX($X$70:$AJ$93,MATCH(C205,$W$70:$W$93,0),MATCH(B205,$X$69:$AJ$69,0)))</f>
        <v>0</v>
      </c>
      <c r="I205" s="19">
        <f>IF(OR(INDEX($X$99:$AJ$122,MATCH(C205,$W$99:$W$122,0),MATCH(B205,$X$98:$AJ$98,0))="T", INDEX($X$99:$AJ$122,MATCH(C205,$W$99:$W$122,0),MATCH(B205,$X$98:$AJ$98,0))="M"),_xlfn.XLOOKUP($B205,$X$98:$AJ$98,$X$123:$AJ$123), INDEX($X$99:$AJ$122,MATCH(C205,$W$99:$W$122,0),MATCH(B205,$X$98:$AJ$98,0)))</f>
        <v>0</v>
      </c>
      <c r="J205" s="19">
        <f>IF(OR(INDEX($X$128:$AJ$151,MATCH(C205,$W$128:$W$151,0),MATCH(B205,$X$127:$AJ$127,0))="T", INDEX($X$128:$AJ$151,MATCH(C205,$W$128:$W$151,0),MATCH(B205,$X$127:$AJ$127,0))="M"), _xlfn.XLOOKUP($B205,$X$127:$AJ$127,$X$152:$AJ$152), INDEX($X$128:$AJ$151,MATCH(C205,$W$128:$W$151,0),MATCH(B205,$X$127:$AJ$127,0)))</f>
        <v>2.1</v>
      </c>
      <c r="K205" s="18">
        <f>IF(OR(INDEX($AM$13:$AY$36,MATCH($C205,$AL$13:$AL$36,0),MATCH($B205,$AM$12:$AY$12,0))="T", INDEX($AM$13:$AY$36,MATCH($C205,$AL$13:$AL$36,0),MATCH($B205,$AM$12:$AY$12,0))="M"),_xlfn.XLOOKUP($B205,$AM$12:$AY$12,$AM$37:$AY$37), INDEX($AM$13:$AY$36,MATCH($C205,$AL$13:$AL$36,0),MATCH($B205,$AM$12:$AY$12,0)))</f>
        <v>63</v>
      </c>
      <c r="L205" s="18">
        <f>IF(OR(INDEX($AM$41:$AY$64,MATCH($C205,$AL$41:$AL$64,0),MATCH($B205,$AM$40:$AY$40,0))="T", INDEX($AM$41:$AY$64,MATCH($C205,$AL$41:$AL$64,0),MATCH($B205,$AM$40:$AY$40,0))="M"),_xlfn.XLOOKUP($B205,$AM$40:$AY$40,$AM$65:$AY$65), INDEX($AM$41:$AY$64,MATCH($C205,$AL$41:$AL$64,0),MATCH($B205,$AM$40:$AY$40,0)))</f>
        <v>39</v>
      </c>
      <c r="M205" s="18">
        <f t="shared" si="135"/>
        <v>5.4</v>
      </c>
      <c r="N205" s="18">
        <f t="shared" si="136"/>
        <v>0</v>
      </c>
      <c r="O205" s="18">
        <f>IF(OR(INDEX($AM$99:$AY$122,MATCH($C205,$AL$99:$AL$122,0),MATCH($B205,$AM$98:$AY$98,0))="T", INDEX($AM$99:$AY$122,MATCH($C205,$AL$99:$AL$122,0),MATCH($B205,$AM$98:$AY$98,0))="M"), _xlfn.XLOOKUP($B205,$AM$98:$AY$98,$AM$123:$AY$123), INDEX($AM$99:$AY$122,MATCH($C205,$AL$99:$AL$122,0),MATCH($B205,$AM$98:$AY$98,0)))</f>
        <v>0</v>
      </c>
      <c r="P205" s="23">
        <f>IF(OR(INDEX($BB$13:$BN$36,MATCH($C205,$BA$13:$BA$36,0),MATCH($B205,$BB$12:$BN$12,0))="T", INDEX($BB$13:$BN$36,MATCH($C205,$BA$13:$BA$36,0),MATCH($B205,$BB$12:$BN$12,0))="M"),_xlfn.XLOOKUP($B205,$BB$12:$BN$12,$BB$37:$BN$37), INDEX($BB$13:$BN$36,MATCH($C205,$BA$13:$BA$36,0),MATCH($B205,$BB$12:$BN$12,0)))</f>
        <v>65</v>
      </c>
      <c r="Q205" s="23">
        <f>IF(OR(INDEX($BB$41:$BN$64,MATCH($C205,$BA$41:$BA$64,0),MATCH($B205,$BB$40:$BN$40,0))="T", INDEX($BB$41:$BN$64,MATCH($C205,$BA$41:$BA$64,0),MATCH($B205,$BB$40:$BN$40,0))="M"),_xlfn.XLOOKUP($B205,$BB$40:$BN$40,$BB$65:$BN$65), INDEX($BB$41:$BN$64,MATCH($C205,$BA$41:$BA$64,0),MATCH($B205,$BB$40:$BN$40,0)))</f>
        <v>31</v>
      </c>
      <c r="R205" s="23">
        <f>IF(OR(INDEX($BB$70:$BN$93,MATCH($C205,$BA$70:$BA$93,0),MATCH($B205,$BB$69:$BN$69,0))="T", INDEX($BB$70:$BN$93,MATCH($C205,$BA$70:$BA$93,0),MATCH($B205,$BB$69:$BN$69,0))="M"), _xlfn.XLOOKUP($B205,$BB$69:$BN$69,$BB$94:$BN$94), INDEX($AM$41:$AY$64,MATCH($C205,$BA$70:$BA$93,0),MATCH($B205,$BB$69:$BN$69,0)))</f>
        <v>39</v>
      </c>
      <c r="S205" s="23">
        <f>IF(OR(INDEX($BB$99:$BN$122,MATCH($C205,$BA$99:$BA$122,0),MATCH($B205,$BB$98:$BN$98,0))="T", INDEX($BB$99:$BN$122,MATCH($C205,$BA$99:$BA$122,0),MATCH($B205,$BB$98:$BN$98,0))="M"), _xlfn.XLOOKUP($B205,$BB$98:$BN$98,$BB$123:$BN$123), INDEX($BB$99:$BN$122,MATCH($C205,$BA$99:$BA$122,0),MATCH($B205,$BB$98:$BN$98,0)))</f>
        <v>0</v>
      </c>
      <c r="T205" s="23">
        <f>IF(OR(INDEX($BB$128:$BN$151,MATCH($C205,$BA$128:$BA$151,0),MATCH($B205,$BB$127:$BN$127,0))="T", INDEX($BB$128:$BN$151,MATCH($C205,$BA$128:$BA$151,0),MATCH($B205,$BB$127:$BN$127,0))="M"), _xlfn.XLOOKUP($B205,$BB$127:$BN$127,$BB$152:$BN$152), INDEX($AM$128:$AY$151,MATCH($C205,$BA$128:$BA$151,0),MATCH($B205,$BB$127:$BN$127,0)))</f>
        <v>56</v>
      </c>
    </row>
    <row r="206" spans="1:20" x14ac:dyDescent="0.35">
      <c r="A206" s="2">
        <v>42781</v>
      </c>
      <c r="B206" s="6">
        <f t="shared" ref="B206:B269" si="203">MONTH(A206)</f>
        <v>2</v>
      </c>
      <c r="C206" s="6">
        <f t="shared" ref="C206:C269" si="204">YEAR(A206)</f>
        <v>2017</v>
      </c>
      <c r="D206">
        <v>173392</v>
      </c>
      <c r="E206">
        <f t="shared" ref="E206:E269" si="205">D206*$C$4</f>
        <v>69707.291336595314</v>
      </c>
      <c r="F206" s="19">
        <f>IF(OR(INDEX($X$13:$AJ$36,MATCH($C206,$W$13:$W$36,0),MATCH($B206,$X$12:$AJ$12,0))="T", INDEX($X$13:$AJ$36,MATCH($C206,$W$13:$W$36,0),MATCH($B206,$X$12:$AJ$12,0))="M"),_xlfn.XLOOKUP($B206,$X$12:$AJ$12,$X$37:$AJ$37), INDEX($X$13:$AJ$36,MATCH($C206,$W$13:$W$36,0),MATCH($B206,$X$12:$AJ$12,0)))</f>
        <v>67</v>
      </c>
      <c r="G206" s="19">
        <f>IF(OR(INDEX($X$41:$AJ$64,MATCH(C206,$W$41:$W$64,0),MATCH(B206,$X$40:$AJ$40,0))="T", INDEX($X$41:$AJ$64,MATCH(C206,$W$41:$W$64,0),MATCH(B206,$X$40:$AJ$40,0))="M"), _xlfn.XLOOKUP($B206,$X$40:$AJ$40,$X$65:$AJ$65), INDEX($X$41:$AJ$64,MATCH(C206,$W$41:$W$64,0),MATCH(B206,$X$40:$AJ$40,0)))</f>
        <v>31</v>
      </c>
      <c r="H206" s="19">
        <f>IF(OR(INDEX($X$70:$AJ$93,MATCH(C206,$W$70:$W$93,0),MATCH(B206,$X$69:$AJ$69,0))="T", INDEX($X$70:$AJ$93,MATCH(C206,$W$70:$W$93,0),MATCH(B206,$X$69:$AJ$69,0))="M"), _xlfn.XLOOKUP($B206,$X$69:$AJ$69,$X$94:$AJ$94), INDEX($X$70:$AJ$93,MATCH(C206,$W$70:$W$93,0),MATCH(B206,$X$69:$AJ$69,0)))</f>
        <v>0</v>
      </c>
      <c r="I206" s="19">
        <f>IF(OR(INDEX($X$99:$AJ$122,MATCH(C206,$W$99:$W$122,0),MATCH(B206,$X$98:$AJ$98,0))="T", INDEX($X$99:$AJ$122,MATCH(C206,$W$99:$W$122,0),MATCH(B206,$X$98:$AJ$98,0))="M"),_xlfn.XLOOKUP($B206,$X$98:$AJ$98,$X$123:$AJ$123), INDEX($X$99:$AJ$122,MATCH(C206,$W$99:$W$122,0),MATCH(B206,$X$98:$AJ$98,0)))</f>
        <v>0</v>
      </c>
      <c r="J206" s="19">
        <f>IF(OR(INDEX($X$128:$AJ$151,MATCH(C206,$W$128:$W$151,0),MATCH(B206,$X$127:$AJ$127,0))="T", INDEX($X$128:$AJ$151,MATCH(C206,$W$128:$W$151,0),MATCH(B206,$X$127:$AJ$127,0))="M"), _xlfn.XLOOKUP($B206,$X$127:$AJ$127,$X$152:$AJ$152), INDEX($X$128:$AJ$151,MATCH(C206,$W$128:$W$151,0),MATCH(B206,$X$127:$AJ$127,0)))</f>
        <v>1.2</v>
      </c>
      <c r="K206" s="18">
        <f>IF(OR(INDEX($AM$13:$AY$36,MATCH($C206,$AL$13:$AL$36,0),MATCH($B206,$AM$12:$AY$12,0))="T", INDEX($AM$13:$AY$36,MATCH($C206,$AL$13:$AL$36,0),MATCH($B206,$AM$12:$AY$12,0))="M"),_xlfn.XLOOKUP($B206,$AM$12:$AY$12,$AM$37:$AY$37), INDEX($AM$13:$AY$36,MATCH($C206,$AL$13:$AL$36,0),MATCH($B206,$AM$12:$AY$12,0)))</f>
        <v>67</v>
      </c>
      <c r="L206" s="18">
        <f>IF(OR(INDEX($AM$41:$AY$64,MATCH($C206,$AL$41:$AL$64,0),MATCH($B206,$AM$40:$AY$40,0))="T", INDEX($AM$41:$AY$64,MATCH($C206,$AL$41:$AL$64,0),MATCH($B206,$AM$40:$AY$40,0))="M"),_xlfn.XLOOKUP($B206,$AM$40:$AY$40,$AM$65:$AY$65), INDEX($AM$41:$AY$64,MATCH($C206,$AL$41:$AL$64,0),MATCH($B206,$AM$40:$AY$40,0)))</f>
        <v>41</v>
      </c>
      <c r="M206" s="18">
        <f t="shared" ref="M206:M269" si="206">IF(OR(INDEX($AM$70:$AY$93,MATCH($C206,$AL$70:$AL$93,0),MATCH($B206,$AM$69:$AY$69,0))="T", INDEX($AM$70:$AY$93,MATCH($C206,$AL$70:$AL$93,0),MATCH($B206,$AM$69:$AY$69,0))="M"), _xlfn.XLOOKUP($B206,$AM$69:$AY$69,$AM$94:$AY$94), INDEX($AM$70:$AY$93,MATCH($C206,$AL$70:$AL$93,0),MATCH($B206,$AM$69:$AY$69,0)))</f>
        <v>4.5</v>
      </c>
      <c r="N206" s="18">
        <f t="shared" ref="N206:N269" si="207">IF(OR(INDEX($AM$99:$AY$122,MATCH($C206,$AL$99:$AL$122,0),MATCH($B206,$AM$98:$AY$98,0))="T", INDEX($AM$99:$AY$122,MATCH($C206,$AL$99:$AL$122,0),MATCH($B206,$AM$98:$AY$98,0))="M"), _xlfn.XLOOKUP($B206,$AM$98:$AY$98,$AM$123:$AY$123), INDEX($AM$99:$AY$122,MATCH($C206,$AL$99:$AL$122,0),MATCH($B206,$AM$98:$AY$98,0)))</f>
        <v>0</v>
      </c>
      <c r="O206" s="18">
        <f>IF(OR(INDEX($AM$99:$AY$122,MATCH($C206,$AL$99:$AL$122,0),MATCH($B206,$AM$98:$AY$98,0))="T", INDEX($AM$99:$AY$122,MATCH($C206,$AL$99:$AL$122,0),MATCH($B206,$AM$98:$AY$98,0))="M"), _xlfn.XLOOKUP($B206,$AM$98:$AY$98,$AM$123:$AY$123), INDEX($AM$99:$AY$122,MATCH($C206,$AL$99:$AL$122,0),MATCH($B206,$AM$98:$AY$98,0)))</f>
        <v>0</v>
      </c>
      <c r="P206" s="23">
        <f>IF(OR(INDEX($BB$13:$BN$36,MATCH($C206,$BA$13:$BA$36,0),MATCH($B206,$BB$12:$BN$12,0))="T", INDEX($BB$13:$BN$36,MATCH($C206,$BA$13:$BA$36,0),MATCH($B206,$BB$12:$BN$12,0))="M"),_xlfn.XLOOKUP($B206,$BB$12:$BN$12,$BB$37:$BN$37), INDEX($BB$13:$BN$36,MATCH($C206,$BA$13:$BA$36,0),MATCH($B206,$BB$12:$BN$12,0)))</f>
        <v>71</v>
      </c>
      <c r="Q206" s="23">
        <f>IF(OR(INDEX($BB$41:$BN$64,MATCH($C206,$BA$41:$BA$64,0),MATCH($B206,$BB$40:$BN$40,0))="T", INDEX($BB$41:$BN$64,MATCH($C206,$BA$41:$BA$64,0),MATCH($B206,$BB$40:$BN$40,0))="M"),_xlfn.XLOOKUP($B206,$BB$40:$BN$40,$BB$65:$BN$65), INDEX($BB$41:$BN$64,MATCH($C206,$BA$41:$BA$64,0),MATCH($B206,$BB$40:$BN$40,0)))</f>
        <v>35</v>
      </c>
      <c r="R206" s="23">
        <f>IF(OR(INDEX($BB$70:$BN$93,MATCH($C206,$BA$70:$BA$93,0),MATCH($B206,$BB$69:$BN$69,0))="T", INDEX($BB$70:$BN$93,MATCH($C206,$BA$70:$BA$93,0),MATCH($B206,$BB$69:$BN$69,0))="M"), _xlfn.XLOOKUP($B206,$BB$69:$BN$69,$BB$94:$BN$94), INDEX($AM$41:$AY$64,MATCH($C206,$BA$70:$BA$93,0),MATCH($B206,$BB$69:$BN$69,0)))</f>
        <v>41</v>
      </c>
      <c r="S206" s="23">
        <f>IF(OR(INDEX($BB$99:$BN$122,MATCH($C206,$BA$99:$BA$122,0),MATCH($B206,$BB$98:$BN$98,0))="T", INDEX($BB$99:$BN$122,MATCH($C206,$BA$99:$BA$122,0),MATCH($B206,$BB$98:$BN$98,0))="M"), _xlfn.XLOOKUP($B206,$BB$98:$BN$98,$BB$123:$BN$123), INDEX($BB$99:$BN$122,MATCH($C206,$BA$99:$BA$122,0),MATCH($B206,$BB$98:$BN$98,0)))</f>
        <v>0</v>
      </c>
      <c r="T206" s="23">
        <f>IF(OR(INDEX($BB$128:$BN$151,MATCH($C206,$BA$128:$BA$151,0),MATCH($B206,$BB$127:$BN$127,0))="T", INDEX($BB$128:$BN$151,MATCH($C206,$BA$128:$BA$151,0),MATCH($B206,$BB$127:$BN$127,0))="M"), _xlfn.XLOOKUP($B206,$BB$127:$BN$127,$BB$152:$BN$152), INDEX($AM$128:$AY$151,MATCH($C206,$BA$128:$BA$151,0),MATCH($B206,$BB$127:$BN$127,0)))</f>
        <v>59.1</v>
      </c>
    </row>
    <row r="207" spans="1:20" x14ac:dyDescent="0.35">
      <c r="A207" s="2">
        <v>42809</v>
      </c>
      <c r="B207" s="6">
        <f t="shared" si="203"/>
        <v>3</v>
      </c>
      <c r="C207" s="6">
        <f t="shared" si="204"/>
        <v>2017</v>
      </c>
      <c r="D207">
        <v>157399</v>
      </c>
      <c r="E207">
        <f t="shared" si="205"/>
        <v>63277.763386365958</v>
      </c>
      <c r="F207" s="19">
        <f>IF(OR(INDEX($X$13:$AJ$36,MATCH($C207,$W$13:$W$36,0),MATCH($B207,$X$12:$AJ$12,0))="T", INDEX($X$13:$AJ$36,MATCH($C207,$W$13:$W$36,0),MATCH($B207,$X$12:$AJ$12,0))="M"),_xlfn.XLOOKUP($B207,$X$12:$AJ$12,$X$37:$AJ$37), INDEX($X$13:$AJ$36,MATCH($C207,$W$13:$W$36,0),MATCH($B207,$X$12:$AJ$12,0)))</f>
        <v>79</v>
      </c>
      <c r="G207" s="19">
        <f>IF(OR(INDEX($X$41:$AJ$64,MATCH(C207,$W$41:$W$64,0),MATCH(B207,$X$40:$AJ$40,0))="T", INDEX($X$41:$AJ$64,MATCH(C207,$W$41:$W$64,0),MATCH(B207,$X$40:$AJ$40,0))="M"), _xlfn.XLOOKUP($B207,$X$40:$AJ$40,$X$65:$AJ$65), INDEX($X$41:$AJ$64,MATCH(C207,$W$41:$W$64,0),MATCH(B207,$X$40:$AJ$40,0)))</f>
        <v>34</v>
      </c>
      <c r="H207" s="19">
        <f>IF(OR(INDEX($X$70:$AJ$93,MATCH(C207,$W$70:$W$93,0),MATCH(B207,$X$69:$AJ$69,0))="T", INDEX($X$70:$AJ$93,MATCH(C207,$W$70:$W$93,0),MATCH(B207,$X$69:$AJ$69,0))="M"), _xlfn.XLOOKUP($B207,$X$69:$AJ$69,$X$94:$AJ$94), INDEX($X$70:$AJ$93,MATCH(C207,$W$70:$W$93,0),MATCH(B207,$X$69:$AJ$69,0)))</f>
        <v>0.2</v>
      </c>
      <c r="I207" s="19">
        <f>IF(OR(INDEX($X$99:$AJ$122,MATCH(C207,$W$99:$W$122,0),MATCH(B207,$X$98:$AJ$98,0))="T", INDEX($X$99:$AJ$122,MATCH(C207,$W$99:$W$122,0),MATCH(B207,$X$98:$AJ$98,0))="M"),_xlfn.XLOOKUP($B207,$X$98:$AJ$98,$X$123:$AJ$123), INDEX($X$99:$AJ$122,MATCH(C207,$W$99:$W$122,0),MATCH(B207,$X$98:$AJ$98,0)))</f>
        <v>0</v>
      </c>
      <c r="J207" s="19">
        <f>IF(OR(INDEX($X$128:$AJ$151,MATCH(C207,$W$128:$W$151,0),MATCH(B207,$X$127:$AJ$127,0))="T", INDEX($X$128:$AJ$151,MATCH(C207,$W$128:$W$151,0),MATCH(B207,$X$127:$AJ$127,0))="M"), _xlfn.XLOOKUP($B207,$X$127:$AJ$127,$X$152:$AJ$152), INDEX($X$128:$AJ$151,MATCH(C207,$W$128:$W$151,0),MATCH(B207,$X$127:$AJ$127,0)))</f>
        <v>2</v>
      </c>
      <c r="K207" s="18">
        <f>IF(OR(INDEX($AM$13:$AY$36,MATCH($C207,$AL$13:$AL$36,0),MATCH($B207,$AM$12:$AY$12,0))="T", INDEX($AM$13:$AY$36,MATCH($C207,$AL$13:$AL$36,0),MATCH($B207,$AM$12:$AY$12,0))="M"),_xlfn.XLOOKUP($B207,$AM$12:$AY$12,$AM$37:$AY$37), INDEX($AM$13:$AY$36,MATCH($C207,$AL$13:$AL$36,0),MATCH($B207,$AM$12:$AY$12,0)))</f>
        <v>76</v>
      </c>
      <c r="L207" s="18">
        <f>IF(OR(INDEX($AM$41:$AY$64,MATCH($C207,$AL$41:$AL$64,0),MATCH($B207,$AM$40:$AY$40,0))="T", INDEX($AM$41:$AY$64,MATCH($C207,$AL$41:$AL$64,0),MATCH($B207,$AM$40:$AY$40,0))="M"),_xlfn.XLOOKUP($B207,$AM$40:$AY$40,$AM$65:$AY$65), INDEX($AM$41:$AY$64,MATCH($C207,$AL$41:$AL$64,0),MATCH($B207,$AM$40:$AY$40,0)))</f>
        <v>42</v>
      </c>
      <c r="M207" s="18">
        <f t="shared" si="206"/>
        <v>4</v>
      </c>
      <c r="N207" s="18">
        <f t="shared" si="207"/>
        <v>0</v>
      </c>
      <c r="O207" s="18">
        <f>IF(OR(INDEX($AM$99:$AY$122,MATCH($C207,$AL$99:$AL$122,0),MATCH($B207,$AM$98:$AY$98,0))="T", INDEX($AM$99:$AY$122,MATCH($C207,$AL$99:$AL$122,0),MATCH($B207,$AM$98:$AY$98,0))="M"), _xlfn.XLOOKUP($B207,$AM$98:$AY$98,$AM$123:$AY$123), INDEX($AM$99:$AY$122,MATCH($C207,$AL$99:$AL$122,0),MATCH($B207,$AM$98:$AY$98,0)))</f>
        <v>0</v>
      </c>
      <c r="P207" s="23">
        <f>IF(OR(INDEX($BB$13:$BN$36,MATCH($C207,$BA$13:$BA$36,0),MATCH($B207,$BB$12:$BN$12,0))="T", INDEX($BB$13:$BN$36,MATCH($C207,$BA$13:$BA$36,0),MATCH($B207,$BB$12:$BN$12,0))="M"),_xlfn.XLOOKUP($B207,$BB$12:$BN$12,$BB$37:$BN$37), INDEX($BB$13:$BN$36,MATCH($C207,$BA$13:$BA$36,0),MATCH($B207,$BB$12:$BN$12,0)))</f>
        <v>81</v>
      </c>
      <c r="Q207" s="23">
        <f>IF(OR(INDEX($BB$41:$BN$64,MATCH($C207,$BA$41:$BA$64,0),MATCH($B207,$BB$40:$BN$40,0))="T", INDEX($BB$41:$BN$64,MATCH($C207,$BA$41:$BA$64,0),MATCH($B207,$BB$40:$BN$40,0))="M"),_xlfn.XLOOKUP($B207,$BB$40:$BN$40,$BB$65:$BN$65), INDEX($BB$41:$BN$64,MATCH($C207,$BA$41:$BA$64,0),MATCH($B207,$BB$40:$BN$40,0)))</f>
        <v>37</v>
      </c>
      <c r="R207" s="23">
        <f>IF(OR(INDEX($BB$70:$BN$93,MATCH($C207,$BA$70:$BA$93,0),MATCH($B207,$BB$69:$BN$69,0))="T", INDEX($BB$70:$BN$93,MATCH($C207,$BA$70:$BA$93,0),MATCH($B207,$BB$69:$BN$69,0))="M"), _xlfn.XLOOKUP($B207,$BB$69:$BN$69,$BB$94:$BN$94), INDEX($AM$41:$AY$64,MATCH($C207,$BA$70:$BA$93,0),MATCH($B207,$BB$69:$BN$69,0)))</f>
        <v>42</v>
      </c>
      <c r="S207" s="23">
        <f>IF(OR(INDEX($BB$99:$BN$122,MATCH($C207,$BA$99:$BA$122,0),MATCH($B207,$BB$98:$BN$98,0))="T", INDEX($BB$99:$BN$122,MATCH($C207,$BA$99:$BA$122,0),MATCH($B207,$BB$98:$BN$98,0))="M"), _xlfn.XLOOKUP($B207,$BB$98:$BN$98,$BB$123:$BN$123), INDEX($BB$99:$BN$122,MATCH($C207,$BA$99:$BA$122,0),MATCH($B207,$BB$98:$BN$98,0)))</f>
        <v>2</v>
      </c>
      <c r="T207" s="23">
        <f>IF(OR(INDEX($BB$128:$BN$151,MATCH($C207,$BA$128:$BA$151,0),MATCH($B207,$BB$127:$BN$127,0))="T", INDEX($BB$128:$BN$151,MATCH($C207,$BA$128:$BA$151,0),MATCH($B207,$BB$127:$BN$127,0))="M"), _xlfn.XLOOKUP($B207,$BB$127:$BN$127,$BB$152:$BN$152), INDEX($AM$128:$AY$151,MATCH($C207,$BA$128:$BA$151,0),MATCH($B207,$BB$127:$BN$127,0)))</f>
        <v>63.7</v>
      </c>
    </row>
    <row r="208" spans="1:20" x14ac:dyDescent="0.35">
      <c r="A208" s="2">
        <v>42840</v>
      </c>
      <c r="B208" s="6">
        <f t="shared" si="203"/>
        <v>4</v>
      </c>
      <c r="C208" s="6">
        <f t="shared" si="204"/>
        <v>2017</v>
      </c>
      <c r="D208">
        <v>136967</v>
      </c>
      <c r="E208">
        <f t="shared" si="205"/>
        <v>55063.662524796127</v>
      </c>
      <c r="F208" s="19">
        <f>IF(OR(INDEX($X$13:$AJ$36,MATCH($C208,$W$13:$W$36,0),MATCH($B208,$X$12:$AJ$12,0))="T", INDEX($X$13:$AJ$36,MATCH($C208,$W$13:$W$36,0),MATCH($B208,$X$12:$AJ$12,0))="M"),_xlfn.XLOOKUP($B208,$X$12:$AJ$12,$X$37:$AJ$37), INDEX($X$13:$AJ$36,MATCH($C208,$W$13:$W$36,0),MATCH($B208,$X$12:$AJ$12,0)))</f>
        <v>84</v>
      </c>
      <c r="G208" s="19">
        <f>IF(OR(INDEX($X$41:$AJ$64,MATCH(C208,$W$41:$W$64,0),MATCH(B208,$X$40:$AJ$40,0))="T", INDEX($X$41:$AJ$64,MATCH(C208,$W$41:$W$64,0),MATCH(B208,$X$40:$AJ$40,0))="M"), _xlfn.XLOOKUP($B208,$X$40:$AJ$40,$X$65:$AJ$65), INDEX($X$41:$AJ$64,MATCH(C208,$W$41:$W$64,0),MATCH(B208,$X$40:$AJ$40,0)))</f>
        <v>37</v>
      </c>
      <c r="H208" s="19">
        <f>IF(OR(INDEX($X$70:$AJ$93,MATCH(C208,$W$70:$W$93,0),MATCH(B208,$X$69:$AJ$69,0))="T", INDEX($X$70:$AJ$93,MATCH(C208,$W$70:$W$93,0),MATCH(B208,$X$69:$AJ$69,0))="M"), _xlfn.XLOOKUP($B208,$X$69:$AJ$69,$X$94:$AJ$94), INDEX($X$70:$AJ$93,MATCH(C208,$W$70:$W$93,0),MATCH(B208,$X$69:$AJ$69,0)))</f>
        <v>2.5</v>
      </c>
      <c r="I208" s="19">
        <f>IF(OR(INDEX($X$99:$AJ$122,MATCH(C208,$W$99:$W$122,0),MATCH(B208,$X$98:$AJ$98,0))="T", INDEX($X$99:$AJ$122,MATCH(C208,$W$99:$W$122,0),MATCH(B208,$X$98:$AJ$98,0))="M"),_xlfn.XLOOKUP($B208,$X$98:$AJ$98,$X$123:$AJ$123), INDEX($X$99:$AJ$122,MATCH(C208,$W$99:$W$122,0),MATCH(B208,$X$98:$AJ$98,0)))</f>
        <v>0.1</v>
      </c>
      <c r="J208" s="19">
        <f>IF(OR(INDEX($X$128:$AJ$151,MATCH(C208,$W$128:$W$151,0),MATCH(B208,$X$127:$AJ$127,0))="T", INDEX($X$128:$AJ$151,MATCH(C208,$W$128:$W$151,0),MATCH(B208,$X$127:$AJ$127,0))="M"), _xlfn.XLOOKUP($B208,$X$127:$AJ$127,$X$152:$AJ$152), INDEX($X$128:$AJ$151,MATCH(C208,$W$128:$W$151,0),MATCH(B208,$X$127:$AJ$127,0)))</f>
        <v>1.9</v>
      </c>
      <c r="K208" s="18">
        <f>IF(OR(INDEX($AM$13:$AY$36,MATCH($C208,$AL$13:$AL$36,0),MATCH($B208,$AM$12:$AY$12,0))="T", INDEX($AM$13:$AY$36,MATCH($C208,$AL$13:$AL$36,0),MATCH($B208,$AM$12:$AY$12,0))="M"),_xlfn.XLOOKUP($B208,$AM$12:$AY$12,$AM$37:$AY$37), INDEX($AM$13:$AY$36,MATCH($C208,$AL$13:$AL$36,0),MATCH($B208,$AM$12:$AY$12,0)))</f>
        <v>75</v>
      </c>
      <c r="L208" s="18">
        <f>IF(OR(INDEX($AM$41:$AY$64,MATCH($C208,$AL$41:$AL$64,0),MATCH($B208,$AM$40:$AY$40,0))="T", INDEX($AM$41:$AY$64,MATCH($C208,$AL$41:$AL$64,0),MATCH($B208,$AM$40:$AY$40,0))="M"),_xlfn.XLOOKUP($B208,$AM$40:$AY$40,$AM$65:$AY$65), INDEX($AM$41:$AY$64,MATCH($C208,$AL$41:$AL$64,0),MATCH($B208,$AM$40:$AY$40,0)))</f>
        <v>45</v>
      </c>
      <c r="M208" s="18">
        <f t="shared" si="206"/>
        <v>3.3</v>
      </c>
      <c r="N208" s="18">
        <f t="shared" si="207"/>
        <v>0</v>
      </c>
      <c r="O208" s="18">
        <f>IF(OR(INDEX($AM$99:$AY$122,MATCH($C208,$AL$99:$AL$122,0),MATCH($B208,$AM$98:$AY$98,0))="T", INDEX($AM$99:$AY$122,MATCH($C208,$AL$99:$AL$122,0),MATCH($B208,$AM$98:$AY$98,0))="M"), _xlfn.XLOOKUP($B208,$AM$98:$AY$98,$AM$123:$AY$123), INDEX($AM$99:$AY$122,MATCH($C208,$AL$99:$AL$122,0),MATCH($B208,$AM$98:$AY$98,0)))</f>
        <v>0</v>
      </c>
      <c r="P208" s="23">
        <f>IF(OR(INDEX($BB$13:$BN$36,MATCH($C208,$BA$13:$BA$36,0),MATCH($B208,$BB$12:$BN$12,0))="T", INDEX($BB$13:$BN$36,MATCH($C208,$BA$13:$BA$36,0),MATCH($B208,$BB$12:$BN$12,0))="M"),_xlfn.XLOOKUP($B208,$BB$12:$BN$12,$BB$37:$BN$37), INDEX($BB$13:$BN$36,MATCH($C208,$BA$13:$BA$36,0),MATCH($B208,$BB$12:$BN$12,0)))</f>
        <v>79</v>
      </c>
      <c r="Q208" s="23">
        <f>IF(OR(INDEX($BB$41:$BN$64,MATCH($C208,$BA$41:$BA$64,0),MATCH($B208,$BB$40:$BN$40,0))="T", INDEX($BB$41:$BN$64,MATCH($C208,$BA$41:$BA$64,0),MATCH($B208,$BB$40:$BN$40,0))="M"),_xlfn.XLOOKUP($B208,$BB$40:$BN$40,$BB$65:$BN$65), INDEX($BB$41:$BN$64,MATCH($C208,$BA$41:$BA$64,0),MATCH($B208,$BB$40:$BN$40,0)))</f>
        <v>41</v>
      </c>
      <c r="R208" s="23">
        <f>IF(OR(INDEX($BB$70:$BN$93,MATCH($C208,$BA$70:$BA$93,0),MATCH($B208,$BB$69:$BN$69,0))="T", INDEX($BB$70:$BN$93,MATCH($C208,$BA$70:$BA$93,0),MATCH($B208,$BB$69:$BN$69,0))="M"), _xlfn.XLOOKUP($B208,$BB$69:$BN$69,$BB$94:$BN$94), INDEX($AM$41:$AY$64,MATCH($C208,$BA$70:$BA$93,0),MATCH($B208,$BB$69:$BN$69,0)))</f>
        <v>45</v>
      </c>
      <c r="S208" s="23">
        <f>IF(OR(INDEX($BB$99:$BN$122,MATCH($C208,$BA$99:$BA$122,0),MATCH($B208,$BB$98:$BN$98,0))="T", INDEX($BB$99:$BN$122,MATCH($C208,$BA$99:$BA$122,0),MATCH($B208,$BB$98:$BN$98,0))="M"), _xlfn.XLOOKUP($B208,$BB$98:$BN$98,$BB$123:$BN$123), INDEX($BB$99:$BN$122,MATCH($C208,$BA$99:$BA$122,0),MATCH($B208,$BB$98:$BN$98,0)))</f>
        <v>1</v>
      </c>
      <c r="T208" s="23">
        <f>IF(OR(INDEX($BB$128:$BN$151,MATCH($C208,$BA$128:$BA$151,0),MATCH($B208,$BB$127:$BN$127,0))="T", INDEX($BB$128:$BN$151,MATCH($C208,$BA$128:$BA$151,0),MATCH($B208,$BB$127:$BN$127,0))="M"), _xlfn.XLOOKUP($B208,$BB$127:$BN$127,$BB$152:$BN$152), INDEX($AM$128:$AY$151,MATCH($C208,$BA$128:$BA$151,0),MATCH($B208,$BB$127:$BN$127,0)))</f>
        <v>64.400000000000006</v>
      </c>
    </row>
    <row r="209" spans="1:20" x14ac:dyDescent="0.35">
      <c r="A209" s="2">
        <v>42870</v>
      </c>
      <c r="B209" s="6">
        <f t="shared" si="203"/>
        <v>5</v>
      </c>
      <c r="C209" s="6">
        <f t="shared" si="204"/>
        <v>2017</v>
      </c>
      <c r="D209">
        <v>143180</v>
      </c>
      <c r="E209">
        <f t="shared" si="205"/>
        <v>57561.421366462797</v>
      </c>
      <c r="F209" s="19">
        <f>IF(OR(INDEX($X$13:$AJ$36,MATCH($C209,$W$13:$W$36,0),MATCH($B209,$X$12:$AJ$12,0))="T", INDEX($X$13:$AJ$36,MATCH($C209,$W$13:$W$36,0),MATCH($B209,$X$12:$AJ$12,0))="M"),_xlfn.XLOOKUP($B209,$X$12:$AJ$12,$X$37:$AJ$37), INDEX($X$13:$AJ$36,MATCH($C209,$W$13:$W$36,0),MATCH($B209,$X$12:$AJ$12,0)))</f>
        <v>99</v>
      </c>
      <c r="G209" s="19">
        <f>IF(OR(INDEX($X$41:$AJ$64,MATCH(C209,$W$41:$W$64,0),MATCH(B209,$X$40:$AJ$40,0))="T", INDEX($X$41:$AJ$64,MATCH(C209,$W$41:$W$64,0),MATCH(B209,$X$40:$AJ$40,0))="M"), _xlfn.XLOOKUP($B209,$X$40:$AJ$40,$X$65:$AJ$65), INDEX($X$41:$AJ$64,MATCH(C209,$W$41:$W$64,0),MATCH(B209,$X$40:$AJ$40,0)))</f>
        <v>43</v>
      </c>
      <c r="H209" s="19">
        <f>IF(OR(INDEX($X$70:$AJ$93,MATCH(C209,$W$70:$W$93,0),MATCH(B209,$X$69:$AJ$69,0))="T", INDEX($X$70:$AJ$93,MATCH(C209,$W$70:$W$93,0),MATCH(B209,$X$69:$AJ$69,0))="M"), _xlfn.XLOOKUP($B209,$X$69:$AJ$69,$X$94:$AJ$94), INDEX($X$70:$AJ$93,MATCH(C209,$W$70:$W$93,0),MATCH(B209,$X$69:$AJ$69,0)))</f>
        <v>9.9</v>
      </c>
      <c r="I209" s="19">
        <f>IF(OR(INDEX($X$99:$AJ$122,MATCH(C209,$W$99:$W$122,0),MATCH(B209,$X$98:$AJ$98,0))="T", INDEX($X$99:$AJ$122,MATCH(C209,$W$99:$W$122,0),MATCH(B209,$X$98:$AJ$98,0))="M"),_xlfn.XLOOKUP($B209,$X$98:$AJ$98,$X$123:$AJ$123), INDEX($X$99:$AJ$122,MATCH(C209,$W$99:$W$122,0),MATCH(B209,$X$98:$AJ$98,0)))</f>
        <v>4.2</v>
      </c>
      <c r="J209" s="19">
        <f>IF(OR(INDEX($X$128:$AJ$151,MATCH(C209,$W$128:$W$151,0),MATCH(B209,$X$127:$AJ$127,0))="T", INDEX($X$128:$AJ$151,MATCH(C209,$W$128:$W$151,0),MATCH(B209,$X$127:$AJ$127,0))="M"), _xlfn.XLOOKUP($B209,$X$127:$AJ$127,$X$152:$AJ$152), INDEX($X$128:$AJ$151,MATCH(C209,$W$128:$W$151,0),MATCH(B209,$X$127:$AJ$127,0)))</f>
        <v>6.4</v>
      </c>
      <c r="K209" s="18">
        <f>IF(OR(INDEX($AM$13:$AY$36,MATCH($C209,$AL$13:$AL$36,0),MATCH($B209,$AM$12:$AY$12,0))="T", INDEX($AM$13:$AY$36,MATCH($C209,$AL$13:$AL$36,0),MATCH($B209,$AM$12:$AY$12,0))="M"),_xlfn.XLOOKUP($B209,$AM$12:$AY$12,$AM$37:$AY$37), INDEX($AM$13:$AY$36,MATCH($C209,$AL$13:$AL$36,0),MATCH($B209,$AM$12:$AY$12,0)))</f>
        <v>83</v>
      </c>
      <c r="L209" s="18">
        <f>IF(OR(INDEX($AM$41:$AY$64,MATCH($C209,$AL$41:$AL$64,0),MATCH($B209,$AM$40:$AY$40,0))="T", INDEX($AM$41:$AY$64,MATCH($C209,$AL$41:$AL$64,0),MATCH($B209,$AM$40:$AY$40,0))="M"),_xlfn.XLOOKUP($B209,$AM$40:$AY$40,$AM$65:$AY$65), INDEX($AM$41:$AY$64,MATCH($C209,$AL$41:$AL$64,0),MATCH($B209,$AM$40:$AY$40,0)))</f>
        <v>48</v>
      </c>
      <c r="M209" s="18">
        <f t="shared" si="206"/>
        <v>6.2</v>
      </c>
      <c r="N209" s="18">
        <f t="shared" si="207"/>
        <v>0.4</v>
      </c>
      <c r="O209" s="18">
        <f>IF(OR(INDEX($AM$99:$AY$122,MATCH($C209,$AL$99:$AL$122,0),MATCH($B209,$AM$98:$AY$98,0))="T", INDEX($AM$99:$AY$122,MATCH($C209,$AL$99:$AL$122,0),MATCH($B209,$AM$98:$AY$98,0))="M"), _xlfn.XLOOKUP($B209,$AM$98:$AY$98,$AM$123:$AY$123), INDEX($AM$99:$AY$122,MATCH($C209,$AL$99:$AL$122,0),MATCH($B209,$AM$98:$AY$98,0)))</f>
        <v>0.4</v>
      </c>
      <c r="P209" s="23">
        <f>IF(OR(INDEX($BB$13:$BN$36,MATCH($C209,$BA$13:$BA$36,0),MATCH($B209,$BB$12:$BN$12,0))="T", INDEX($BB$13:$BN$36,MATCH($C209,$BA$13:$BA$36,0),MATCH($B209,$BB$12:$BN$12,0))="M"),_xlfn.XLOOKUP($B209,$BB$12:$BN$12,$BB$37:$BN$37), INDEX($BB$13:$BN$36,MATCH($C209,$BA$13:$BA$36,0),MATCH($B209,$BB$12:$BN$12,0)))</f>
        <v>91</v>
      </c>
      <c r="Q209" s="23">
        <f>IF(OR(INDEX($BB$41:$BN$64,MATCH($C209,$BA$41:$BA$64,0),MATCH($B209,$BB$40:$BN$40,0))="T", INDEX($BB$41:$BN$64,MATCH($C209,$BA$41:$BA$64,0),MATCH($B209,$BB$40:$BN$40,0))="M"),_xlfn.XLOOKUP($B209,$BB$40:$BN$40,$BB$65:$BN$65), INDEX($BB$41:$BN$64,MATCH($C209,$BA$41:$BA$64,0),MATCH($B209,$BB$40:$BN$40,0)))</f>
        <v>48</v>
      </c>
      <c r="R209" s="23">
        <f>IF(OR(INDEX($BB$70:$BN$93,MATCH($C209,$BA$70:$BA$93,0),MATCH($B209,$BB$69:$BN$69,0))="T", INDEX($BB$70:$BN$93,MATCH($C209,$BA$70:$BA$93,0),MATCH($B209,$BB$69:$BN$69,0))="M"), _xlfn.XLOOKUP($B209,$BB$69:$BN$69,$BB$94:$BN$94), INDEX($AM$41:$AY$64,MATCH($C209,$BA$70:$BA$93,0),MATCH($B209,$BB$69:$BN$69,0)))</f>
        <v>48</v>
      </c>
      <c r="S209" s="23">
        <f>IF(OR(INDEX($BB$99:$BN$122,MATCH($C209,$BA$99:$BA$122,0),MATCH($B209,$BB$98:$BN$98,0))="T", INDEX($BB$99:$BN$122,MATCH($C209,$BA$99:$BA$122,0),MATCH($B209,$BB$98:$BN$98,0))="M"), _xlfn.XLOOKUP($B209,$BB$98:$BN$98,$BB$123:$BN$123), INDEX($BB$99:$BN$122,MATCH($C209,$BA$99:$BA$122,0),MATCH($B209,$BB$98:$BN$98,0)))</f>
        <v>69</v>
      </c>
      <c r="T209" s="23">
        <f>IF(OR(INDEX($BB$128:$BN$151,MATCH($C209,$BA$128:$BA$151,0),MATCH($B209,$BB$127:$BN$127,0))="T", INDEX($BB$128:$BN$151,MATCH($C209,$BA$128:$BA$151,0),MATCH($B209,$BB$127:$BN$127,0))="M"), _xlfn.XLOOKUP($B209,$BB$127:$BN$127,$BB$152:$BN$152), INDEX($AM$128:$AY$151,MATCH($C209,$BA$128:$BA$151,0),MATCH($B209,$BB$127:$BN$127,0)))</f>
        <v>65</v>
      </c>
    </row>
    <row r="210" spans="1:20" x14ac:dyDescent="0.35">
      <c r="A210" s="2">
        <v>42901</v>
      </c>
      <c r="B210" s="6">
        <f t="shared" si="203"/>
        <v>6</v>
      </c>
      <c r="C210" s="6">
        <f t="shared" si="204"/>
        <v>2017</v>
      </c>
      <c r="D210">
        <v>147222</v>
      </c>
      <c r="E210">
        <f t="shared" si="205"/>
        <v>59186.391789449546</v>
      </c>
      <c r="F210" s="19">
        <f>IF(OR(INDEX($X$13:$AJ$36,MATCH($C210,$W$13:$W$36,0),MATCH($B210,$X$12:$AJ$12,0))="T", INDEX($X$13:$AJ$36,MATCH($C210,$W$13:$W$36,0),MATCH($B210,$X$12:$AJ$12,0))="M"),_xlfn.XLOOKUP($B210,$X$12:$AJ$12,$X$37:$AJ$37), INDEX($X$13:$AJ$36,MATCH($C210,$W$13:$W$36,0),MATCH($B210,$X$12:$AJ$12,0)))</f>
        <v>107</v>
      </c>
      <c r="G210" s="19">
        <f>IF(OR(INDEX($X$41:$AJ$64,MATCH(C210,$W$41:$W$64,0),MATCH(B210,$X$40:$AJ$40,0))="T", INDEX($X$41:$AJ$64,MATCH(C210,$W$41:$W$64,0),MATCH(B210,$X$40:$AJ$40,0))="M"), _xlfn.XLOOKUP($B210,$X$40:$AJ$40,$X$65:$AJ$65), INDEX($X$41:$AJ$64,MATCH(C210,$W$41:$W$64,0),MATCH(B210,$X$40:$AJ$40,0)))</f>
        <v>47</v>
      </c>
      <c r="H210" s="19">
        <f>IF(OR(INDEX($X$70:$AJ$93,MATCH(C210,$W$70:$W$93,0),MATCH(B210,$X$69:$AJ$69,0))="T", INDEX($X$70:$AJ$93,MATCH(C210,$W$70:$W$93,0),MATCH(B210,$X$69:$AJ$69,0))="M"), _xlfn.XLOOKUP($B210,$X$69:$AJ$69,$X$94:$AJ$94), INDEX($X$70:$AJ$93,MATCH(C210,$W$70:$W$93,0),MATCH(B210,$X$69:$AJ$69,0)))</f>
        <v>19.5</v>
      </c>
      <c r="I210" s="19">
        <f>IF(OR(INDEX($X$99:$AJ$122,MATCH(C210,$W$99:$W$122,0),MATCH(B210,$X$98:$AJ$98,0))="T", INDEX($X$99:$AJ$122,MATCH(C210,$W$99:$W$122,0),MATCH(B210,$X$98:$AJ$98,0))="M"),_xlfn.XLOOKUP($B210,$X$98:$AJ$98,$X$123:$AJ$123), INDEX($X$99:$AJ$122,MATCH(C210,$W$99:$W$122,0),MATCH(B210,$X$98:$AJ$98,0)))</f>
        <v>10.1</v>
      </c>
      <c r="J210" s="19">
        <f>IF(OR(INDEX($X$128:$AJ$151,MATCH(C210,$W$128:$W$151,0),MATCH(B210,$X$127:$AJ$127,0))="T", INDEX($X$128:$AJ$151,MATCH(C210,$W$128:$W$151,0),MATCH(B210,$X$127:$AJ$127,0))="M"), _xlfn.XLOOKUP($B210,$X$127:$AJ$127,$X$152:$AJ$152), INDEX($X$128:$AJ$151,MATCH(C210,$W$128:$W$151,0),MATCH(B210,$X$127:$AJ$127,0)))</f>
        <v>14.1</v>
      </c>
      <c r="K210" s="18">
        <f>IF(OR(INDEX($AM$13:$AY$36,MATCH($C210,$AL$13:$AL$36,0),MATCH($B210,$AM$12:$AY$12,0))="T", INDEX($AM$13:$AY$36,MATCH($C210,$AL$13:$AL$36,0),MATCH($B210,$AM$12:$AY$12,0))="M"),_xlfn.XLOOKUP($B210,$AM$12:$AY$12,$AM$37:$AY$37), INDEX($AM$13:$AY$36,MATCH($C210,$AL$13:$AL$36,0),MATCH($B210,$AM$12:$AY$12,0)))</f>
        <v>88</v>
      </c>
      <c r="L210" s="18">
        <f>IF(OR(INDEX($AM$41:$AY$64,MATCH($C210,$AL$41:$AL$64,0),MATCH($B210,$AM$40:$AY$40,0))="T", INDEX($AM$41:$AY$64,MATCH($C210,$AL$41:$AL$64,0),MATCH($B210,$AM$40:$AY$40,0))="M"),_xlfn.XLOOKUP($B210,$AM$40:$AY$40,$AM$65:$AY$65), INDEX($AM$41:$AY$64,MATCH($C210,$AL$41:$AL$64,0),MATCH($B210,$AM$40:$AY$40,0)))</f>
        <v>51</v>
      </c>
      <c r="M210" s="18">
        <f t="shared" si="206"/>
        <v>13.1</v>
      </c>
      <c r="N210" s="18">
        <f t="shared" si="207"/>
        <v>0.5</v>
      </c>
      <c r="O210" s="18">
        <f>IF(OR(INDEX($AM$99:$AY$122,MATCH($C210,$AL$99:$AL$122,0),MATCH($B210,$AM$98:$AY$98,0))="T", INDEX($AM$99:$AY$122,MATCH($C210,$AL$99:$AL$122,0),MATCH($B210,$AM$98:$AY$98,0))="M"), _xlfn.XLOOKUP($B210,$AM$98:$AY$98,$AM$123:$AY$123), INDEX($AM$99:$AY$122,MATCH($C210,$AL$99:$AL$122,0),MATCH($B210,$AM$98:$AY$98,0)))</f>
        <v>0.5</v>
      </c>
      <c r="P210" s="23">
        <f>IF(OR(INDEX($BB$13:$BN$36,MATCH($C210,$BA$13:$BA$36,0),MATCH($B210,$BB$12:$BN$12,0))="T", INDEX($BB$13:$BN$36,MATCH($C210,$BA$13:$BA$36,0),MATCH($B210,$BB$12:$BN$12,0))="M"),_xlfn.XLOOKUP($B210,$BB$12:$BN$12,$BB$37:$BN$37), INDEX($BB$13:$BN$36,MATCH($C210,$BA$13:$BA$36,0),MATCH($B210,$BB$12:$BN$12,0)))</f>
        <v>103</v>
      </c>
      <c r="Q210" s="23">
        <f>IF(OR(INDEX($BB$41:$BN$64,MATCH($C210,$BA$41:$BA$64,0),MATCH($B210,$BB$40:$BN$40,0))="T", INDEX($BB$41:$BN$64,MATCH($C210,$BA$41:$BA$64,0),MATCH($B210,$BB$40:$BN$40,0))="M"),_xlfn.XLOOKUP($B210,$BB$40:$BN$40,$BB$65:$BN$65), INDEX($BB$41:$BN$64,MATCH($C210,$BA$41:$BA$64,0),MATCH($B210,$BB$40:$BN$40,0)))</f>
        <v>51</v>
      </c>
      <c r="R210" s="23">
        <f>IF(OR(INDEX($BB$70:$BN$93,MATCH($C210,$BA$70:$BA$93,0),MATCH($B210,$BB$69:$BN$69,0))="T", INDEX($BB$70:$BN$93,MATCH($C210,$BA$70:$BA$93,0),MATCH($B210,$BB$69:$BN$69,0))="M"), _xlfn.XLOOKUP($B210,$BB$69:$BN$69,$BB$94:$BN$94), INDEX($AM$41:$AY$64,MATCH($C210,$BA$70:$BA$93,0),MATCH($B210,$BB$69:$BN$69,0)))</f>
        <v>51</v>
      </c>
      <c r="S210" s="23">
        <f>IF(OR(INDEX($BB$99:$BN$122,MATCH($C210,$BA$99:$BA$122,0),MATCH($B210,$BB$98:$BN$98,0))="T", INDEX($BB$99:$BN$122,MATCH($C210,$BA$99:$BA$122,0),MATCH($B210,$BB$98:$BN$98,0))="M"), _xlfn.XLOOKUP($B210,$BB$98:$BN$98,$BB$123:$BN$123), INDEX($BB$99:$BN$122,MATCH($C210,$BA$99:$BA$122,0),MATCH($B210,$BB$98:$BN$98,0)))</f>
        <v>137</v>
      </c>
      <c r="T210" s="23">
        <f>IF(OR(INDEX($BB$128:$BN$151,MATCH($C210,$BA$128:$BA$151,0),MATCH($B210,$BB$127:$BN$127,0))="T", INDEX($BB$128:$BN$151,MATCH($C210,$BA$128:$BA$151,0),MATCH($B210,$BB$127:$BN$127,0))="M"), _xlfn.XLOOKUP($B210,$BB$127:$BN$127,$BB$152:$BN$152), INDEX($AM$128:$AY$151,MATCH($C210,$BA$128:$BA$151,0),MATCH($B210,$BB$127:$BN$127,0)))</f>
        <v>67.3</v>
      </c>
    </row>
    <row r="211" spans="1:20" x14ac:dyDescent="0.35">
      <c r="A211" s="2">
        <v>42931</v>
      </c>
      <c r="B211" s="6">
        <f t="shared" si="203"/>
        <v>7</v>
      </c>
      <c r="C211" s="6">
        <f t="shared" si="204"/>
        <v>2017</v>
      </c>
      <c r="D211">
        <v>167736</v>
      </c>
      <c r="E211">
        <f t="shared" si="205"/>
        <v>67433.458404281351</v>
      </c>
      <c r="F211" s="19">
        <f>IF(OR(INDEX($X$13:$AJ$36,MATCH($C211,$W$13:$W$36,0),MATCH($B211,$X$12:$AJ$12,0))="T", INDEX($X$13:$AJ$36,MATCH($C211,$W$13:$W$36,0),MATCH($B211,$X$12:$AJ$12,0))="M"),_xlfn.XLOOKUP($B211,$X$12:$AJ$12,$X$37:$AJ$37), INDEX($X$13:$AJ$36,MATCH($C211,$W$13:$W$36,0),MATCH($B211,$X$12:$AJ$12,0)))</f>
        <v>109</v>
      </c>
      <c r="G211" s="19">
        <f>IF(OR(INDEX($X$41:$AJ$64,MATCH(C211,$W$41:$W$64,0),MATCH(B211,$X$40:$AJ$40,0))="T", INDEX($X$41:$AJ$64,MATCH(C211,$W$41:$W$64,0),MATCH(B211,$X$40:$AJ$40,0))="M"), _xlfn.XLOOKUP($B211,$X$40:$AJ$40,$X$65:$AJ$65), INDEX($X$41:$AJ$64,MATCH(C211,$W$41:$W$64,0),MATCH(B211,$X$40:$AJ$40,0)))</f>
        <v>56</v>
      </c>
      <c r="H211" s="19">
        <f>IF(OR(INDEX($X$70:$AJ$93,MATCH(C211,$W$70:$W$93,0),MATCH(B211,$X$69:$AJ$69,0))="T", INDEX($X$70:$AJ$93,MATCH(C211,$W$70:$W$93,0),MATCH(B211,$X$69:$AJ$69,0))="M"), _xlfn.XLOOKUP($B211,$X$69:$AJ$69,$X$94:$AJ$94), INDEX($X$70:$AJ$93,MATCH(C211,$W$70:$W$93,0),MATCH(B211,$X$69:$AJ$69,0)))</f>
        <v>17.8</v>
      </c>
      <c r="I211" s="19">
        <f>IF(OR(INDEX($X$99:$AJ$122,MATCH(C211,$W$99:$W$122,0),MATCH(B211,$X$98:$AJ$98,0))="T", INDEX($X$99:$AJ$122,MATCH(C211,$W$99:$W$122,0),MATCH(B211,$X$98:$AJ$98,0))="M"),_xlfn.XLOOKUP($B211,$X$98:$AJ$98,$X$123:$AJ$123), INDEX($X$99:$AJ$122,MATCH(C211,$W$99:$W$122,0),MATCH(B211,$X$98:$AJ$98,0)))</f>
        <v>13.7</v>
      </c>
      <c r="J211" s="19">
        <f>IF(OR(INDEX($X$128:$AJ$151,MATCH(C211,$W$128:$W$151,0),MATCH(B211,$X$127:$AJ$127,0))="T", INDEX($X$128:$AJ$151,MATCH(C211,$W$128:$W$151,0),MATCH(B211,$X$127:$AJ$127,0))="M"), _xlfn.XLOOKUP($B211,$X$127:$AJ$127,$X$152:$AJ$152), INDEX($X$128:$AJ$151,MATCH(C211,$W$128:$W$151,0),MATCH(B211,$X$127:$AJ$127,0)))</f>
        <v>14.2</v>
      </c>
      <c r="K211" s="18">
        <f>IF(OR(INDEX($AM$13:$AY$36,MATCH($C211,$AL$13:$AL$36,0),MATCH($B211,$AM$12:$AY$12,0))="T", INDEX($AM$13:$AY$36,MATCH($C211,$AL$13:$AL$36,0),MATCH($B211,$AM$12:$AY$12,0))="M"),_xlfn.XLOOKUP($B211,$AM$12:$AY$12,$AM$37:$AY$37), INDEX($AM$13:$AY$36,MATCH($C211,$AL$13:$AL$36,0),MATCH($B211,$AM$12:$AY$12,0)))</f>
        <v>78</v>
      </c>
      <c r="L211" s="18">
        <f>IF(OR(INDEX($AM$41:$AY$64,MATCH($C211,$AL$41:$AL$64,0),MATCH($B211,$AM$40:$AY$40,0))="T", INDEX($AM$41:$AY$64,MATCH($C211,$AL$41:$AL$64,0),MATCH($B211,$AM$40:$AY$40,0))="M"),_xlfn.XLOOKUP($B211,$AM$40:$AY$40,$AM$65:$AY$65), INDEX($AM$41:$AY$64,MATCH($C211,$AL$41:$AL$64,0),MATCH($B211,$AM$40:$AY$40,0)))</f>
        <v>52</v>
      </c>
      <c r="M211" s="18">
        <f t="shared" si="206"/>
        <v>13.9</v>
      </c>
      <c r="N211" s="18">
        <f t="shared" si="207"/>
        <v>0.1</v>
      </c>
      <c r="O211" s="18">
        <f>IF(OR(INDEX($AM$99:$AY$122,MATCH($C211,$AL$99:$AL$122,0),MATCH($B211,$AM$98:$AY$98,0))="T", INDEX($AM$99:$AY$122,MATCH($C211,$AL$99:$AL$122,0),MATCH($B211,$AM$98:$AY$98,0))="M"), _xlfn.XLOOKUP($B211,$AM$98:$AY$98,$AM$123:$AY$123), INDEX($AM$99:$AY$122,MATCH($C211,$AL$99:$AL$122,0),MATCH($B211,$AM$98:$AY$98,0)))</f>
        <v>0.1</v>
      </c>
      <c r="P211" s="23">
        <f>IF(OR(INDEX($BB$13:$BN$36,MATCH($C211,$BA$13:$BA$36,0),MATCH($B211,$BB$12:$BN$12,0))="T", INDEX($BB$13:$BN$36,MATCH($C211,$BA$13:$BA$36,0),MATCH($B211,$BB$12:$BN$12,0))="M"),_xlfn.XLOOKUP($B211,$BB$12:$BN$12,$BB$37:$BN$37), INDEX($BB$13:$BN$36,MATCH($C211,$BA$13:$BA$36,0),MATCH($B211,$BB$12:$BN$12,0)))</f>
        <v>97</v>
      </c>
      <c r="Q211" s="23">
        <f>IF(OR(INDEX($BB$41:$BN$64,MATCH($C211,$BA$41:$BA$64,0),MATCH($B211,$BB$40:$BN$40,0))="T", INDEX($BB$41:$BN$64,MATCH($C211,$BA$41:$BA$64,0),MATCH($B211,$BB$40:$BN$40,0))="M"),_xlfn.XLOOKUP($B211,$BB$40:$BN$40,$BB$65:$BN$65), INDEX($BB$41:$BN$64,MATCH($C211,$BA$41:$BA$64,0),MATCH($B211,$BB$40:$BN$40,0)))</f>
        <v>54</v>
      </c>
      <c r="R211" s="23">
        <f>IF(OR(INDEX($BB$70:$BN$93,MATCH($C211,$BA$70:$BA$93,0),MATCH($B211,$BB$69:$BN$69,0))="T", INDEX($BB$70:$BN$93,MATCH($C211,$BA$70:$BA$93,0),MATCH($B211,$BB$69:$BN$69,0))="M"), _xlfn.XLOOKUP($B211,$BB$69:$BN$69,$BB$94:$BN$94), INDEX($AM$41:$AY$64,MATCH($C211,$BA$70:$BA$93,0),MATCH($B211,$BB$69:$BN$69,0)))</f>
        <v>52</v>
      </c>
      <c r="S211" s="23">
        <f>IF(OR(INDEX($BB$99:$BN$122,MATCH($C211,$BA$99:$BA$122,0),MATCH($B211,$BB$98:$BN$98,0))="T", INDEX($BB$99:$BN$122,MATCH($C211,$BA$99:$BA$122,0),MATCH($B211,$BB$98:$BN$98,0))="M"), _xlfn.XLOOKUP($B211,$BB$98:$BN$98,$BB$123:$BN$123), INDEX($BB$99:$BN$122,MATCH($C211,$BA$99:$BA$122,0),MATCH($B211,$BB$98:$BN$98,0)))</f>
        <v>210</v>
      </c>
      <c r="T211" s="23">
        <f>IF(OR(INDEX($BB$128:$BN$151,MATCH($C211,$BA$128:$BA$151,0),MATCH($B211,$BB$127:$BN$127,0))="T", INDEX($BB$128:$BN$151,MATCH($C211,$BA$128:$BA$151,0),MATCH($B211,$BB$127:$BN$127,0))="M"), _xlfn.XLOOKUP($B211,$BB$127:$BN$127,$BB$152:$BN$152), INDEX($AM$128:$AY$151,MATCH($C211,$BA$128:$BA$151,0),MATCH($B211,$BB$127:$BN$127,0)))</f>
        <v>67.2</v>
      </c>
    </row>
    <row r="212" spans="1:20" x14ac:dyDescent="0.35">
      <c r="A212" s="2">
        <v>42962</v>
      </c>
      <c r="B212" s="6">
        <f t="shared" si="203"/>
        <v>8</v>
      </c>
      <c r="C212" s="6">
        <f t="shared" si="204"/>
        <v>2017</v>
      </c>
      <c r="D212">
        <v>183337</v>
      </c>
      <c r="E212">
        <f t="shared" si="205"/>
        <v>73705.393973063197</v>
      </c>
      <c r="F212" s="19">
        <f>IF(OR(INDEX($X$13:$AJ$36,MATCH($C212,$W$13:$W$36,0),MATCH($B212,$X$12:$AJ$12,0))="T", INDEX($X$13:$AJ$36,MATCH($C212,$W$13:$W$36,0),MATCH($B212,$X$12:$AJ$12,0))="M"),_xlfn.XLOOKUP($B212,$X$12:$AJ$12,$X$37:$AJ$37), INDEX($X$13:$AJ$36,MATCH($C212,$W$13:$W$36,0),MATCH($B212,$X$12:$AJ$12,0)))</f>
        <v>110</v>
      </c>
      <c r="G212" s="19">
        <f>IF(OR(INDEX($X$41:$AJ$64,MATCH(C212,$W$41:$W$64,0),MATCH(B212,$X$40:$AJ$40,0))="T", INDEX($X$41:$AJ$64,MATCH(C212,$W$41:$W$64,0),MATCH(B212,$X$40:$AJ$40,0))="M"), _xlfn.XLOOKUP($B212,$X$40:$AJ$40,$X$65:$AJ$65), INDEX($X$41:$AJ$64,MATCH(C212,$W$41:$W$64,0),MATCH(B212,$X$40:$AJ$40,0)))</f>
        <v>56</v>
      </c>
      <c r="H212" s="19">
        <f>IF(OR(INDEX($X$70:$AJ$93,MATCH(C212,$W$70:$W$93,0),MATCH(B212,$X$69:$AJ$69,0))="T", INDEX($X$70:$AJ$93,MATCH(C212,$W$70:$W$93,0),MATCH(B212,$X$69:$AJ$69,0))="M"), _xlfn.XLOOKUP($B212,$X$69:$AJ$69,$X$94:$AJ$94), INDEX($X$70:$AJ$93,MATCH(C212,$W$70:$W$93,0),MATCH(B212,$X$69:$AJ$69,0)))</f>
        <v>12.6</v>
      </c>
      <c r="I212" s="19">
        <f>IF(OR(INDEX($X$99:$AJ$122,MATCH(C212,$W$99:$W$122,0),MATCH(B212,$X$98:$AJ$98,0))="T", INDEX($X$99:$AJ$122,MATCH(C212,$W$99:$W$122,0),MATCH(B212,$X$98:$AJ$98,0))="M"),_xlfn.XLOOKUP($B212,$X$98:$AJ$98,$X$123:$AJ$123), INDEX($X$99:$AJ$122,MATCH(C212,$W$99:$W$122,0),MATCH(B212,$X$98:$AJ$98,0)))</f>
        <v>12.2</v>
      </c>
      <c r="J212" s="19">
        <f>IF(OR(INDEX($X$128:$AJ$151,MATCH(C212,$W$128:$W$151,0),MATCH(B212,$X$127:$AJ$127,0))="T", INDEX($X$128:$AJ$151,MATCH(C212,$W$128:$W$151,0),MATCH(B212,$X$127:$AJ$127,0))="M"), _xlfn.XLOOKUP($B212,$X$127:$AJ$127,$X$152:$AJ$152), INDEX($X$128:$AJ$151,MATCH(C212,$W$128:$W$151,0),MATCH(B212,$X$127:$AJ$127,0)))</f>
        <v>10.3</v>
      </c>
      <c r="K212" s="18">
        <f>IF(OR(INDEX($AM$13:$AY$36,MATCH($C212,$AL$13:$AL$36,0),MATCH($B212,$AM$12:$AY$12,0))="T", INDEX($AM$13:$AY$36,MATCH($C212,$AL$13:$AL$36,0),MATCH($B212,$AM$12:$AY$12,0))="M"),_xlfn.XLOOKUP($B212,$AM$12:$AY$12,$AM$37:$AY$37), INDEX($AM$13:$AY$36,MATCH($C212,$AL$13:$AL$36,0),MATCH($B212,$AM$12:$AY$12,0)))</f>
        <v>86</v>
      </c>
      <c r="L212" s="18">
        <f>IF(OR(INDEX($AM$41:$AY$64,MATCH($C212,$AL$41:$AL$64,0),MATCH($B212,$AM$40:$AY$40,0))="T", INDEX($AM$41:$AY$64,MATCH($C212,$AL$41:$AL$64,0),MATCH($B212,$AM$40:$AY$40,0))="M"),_xlfn.XLOOKUP($B212,$AM$40:$AY$40,$AM$65:$AY$65), INDEX($AM$41:$AY$64,MATCH($C212,$AL$41:$AL$64,0),MATCH($B212,$AM$40:$AY$40,0)))</f>
        <v>53</v>
      </c>
      <c r="M212" s="18">
        <f t="shared" si="206"/>
        <v>10.4</v>
      </c>
      <c r="N212" s="18">
        <f t="shared" si="207"/>
        <v>0.4</v>
      </c>
      <c r="O212" s="18">
        <f>IF(OR(INDEX($AM$99:$AY$122,MATCH($C212,$AL$99:$AL$122,0),MATCH($B212,$AM$98:$AY$98,0))="T", INDEX($AM$99:$AY$122,MATCH($C212,$AL$99:$AL$122,0),MATCH($B212,$AM$98:$AY$98,0))="M"), _xlfn.XLOOKUP($B212,$AM$98:$AY$98,$AM$123:$AY$123), INDEX($AM$99:$AY$122,MATCH($C212,$AL$99:$AL$122,0),MATCH($B212,$AM$98:$AY$98,0)))</f>
        <v>0.4</v>
      </c>
      <c r="P212" s="23">
        <f>IF(OR(INDEX($BB$13:$BN$36,MATCH($C212,$BA$13:$BA$36,0),MATCH($B212,$BB$12:$BN$12,0))="T", INDEX($BB$13:$BN$36,MATCH($C212,$BA$13:$BA$36,0),MATCH($B212,$BB$12:$BN$12,0))="M"),_xlfn.XLOOKUP($B212,$BB$12:$BN$12,$BB$37:$BN$37), INDEX($BB$13:$BN$36,MATCH($C212,$BA$13:$BA$36,0),MATCH($B212,$BB$12:$BN$12,0)))</f>
        <v>97</v>
      </c>
      <c r="Q212" s="23">
        <f>IF(OR(INDEX($BB$41:$BN$64,MATCH($C212,$BA$41:$BA$64,0),MATCH($B212,$BB$40:$BN$40,0))="T", INDEX($BB$41:$BN$64,MATCH($C212,$BA$41:$BA$64,0),MATCH($B212,$BB$40:$BN$40,0))="M"),_xlfn.XLOOKUP($B212,$BB$40:$BN$40,$BB$65:$BN$65), INDEX($BB$41:$BN$64,MATCH($C212,$BA$41:$BA$64,0),MATCH($B212,$BB$40:$BN$40,0)))</f>
        <v>57</v>
      </c>
      <c r="R212" s="23">
        <f>IF(OR(INDEX($BB$70:$BN$93,MATCH($C212,$BA$70:$BA$93,0),MATCH($B212,$BB$69:$BN$69,0))="T", INDEX($BB$70:$BN$93,MATCH($C212,$BA$70:$BA$93,0),MATCH($B212,$BB$69:$BN$69,0))="M"), _xlfn.XLOOKUP($B212,$BB$69:$BN$69,$BB$94:$BN$94), INDEX($AM$41:$AY$64,MATCH($C212,$BA$70:$BA$93,0),MATCH($B212,$BB$69:$BN$69,0)))</f>
        <v>53</v>
      </c>
      <c r="S212" s="23">
        <f>IF(OR(INDEX($BB$99:$BN$122,MATCH($C212,$BA$99:$BA$122,0),MATCH($B212,$BB$98:$BN$98,0))="T", INDEX($BB$99:$BN$122,MATCH($C212,$BA$99:$BA$122,0),MATCH($B212,$BB$98:$BN$98,0))="M"), _xlfn.XLOOKUP($B212,$BB$98:$BN$98,$BB$123:$BN$123), INDEX($BB$99:$BN$122,MATCH($C212,$BA$99:$BA$122,0),MATCH($B212,$BB$98:$BN$98,0)))</f>
        <v>221</v>
      </c>
      <c r="T212" s="23">
        <f>IF(OR(INDEX($BB$128:$BN$151,MATCH($C212,$BA$128:$BA$151,0),MATCH($B212,$BB$127:$BN$127,0))="T", INDEX($BB$128:$BN$151,MATCH($C212,$BA$128:$BA$151,0),MATCH($B212,$BB$127:$BN$127,0))="M"), _xlfn.XLOOKUP($B212,$BB$127:$BN$127,$BB$152:$BN$152), INDEX($AM$128:$AY$151,MATCH($C212,$BA$128:$BA$151,0),MATCH($B212,$BB$127:$BN$127,0)))</f>
        <v>67.5</v>
      </c>
    </row>
    <row r="213" spans="1:20" x14ac:dyDescent="0.35">
      <c r="A213" s="2">
        <v>42993</v>
      </c>
      <c r="B213" s="6">
        <f t="shared" si="203"/>
        <v>9</v>
      </c>
      <c r="C213" s="6">
        <f t="shared" si="204"/>
        <v>2017</v>
      </c>
      <c r="D213">
        <v>166203</v>
      </c>
      <c r="E213">
        <f t="shared" si="205"/>
        <v>66817.159626834866</v>
      </c>
      <c r="F213" s="19">
        <f>IF(OR(INDEX($X$13:$AJ$36,MATCH($C213,$W$13:$W$36,0),MATCH($B213,$X$12:$AJ$12,0))="T", INDEX($X$13:$AJ$36,MATCH($C213,$W$13:$W$36,0),MATCH($B213,$X$12:$AJ$12,0))="M"),_xlfn.XLOOKUP($B213,$X$12:$AJ$12,$X$37:$AJ$37), INDEX($X$13:$AJ$36,MATCH($C213,$W$13:$W$36,0),MATCH($B213,$X$12:$AJ$12,0)))</f>
        <v>109</v>
      </c>
      <c r="G213" s="19">
        <f>IF(OR(INDEX($X$41:$AJ$64,MATCH(C213,$W$41:$W$64,0),MATCH(B213,$X$40:$AJ$40,0))="T", INDEX($X$41:$AJ$64,MATCH(C213,$W$41:$W$64,0),MATCH(B213,$X$40:$AJ$40,0))="M"), _xlfn.XLOOKUP($B213,$X$40:$AJ$40,$X$65:$AJ$65), INDEX($X$41:$AJ$64,MATCH(C213,$W$41:$W$64,0),MATCH(B213,$X$40:$AJ$40,0)))</f>
        <v>47</v>
      </c>
      <c r="H213" s="19">
        <f>IF(OR(INDEX($X$70:$AJ$93,MATCH(C213,$W$70:$W$93,0),MATCH(B213,$X$69:$AJ$69,0))="T", INDEX($X$70:$AJ$93,MATCH(C213,$W$70:$W$93,0),MATCH(B213,$X$69:$AJ$69,0))="M"), _xlfn.XLOOKUP($B213,$X$69:$AJ$69,$X$94:$AJ$94), INDEX($X$70:$AJ$93,MATCH(C213,$W$70:$W$93,0),MATCH(B213,$X$69:$AJ$69,0)))</f>
        <v>8.1999999999999993</v>
      </c>
      <c r="I213" s="19">
        <f>IF(OR(INDEX($X$99:$AJ$122,MATCH(C213,$W$99:$W$122,0),MATCH(B213,$X$98:$AJ$98,0))="T", INDEX($X$99:$AJ$122,MATCH(C213,$W$99:$W$122,0),MATCH(B213,$X$98:$AJ$98,0))="M"),_xlfn.XLOOKUP($B213,$X$98:$AJ$98,$X$123:$AJ$123), INDEX($X$99:$AJ$122,MATCH(C213,$W$99:$W$122,0),MATCH(B213,$X$98:$AJ$98,0)))</f>
        <v>8.9</v>
      </c>
      <c r="J213" s="19">
        <f>IF(OR(INDEX($X$128:$AJ$151,MATCH(C213,$W$128:$W$151,0),MATCH(B213,$X$127:$AJ$127,0))="T", INDEX($X$128:$AJ$151,MATCH(C213,$W$128:$W$151,0),MATCH(B213,$X$127:$AJ$127,0))="M"), _xlfn.XLOOKUP($B213,$X$127:$AJ$127,$X$152:$AJ$152), INDEX($X$128:$AJ$151,MATCH(C213,$W$128:$W$151,0),MATCH(B213,$X$127:$AJ$127,0)))</f>
        <v>7.8</v>
      </c>
      <c r="K213" s="18">
        <f>IF(OR(INDEX($AM$13:$AY$36,MATCH($C213,$AL$13:$AL$36,0),MATCH($B213,$AM$12:$AY$12,0))="T", INDEX($AM$13:$AY$36,MATCH($C213,$AL$13:$AL$36,0),MATCH($B213,$AM$12:$AY$12,0))="M"),_xlfn.XLOOKUP($B213,$AM$12:$AY$12,$AM$37:$AY$37), INDEX($AM$13:$AY$36,MATCH($C213,$AL$13:$AL$36,0),MATCH($B213,$AM$12:$AY$12,0)))</f>
        <v>106</v>
      </c>
      <c r="L213" s="18">
        <f>IF(OR(INDEX($AM$41:$AY$64,MATCH($C213,$AL$41:$AL$64,0),MATCH($B213,$AM$40:$AY$40,0))="T", INDEX($AM$41:$AY$64,MATCH($C213,$AL$41:$AL$64,0),MATCH($B213,$AM$40:$AY$40,0))="M"),_xlfn.XLOOKUP($B213,$AM$40:$AY$40,$AM$65:$AY$65), INDEX($AM$41:$AY$64,MATCH($C213,$AL$41:$AL$64,0),MATCH($B213,$AM$40:$AY$40,0)))</f>
        <v>55</v>
      </c>
      <c r="M213" s="18">
        <f t="shared" si="206"/>
        <v>7.7</v>
      </c>
      <c r="N213" s="18">
        <f t="shared" si="207"/>
        <v>4.2</v>
      </c>
      <c r="O213" s="18">
        <f>IF(OR(INDEX($AM$99:$AY$122,MATCH($C213,$AL$99:$AL$122,0),MATCH($B213,$AM$98:$AY$98,0))="T", INDEX($AM$99:$AY$122,MATCH($C213,$AL$99:$AL$122,0),MATCH($B213,$AM$98:$AY$98,0))="M"), _xlfn.XLOOKUP($B213,$AM$98:$AY$98,$AM$123:$AY$123), INDEX($AM$99:$AY$122,MATCH($C213,$AL$99:$AL$122,0),MATCH($B213,$AM$98:$AY$98,0)))</f>
        <v>4.2</v>
      </c>
      <c r="P213" s="23">
        <f>IF(OR(INDEX($BB$13:$BN$36,MATCH($C213,$BA$13:$BA$36,0),MATCH($B213,$BB$12:$BN$12,0))="T", INDEX($BB$13:$BN$36,MATCH($C213,$BA$13:$BA$36,0),MATCH($B213,$BB$12:$BN$12,0))="M"),_xlfn.XLOOKUP($B213,$BB$12:$BN$12,$BB$37:$BN$37), INDEX($BB$13:$BN$36,MATCH($C213,$BA$13:$BA$36,0),MATCH($B213,$BB$12:$BN$12,0)))</f>
        <v>108</v>
      </c>
      <c r="Q213" s="23">
        <f>IF(OR(INDEX($BB$41:$BN$64,MATCH($C213,$BA$41:$BA$64,0),MATCH($B213,$BB$40:$BN$40,0))="T", INDEX($BB$41:$BN$64,MATCH($C213,$BA$41:$BA$64,0),MATCH($B213,$BB$40:$BN$40,0))="M"),_xlfn.XLOOKUP($B213,$BB$40:$BN$40,$BB$65:$BN$65), INDEX($BB$41:$BN$64,MATCH($C213,$BA$41:$BA$64,0),MATCH($B213,$BB$40:$BN$40,0)))</f>
        <v>50</v>
      </c>
      <c r="R213" s="23">
        <f>IF(OR(INDEX($BB$70:$BN$93,MATCH($C213,$BA$70:$BA$93,0),MATCH($B213,$BB$69:$BN$69,0))="T", INDEX($BB$70:$BN$93,MATCH($C213,$BA$70:$BA$93,0),MATCH($B213,$BB$69:$BN$69,0))="M"), _xlfn.XLOOKUP($B213,$BB$69:$BN$69,$BB$94:$BN$94), INDEX($AM$41:$AY$64,MATCH($C213,$BA$70:$BA$93,0),MATCH($B213,$BB$69:$BN$69,0)))</f>
        <v>55</v>
      </c>
      <c r="S213" s="23">
        <f>IF(OR(INDEX($BB$99:$BN$122,MATCH($C213,$BA$99:$BA$122,0),MATCH($B213,$BB$98:$BN$98,0))="T", INDEX($BB$99:$BN$122,MATCH($C213,$BA$99:$BA$122,0),MATCH($B213,$BB$98:$BN$98,0))="M"), _xlfn.XLOOKUP($B213,$BB$98:$BN$98,$BB$123:$BN$123), INDEX($BB$99:$BN$122,MATCH($C213,$BA$99:$BA$122,0),MATCH($B213,$BB$98:$BN$98,0)))</f>
        <v>264</v>
      </c>
      <c r="T213" s="23">
        <f>IF(OR(INDEX($BB$128:$BN$151,MATCH($C213,$BA$128:$BA$151,0),MATCH($B213,$BB$127:$BN$127,0))="T", INDEX($BB$128:$BN$151,MATCH($C213,$BA$128:$BA$151,0),MATCH($B213,$BB$127:$BN$127,0))="M"), _xlfn.XLOOKUP($B213,$BB$127:$BN$127,$BB$152:$BN$152), INDEX($AM$128:$AY$151,MATCH($C213,$BA$128:$BA$151,0),MATCH($B213,$BB$127:$BN$127,0)))</f>
        <v>75.900000000000006</v>
      </c>
    </row>
    <row r="214" spans="1:20" x14ac:dyDescent="0.35">
      <c r="A214" s="2">
        <v>43023</v>
      </c>
      <c r="B214" s="6">
        <f t="shared" si="203"/>
        <v>10</v>
      </c>
      <c r="C214" s="6">
        <f t="shared" si="204"/>
        <v>2017</v>
      </c>
      <c r="D214">
        <v>168754</v>
      </c>
      <c r="E214">
        <f t="shared" si="205"/>
        <v>67842.716170387357</v>
      </c>
      <c r="F214" s="19">
        <f>IF(OR(INDEX($X$13:$AJ$36,MATCH($C214,$W$13:$W$36,0),MATCH($B214,$X$12:$AJ$12,0))="T", INDEX($X$13:$AJ$36,MATCH($C214,$W$13:$W$36,0),MATCH($B214,$X$12:$AJ$12,0))="M"),_xlfn.XLOOKUP($B214,$X$12:$AJ$12,$X$37:$AJ$37), INDEX($X$13:$AJ$36,MATCH($C214,$W$13:$W$36,0),MATCH($B214,$X$12:$AJ$12,0)))</f>
        <v>88</v>
      </c>
      <c r="G214" s="19">
        <f>IF(OR(INDEX($X$41:$AJ$64,MATCH(C214,$W$41:$W$64,0),MATCH(B214,$X$40:$AJ$40,0))="T", INDEX($X$41:$AJ$64,MATCH(C214,$W$41:$W$64,0),MATCH(B214,$X$40:$AJ$40,0))="M"), _xlfn.XLOOKUP($B214,$X$40:$AJ$40,$X$65:$AJ$65), INDEX($X$41:$AJ$64,MATCH(C214,$W$41:$W$64,0),MATCH(B214,$X$40:$AJ$40,0)))</f>
        <v>41</v>
      </c>
      <c r="H214" s="19">
        <f>IF(OR(INDEX($X$70:$AJ$93,MATCH(C214,$W$70:$W$93,0),MATCH(B214,$X$69:$AJ$69,0))="T", INDEX($X$70:$AJ$93,MATCH(C214,$W$70:$W$93,0),MATCH(B214,$X$69:$AJ$69,0))="M"), _xlfn.XLOOKUP($B214,$X$69:$AJ$69,$X$94:$AJ$94), INDEX($X$70:$AJ$93,MATCH(C214,$W$70:$W$93,0),MATCH(B214,$X$69:$AJ$69,0)))</f>
        <v>6</v>
      </c>
      <c r="I214" s="19">
        <f>IF(OR(INDEX($X$99:$AJ$122,MATCH(C214,$W$99:$W$122,0),MATCH(B214,$X$98:$AJ$98,0))="T", INDEX($X$99:$AJ$122,MATCH(C214,$W$99:$W$122,0),MATCH(B214,$X$98:$AJ$98,0))="M"),_xlfn.XLOOKUP($B214,$X$98:$AJ$98,$X$123:$AJ$123), INDEX($X$99:$AJ$122,MATCH(C214,$W$99:$W$122,0),MATCH(B214,$X$98:$AJ$98,0)))</f>
        <v>1.3</v>
      </c>
      <c r="J214" s="19">
        <f>IF(OR(INDEX($X$128:$AJ$151,MATCH(C214,$W$128:$W$151,0),MATCH(B214,$X$127:$AJ$127,0))="T", INDEX($X$128:$AJ$151,MATCH(C214,$W$128:$W$151,0),MATCH(B214,$X$127:$AJ$127,0))="M"), _xlfn.XLOOKUP($B214,$X$127:$AJ$127,$X$152:$AJ$152), INDEX($X$128:$AJ$151,MATCH(C214,$W$128:$W$151,0),MATCH(B214,$X$127:$AJ$127,0)))</f>
        <v>6.4</v>
      </c>
      <c r="K214" s="18">
        <f>IF(OR(INDEX($AM$13:$AY$36,MATCH($C214,$AL$13:$AL$36,0),MATCH($B214,$AM$12:$AY$12,0))="T", INDEX($AM$13:$AY$36,MATCH($C214,$AL$13:$AL$36,0),MATCH($B214,$AM$12:$AY$12,0))="M"),_xlfn.XLOOKUP($B214,$AM$12:$AY$12,$AM$37:$AY$37), INDEX($AM$13:$AY$36,MATCH($C214,$AL$13:$AL$36,0),MATCH($B214,$AM$12:$AY$12,0)))</f>
        <v>89</v>
      </c>
      <c r="L214" s="18">
        <f>IF(OR(INDEX($AM$41:$AY$64,MATCH($C214,$AL$41:$AL$64,0),MATCH($B214,$AM$40:$AY$40,0))="T", INDEX($AM$41:$AY$64,MATCH($C214,$AL$41:$AL$64,0),MATCH($B214,$AM$40:$AY$40,0))="M"),_xlfn.XLOOKUP($B214,$AM$40:$AY$40,$AM$65:$AY$65), INDEX($AM$41:$AY$64,MATCH($C214,$AL$41:$AL$64,0),MATCH($B214,$AM$40:$AY$40,0)))</f>
        <v>49</v>
      </c>
      <c r="M214" s="18">
        <f t="shared" si="206"/>
        <v>7.1</v>
      </c>
      <c r="N214" s="18">
        <f t="shared" si="207"/>
        <v>2</v>
      </c>
      <c r="O214" s="18">
        <f>IF(OR(INDEX($AM$99:$AY$122,MATCH($C214,$AL$99:$AL$122,0),MATCH($B214,$AM$98:$AY$98,0))="T", INDEX($AM$99:$AY$122,MATCH($C214,$AL$99:$AL$122,0),MATCH($B214,$AM$98:$AY$98,0))="M"), _xlfn.XLOOKUP($B214,$AM$98:$AY$98,$AM$123:$AY$123), INDEX($AM$99:$AY$122,MATCH($C214,$AL$99:$AL$122,0),MATCH($B214,$AM$98:$AY$98,0)))</f>
        <v>2</v>
      </c>
      <c r="P214" s="23">
        <f>IF(OR(INDEX($BB$13:$BN$36,MATCH($C214,$BA$13:$BA$36,0),MATCH($B214,$BB$12:$BN$12,0))="T", INDEX($BB$13:$BN$36,MATCH($C214,$BA$13:$BA$36,0),MATCH($B214,$BB$12:$BN$12,0))="M"),_xlfn.XLOOKUP($B214,$BB$12:$BN$12,$BB$37:$BN$37), INDEX($BB$13:$BN$36,MATCH($C214,$BA$13:$BA$36,0),MATCH($B214,$BB$12:$BN$12,0)))</f>
        <v>94</v>
      </c>
      <c r="Q214" s="23">
        <f>IF(OR(INDEX($BB$41:$BN$64,MATCH($C214,$BA$41:$BA$64,0),MATCH($B214,$BB$40:$BN$40,0))="T", INDEX($BB$41:$BN$64,MATCH($C214,$BA$41:$BA$64,0),MATCH($B214,$BB$40:$BN$40,0))="M"),_xlfn.XLOOKUP($B214,$BB$40:$BN$40,$BB$65:$BN$65), INDEX($BB$41:$BN$64,MATCH($C214,$BA$41:$BA$64,0),MATCH($B214,$BB$40:$BN$40,0)))</f>
        <v>45</v>
      </c>
      <c r="R214" s="23">
        <f>IF(OR(INDEX($BB$70:$BN$93,MATCH($C214,$BA$70:$BA$93,0),MATCH($B214,$BB$69:$BN$69,0))="T", INDEX($BB$70:$BN$93,MATCH($C214,$BA$70:$BA$93,0),MATCH($B214,$BB$69:$BN$69,0))="M"), _xlfn.XLOOKUP($B214,$BB$69:$BN$69,$BB$94:$BN$94), INDEX($AM$41:$AY$64,MATCH($C214,$BA$70:$BA$93,0),MATCH($B214,$BB$69:$BN$69,0)))</f>
        <v>49</v>
      </c>
      <c r="S214" s="23">
        <f>IF(OR(INDEX($BB$99:$BN$122,MATCH($C214,$BA$99:$BA$122,0),MATCH($B214,$BB$98:$BN$98,0))="T", INDEX($BB$99:$BN$122,MATCH($C214,$BA$99:$BA$122,0),MATCH($B214,$BB$98:$BN$98,0))="M"), _xlfn.XLOOKUP($B214,$BB$98:$BN$98,$BB$123:$BN$123), INDEX($BB$99:$BN$122,MATCH($C214,$BA$99:$BA$122,0),MATCH($B214,$BB$98:$BN$98,0)))</f>
        <v>81</v>
      </c>
      <c r="T214" s="23">
        <f>IF(OR(INDEX($BB$128:$BN$151,MATCH($C214,$BA$128:$BA$151,0),MATCH($B214,$BB$127:$BN$127,0))="T", INDEX($BB$128:$BN$151,MATCH($C214,$BA$128:$BA$151,0),MATCH($B214,$BB$127:$BN$127,0))="M"), _xlfn.XLOOKUP($B214,$BB$127:$BN$127,$BB$152:$BN$152), INDEX($AM$128:$AY$151,MATCH($C214,$BA$128:$BA$151,0),MATCH($B214,$BB$127:$BN$127,0)))</f>
        <v>72.400000000000006</v>
      </c>
    </row>
    <row r="215" spans="1:20" x14ac:dyDescent="0.35">
      <c r="A215" s="2">
        <v>43054</v>
      </c>
      <c r="B215" s="6">
        <f t="shared" si="203"/>
        <v>11</v>
      </c>
      <c r="C215" s="6">
        <f t="shared" si="204"/>
        <v>2017</v>
      </c>
      <c r="D215">
        <v>168321</v>
      </c>
      <c r="E215">
        <f t="shared" si="205"/>
        <v>67668.640912308867</v>
      </c>
      <c r="F215" s="19">
        <f>IF(OR(INDEX($X$13:$AJ$36,MATCH($C215,$W$13:$W$36,0),MATCH($B215,$X$12:$AJ$12,0))="T", INDEX($X$13:$AJ$36,MATCH($C215,$W$13:$W$36,0),MATCH($B215,$X$12:$AJ$12,0))="M"),_xlfn.XLOOKUP($B215,$X$12:$AJ$12,$X$37:$AJ$37), INDEX($X$13:$AJ$36,MATCH($C215,$W$13:$W$36,0),MATCH($B215,$X$12:$AJ$12,0)))</f>
        <v>69</v>
      </c>
      <c r="G215" s="19">
        <f>IF(OR(INDEX($X$41:$AJ$64,MATCH(C215,$W$41:$W$64,0),MATCH(B215,$X$40:$AJ$40,0))="T", INDEX($X$41:$AJ$64,MATCH(C215,$W$41:$W$64,0),MATCH(B215,$X$40:$AJ$40,0))="M"), _xlfn.XLOOKUP($B215,$X$40:$AJ$40,$X$65:$AJ$65), INDEX($X$41:$AJ$64,MATCH(C215,$W$41:$W$64,0),MATCH(B215,$X$40:$AJ$40,0)))</f>
        <v>37</v>
      </c>
      <c r="H215" s="19">
        <f>IF(OR(INDEX($X$70:$AJ$93,MATCH(C215,$W$70:$W$93,0),MATCH(B215,$X$69:$AJ$69,0))="T", INDEX($X$70:$AJ$93,MATCH(C215,$W$70:$W$93,0),MATCH(B215,$X$69:$AJ$69,0))="M"), _xlfn.XLOOKUP($B215,$X$69:$AJ$69,$X$94:$AJ$94), INDEX($X$70:$AJ$93,MATCH(C215,$W$70:$W$93,0),MATCH(B215,$X$69:$AJ$69,0)))</f>
        <v>1.5</v>
      </c>
      <c r="I215" s="19">
        <f>IF(OR(INDEX($X$99:$AJ$122,MATCH(C215,$W$99:$W$122,0),MATCH(B215,$X$98:$AJ$98,0))="T", INDEX($X$99:$AJ$122,MATCH(C215,$W$99:$W$122,0),MATCH(B215,$X$98:$AJ$98,0))="M"),_xlfn.XLOOKUP($B215,$X$98:$AJ$98,$X$123:$AJ$123), INDEX($X$99:$AJ$122,MATCH(C215,$W$99:$W$122,0),MATCH(B215,$X$98:$AJ$98,0)))</f>
        <v>0</v>
      </c>
      <c r="J215" s="19">
        <f>IF(OR(INDEX($X$128:$AJ$151,MATCH(C215,$W$128:$W$151,0),MATCH(B215,$X$127:$AJ$127,0))="T", INDEX($X$128:$AJ$151,MATCH(C215,$W$128:$W$151,0),MATCH(B215,$X$127:$AJ$127,0))="M"), _xlfn.XLOOKUP($B215,$X$127:$AJ$127,$X$152:$AJ$152), INDEX($X$128:$AJ$151,MATCH(C215,$W$128:$W$151,0),MATCH(B215,$X$127:$AJ$127,0)))</f>
        <v>4.5</v>
      </c>
      <c r="K215" s="18">
        <f>IF(OR(INDEX($AM$13:$AY$36,MATCH($C215,$AL$13:$AL$36,0),MATCH($B215,$AM$12:$AY$12,0))="T", INDEX($AM$13:$AY$36,MATCH($C215,$AL$13:$AL$36,0),MATCH($B215,$AM$12:$AY$12,0))="M"),_xlfn.XLOOKUP($B215,$AM$12:$AY$12,$AM$37:$AY$37), INDEX($AM$13:$AY$36,MATCH($C215,$AL$13:$AL$36,0),MATCH($B215,$AM$12:$AY$12,0)))</f>
        <v>70</v>
      </c>
      <c r="L215" s="18">
        <f>IF(OR(INDEX($AM$41:$AY$64,MATCH($C215,$AL$41:$AL$64,0),MATCH($B215,$AM$40:$AY$40,0))="T", INDEX($AM$41:$AY$64,MATCH($C215,$AL$41:$AL$64,0),MATCH($B215,$AM$40:$AY$40,0))="M"),_xlfn.XLOOKUP($B215,$AM$40:$AY$40,$AM$65:$AY$65), INDEX($AM$41:$AY$64,MATCH($C215,$AL$41:$AL$64,0),MATCH($B215,$AM$40:$AY$40,0)))</f>
        <v>47</v>
      </c>
      <c r="M215" s="18">
        <f t="shared" si="206"/>
        <v>7</v>
      </c>
      <c r="N215" s="18">
        <f t="shared" si="207"/>
        <v>0</v>
      </c>
      <c r="O215" s="18">
        <f>IF(OR(INDEX($AM$99:$AY$122,MATCH($C215,$AL$99:$AL$122,0),MATCH($B215,$AM$98:$AY$98,0))="T", INDEX($AM$99:$AY$122,MATCH($C215,$AL$99:$AL$122,0),MATCH($B215,$AM$98:$AY$98,0))="M"), _xlfn.XLOOKUP($B215,$AM$98:$AY$98,$AM$123:$AY$123), INDEX($AM$99:$AY$122,MATCH($C215,$AL$99:$AL$122,0),MATCH($B215,$AM$98:$AY$98,0)))</f>
        <v>0</v>
      </c>
      <c r="P215" s="23">
        <f>IF(OR(INDEX($BB$13:$BN$36,MATCH($C215,$BA$13:$BA$36,0),MATCH($B215,$BB$12:$BN$12,0))="T", INDEX($BB$13:$BN$36,MATCH($C215,$BA$13:$BA$36,0),MATCH($B215,$BB$12:$BN$12,0))="M"),_xlfn.XLOOKUP($B215,$BB$12:$BN$12,$BB$37:$BN$37), INDEX($BB$13:$BN$36,MATCH($C215,$BA$13:$BA$36,0),MATCH($B215,$BB$12:$BN$12,0)))</f>
        <v>80</v>
      </c>
      <c r="Q215" s="23">
        <f>IF(OR(INDEX($BB$41:$BN$64,MATCH($C215,$BA$41:$BA$64,0),MATCH($B215,$BB$40:$BN$40,0))="T", INDEX($BB$41:$BN$64,MATCH($C215,$BA$41:$BA$64,0),MATCH($B215,$BB$40:$BN$40,0))="M"),_xlfn.XLOOKUP($B215,$BB$40:$BN$40,$BB$65:$BN$65), INDEX($BB$41:$BN$64,MATCH($C215,$BA$41:$BA$64,0),MATCH($B215,$BB$40:$BN$40,0)))</f>
        <v>40</v>
      </c>
      <c r="R215" s="23">
        <f>IF(OR(INDEX($BB$70:$BN$93,MATCH($C215,$BA$70:$BA$93,0),MATCH($B215,$BB$69:$BN$69,0))="T", INDEX($BB$70:$BN$93,MATCH($C215,$BA$70:$BA$93,0),MATCH($B215,$BB$69:$BN$69,0))="M"), _xlfn.XLOOKUP($B215,$BB$69:$BN$69,$BB$94:$BN$94), INDEX($AM$41:$AY$64,MATCH($C215,$BA$70:$BA$93,0),MATCH($B215,$BB$69:$BN$69,0)))</f>
        <v>47</v>
      </c>
      <c r="S215" s="23">
        <f>IF(OR(INDEX($BB$99:$BN$122,MATCH($C215,$BA$99:$BA$122,0),MATCH($B215,$BB$98:$BN$98,0))="T", INDEX($BB$99:$BN$122,MATCH($C215,$BA$99:$BA$122,0),MATCH($B215,$BB$98:$BN$98,0))="M"), _xlfn.XLOOKUP($B215,$BB$98:$BN$98,$BB$123:$BN$123), INDEX($BB$99:$BN$122,MATCH($C215,$BA$99:$BA$122,0),MATCH($B215,$BB$98:$BN$98,0)))</f>
        <v>2</v>
      </c>
      <c r="T215" s="23">
        <f>IF(OR(INDEX($BB$128:$BN$151,MATCH($C215,$BA$128:$BA$151,0),MATCH($B215,$BB$127:$BN$127,0))="T", INDEX($BB$128:$BN$151,MATCH($C215,$BA$128:$BA$151,0),MATCH($B215,$BB$127:$BN$127,0))="M"), _xlfn.XLOOKUP($B215,$BB$127:$BN$127,$BB$152:$BN$152), INDEX($AM$128:$AY$151,MATCH($C215,$BA$128:$BA$151,0),MATCH($B215,$BB$127:$BN$127,0)))</f>
        <v>63.9</v>
      </c>
    </row>
    <row r="216" spans="1:20" x14ac:dyDescent="0.35">
      <c r="A216" s="2">
        <v>43084</v>
      </c>
      <c r="B216" s="6">
        <f t="shared" si="203"/>
        <v>12</v>
      </c>
      <c r="C216" s="6">
        <f t="shared" si="204"/>
        <v>2017</v>
      </c>
      <c r="D216">
        <v>210260</v>
      </c>
      <c r="E216">
        <f t="shared" si="205"/>
        <v>84529.015620285427</v>
      </c>
      <c r="F216" s="19">
        <f>IF(OR(INDEX($X$13:$AJ$36,MATCH($C216,$W$13:$W$36,0),MATCH($B216,$X$12:$AJ$12,0))="T", INDEX($X$13:$AJ$36,MATCH($C216,$W$13:$W$36,0),MATCH($B216,$X$12:$AJ$12,0))="M"),_xlfn.XLOOKUP($B216,$X$12:$AJ$12,$X$37:$AJ$37), INDEX($X$13:$AJ$36,MATCH($C216,$W$13:$W$36,0),MATCH($B216,$X$12:$AJ$12,0)))</f>
        <v>65</v>
      </c>
      <c r="G216" s="19">
        <f>IF(OR(INDEX($X$41:$AJ$64,MATCH(C216,$W$41:$W$64,0),MATCH(B216,$X$40:$AJ$40,0))="T", INDEX($X$41:$AJ$64,MATCH(C216,$W$41:$W$64,0),MATCH(B216,$X$40:$AJ$40,0))="M"), _xlfn.XLOOKUP($B216,$X$40:$AJ$40,$X$65:$AJ$65), INDEX($X$41:$AJ$64,MATCH(C216,$W$41:$W$64,0),MATCH(B216,$X$40:$AJ$40,0)))</f>
        <v>30</v>
      </c>
      <c r="H216" s="19">
        <f>IF(OR(INDEX($X$70:$AJ$93,MATCH(C216,$W$70:$W$93,0),MATCH(B216,$X$69:$AJ$69,0))="T", INDEX($X$70:$AJ$93,MATCH(C216,$W$70:$W$93,0),MATCH(B216,$X$69:$AJ$69,0))="M"), _xlfn.XLOOKUP($B216,$X$69:$AJ$69,$X$94:$AJ$94), INDEX($X$70:$AJ$93,MATCH(C216,$W$70:$W$93,0),MATCH(B216,$X$69:$AJ$69,0)))</f>
        <v>0.3</v>
      </c>
      <c r="I216" s="19">
        <f>IF(OR(INDEX($X$99:$AJ$122,MATCH(C216,$W$99:$W$122,0),MATCH(B216,$X$98:$AJ$98,0))="T", INDEX($X$99:$AJ$122,MATCH(C216,$W$99:$W$122,0),MATCH(B216,$X$98:$AJ$98,0))="M"),_xlfn.XLOOKUP($B216,$X$98:$AJ$98,$X$123:$AJ$123), INDEX($X$99:$AJ$122,MATCH(C216,$W$99:$W$122,0),MATCH(B216,$X$98:$AJ$98,0)))</f>
        <v>0</v>
      </c>
      <c r="J216" s="19">
        <f>IF(OR(INDEX($X$128:$AJ$151,MATCH(C216,$W$128:$W$151,0),MATCH(B216,$X$127:$AJ$127,0))="T", INDEX($X$128:$AJ$151,MATCH(C216,$W$128:$W$151,0),MATCH(B216,$X$127:$AJ$127,0))="M"), _xlfn.XLOOKUP($B216,$X$127:$AJ$127,$X$152:$AJ$152), INDEX($X$128:$AJ$151,MATCH(C216,$W$128:$W$151,0),MATCH(B216,$X$127:$AJ$127,0)))</f>
        <v>2.5</v>
      </c>
      <c r="K216" s="18">
        <f>IF(OR(INDEX($AM$13:$AY$36,MATCH($C216,$AL$13:$AL$36,0),MATCH($B216,$AM$12:$AY$12,0))="T", INDEX($AM$13:$AY$36,MATCH($C216,$AL$13:$AL$36,0),MATCH($B216,$AM$12:$AY$12,0))="M"),_xlfn.XLOOKUP($B216,$AM$12:$AY$12,$AM$37:$AY$37), INDEX($AM$13:$AY$36,MATCH($C216,$AL$13:$AL$36,0),MATCH($B216,$AM$12:$AY$12,0)))</f>
        <v>67</v>
      </c>
      <c r="L216" s="18">
        <f>IF(OR(INDEX($AM$41:$AY$64,MATCH($C216,$AL$41:$AL$64,0),MATCH($B216,$AM$40:$AY$40,0))="T", INDEX($AM$41:$AY$64,MATCH($C216,$AL$41:$AL$64,0),MATCH($B216,$AM$40:$AY$40,0))="M"),_xlfn.XLOOKUP($B216,$AM$40:$AY$40,$AM$65:$AY$65), INDEX($AM$41:$AY$64,MATCH($C216,$AL$41:$AL$64,0),MATCH($B216,$AM$40:$AY$40,0)))</f>
        <v>43</v>
      </c>
      <c r="M216" s="18">
        <f t="shared" si="206"/>
        <v>4.5999999999999996</v>
      </c>
      <c r="N216" s="18">
        <f t="shared" si="207"/>
        <v>0</v>
      </c>
      <c r="O216" s="18">
        <f>IF(OR(INDEX($AM$99:$AY$122,MATCH($C216,$AL$99:$AL$122,0),MATCH($B216,$AM$98:$AY$98,0))="T", INDEX($AM$99:$AY$122,MATCH($C216,$AL$99:$AL$122,0),MATCH($B216,$AM$98:$AY$98,0))="M"), _xlfn.XLOOKUP($B216,$AM$98:$AY$98,$AM$123:$AY$123), INDEX($AM$99:$AY$122,MATCH($C216,$AL$99:$AL$122,0),MATCH($B216,$AM$98:$AY$98,0)))</f>
        <v>0</v>
      </c>
      <c r="P216" s="23">
        <f>IF(OR(INDEX($BB$13:$BN$36,MATCH($C216,$BA$13:$BA$36,0),MATCH($B216,$BB$12:$BN$12,0))="T", INDEX($BB$13:$BN$36,MATCH($C216,$BA$13:$BA$36,0),MATCH($B216,$BB$12:$BN$12,0))="M"),_xlfn.XLOOKUP($B216,$BB$12:$BN$12,$BB$37:$BN$37), INDEX($BB$13:$BN$36,MATCH($C216,$BA$13:$BA$36,0),MATCH($B216,$BB$12:$BN$12,0)))</f>
        <v>70</v>
      </c>
      <c r="Q216" s="23">
        <f>IF(OR(INDEX($BB$41:$BN$64,MATCH($C216,$BA$41:$BA$64,0),MATCH($B216,$BB$40:$BN$40,0))="T", INDEX($BB$41:$BN$64,MATCH($C216,$BA$41:$BA$64,0),MATCH($B216,$BB$40:$BN$40,0))="M"),_xlfn.XLOOKUP($B216,$BB$40:$BN$40,$BB$65:$BN$65), INDEX($BB$41:$BN$64,MATCH($C216,$BA$41:$BA$64,0),MATCH($B216,$BB$40:$BN$40,0)))</f>
        <v>34</v>
      </c>
      <c r="R216" s="23">
        <f>IF(OR(INDEX($BB$70:$BN$93,MATCH($C216,$BA$70:$BA$93,0),MATCH($B216,$BB$69:$BN$69,0))="T", INDEX($BB$70:$BN$93,MATCH($C216,$BA$70:$BA$93,0),MATCH($B216,$BB$69:$BN$69,0))="M"), _xlfn.XLOOKUP($B216,$BB$69:$BN$69,$BB$94:$BN$94), INDEX($AM$41:$AY$64,MATCH($C216,$BA$70:$BA$93,0),MATCH($B216,$BB$69:$BN$69,0)))</f>
        <v>43</v>
      </c>
      <c r="S216" s="23">
        <f>IF(OR(INDEX($BB$99:$BN$122,MATCH($C216,$BA$99:$BA$122,0),MATCH($B216,$BB$98:$BN$98,0))="T", INDEX($BB$99:$BN$122,MATCH($C216,$BA$99:$BA$122,0),MATCH($B216,$BB$98:$BN$98,0))="M"), _xlfn.XLOOKUP($B216,$BB$98:$BN$98,$BB$123:$BN$123), INDEX($BB$99:$BN$122,MATCH($C216,$BA$99:$BA$122,0),MATCH($B216,$BB$98:$BN$98,0)))</f>
        <v>0</v>
      </c>
      <c r="T216" s="23">
        <f>IF(OR(INDEX($BB$128:$BN$151,MATCH($C216,$BA$128:$BA$151,0),MATCH($B216,$BB$127:$BN$127,0))="T", INDEX($BB$128:$BN$151,MATCH($C216,$BA$128:$BA$151,0),MATCH($B216,$BB$127:$BN$127,0))="M"), _xlfn.XLOOKUP($B216,$BB$127:$BN$127,$BB$152:$BN$152), INDEX($AM$128:$AY$151,MATCH($C216,$BA$128:$BA$151,0),MATCH($B216,$BB$127:$BN$127,0)))</f>
        <v>60.7</v>
      </c>
    </row>
    <row r="217" spans="1:20" x14ac:dyDescent="0.35">
      <c r="A217" s="2">
        <v>43115</v>
      </c>
      <c r="B217" s="6">
        <f t="shared" si="203"/>
        <v>1</v>
      </c>
      <c r="C217" s="6">
        <f t="shared" si="204"/>
        <v>2018</v>
      </c>
      <c r="D217">
        <v>196195</v>
      </c>
      <c r="E217">
        <f t="shared" si="205"/>
        <v>78874.584893093779</v>
      </c>
      <c r="F217" s="19">
        <f>IF(OR(INDEX($X$13:$AJ$36,MATCH($C217,$W$13:$W$36,0),MATCH($B217,$X$12:$AJ$12,0))="T", INDEX($X$13:$AJ$36,MATCH($C217,$W$13:$W$36,0),MATCH($B217,$X$12:$AJ$12,0))="M"),_xlfn.XLOOKUP($B217,$X$12:$AJ$12,$X$37:$AJ$37), INDEX($X$13:$AJ$36,MATCH($C217,$W$13:$W$36,0),MATCH($B217,$X$12:$AJ$12,0)))</f>
        <v>65</v>
      </c>
      <c r="G217" s="19">
        <f>IF(OR(INDEX($X$41:$AJ$64,MATCH(C217,$W$41:$W$64,0),MATCH(B217,$X$40:$AJ$40,0))="T", INDEX($X$41:$AJ$64,MATCH(C217,$W$41:$W$64,0),MATCH(B217,$X$40:$AJ$40,0))="M"), _xlfn.XLOOKUP($B217,$X$40:$AJ$40,$X$65:$AJ$65), INDEX($X$41:$AJ$64,MATCH(C217,$W$41:$W$64,0),MATCH(B217,$X$40:$AJ$40,0)))</f>
        <v>32</v>
      </c>
      <c r="H217" s="19">
        <f>IF(OR(INDEX($X$70:$AJ$93,MATCH(C217,$W$70:$W$93,0),MATCH(B217,$X$69:$AJ$69,0))="T", INDEX($X$70:$AJ$93,MATCH(C217,$W$70:$W$93,0),MATCH(B217,$X$69:$AJ$69,0))="M"), _xlfn.XLOOKUP($B217,$X$69:$AJ$69,$X$94:$AJ$94), INDEX($X$70:$AJ$93,MATCH(C217,$W$70:$W$93,0),MATCH(B217,$X$69:$AJ$69,0)))</f>
        <v>0</v>
      </c>
      <c r="I217" s="19">
        <f>IF(OR(INDEX($X$99:$AJ$122,MATCH(C217,$W$99:$W$122,0),MATCH(B217,$X$98:$AJ$98,0))="T", INDEX($X$99:$AJ$122,MATCH(C217,$W$99:$W$122,0),MATCH(B217,$X$98:$AJ$98,0))="M"),_xlfn.XLOOKUP($B217,$X$98:$AJ$98,$X$123:$AJ$123), INDEX($X$99:$AJ$122,MATCH(C217,$W$99:$W$122,0),MATCH(B217,$X$98:$AJ$98,0)))</f>
        <v>0</v>
      </c>
      <c r="J217" s="19">
        <f>IF(OR(INDEX($X$128:$AJ$151,MATCH(C217,$W$128:$W$151,0),MATCH(B217,$X$127:$AJ$127,0))="T", INDEX($X$128:$AJ$151,MATCH(C217,$W$128:$W$151,0),MATCH(B217,$X$127:$AJ$127,0))="M"), _xlfn.XLOOKUP($B217,$X$127:$AJ$127,$X$152:$AJ$152), INDEX($X$128:$AJ$151,MATCH(C217,$W$128:$W$151,0),MATCH(B217,$X$127:$AJ$127,0)))</f>
        <v>1.5</v>
      </c>
      <c r="K217" s="18">
        <f>IF(OR(INDEX($AM$13:$AY$36,MATCH($C217,$AL$13:$AL$36,0),MATCH($B217,$AM$12:$AY$12,0))="T", INDEX($AM$13:$AY$36,MATCH($C217,$AL$13:$AL$36,0),MATCH($B217,$AM$12:$AY$12,0))="M"),_xlfn.XLOOKUP($B217,$AM$12:$AY$12,$AM$37:$AY$37), INDEX($AM$13:$AY$36,MATCH($C217,$AL$13:$AL$36,0),MATCH($B217,$AM$12:$AY$12,0)))</f>
        <v>67</v>
      </c>
      <c r="L217" s="18">
        <f>IF(OR(INDEX($AM$41:$AY$64,MATCH($C217,$AL$41:$AL$64,0),MATCH($B217,$AM$40:$AY$40,0))="T", INDEX($AM$41:$AY$64,MATCH($C217,$AL$41:$AL$64,0),MATCH($B217,$AM$40:$AY$40,0))="M"),_xlfn.XLOOKUP($B217,$AM$40:$AY$40,$AM$65:$AY$65), INDEX($AM$41:$AY$64,MATCH($C217,$AL$41:$AL$64,0),MATCH($B217,$AM$40:$AY$40,0)))</f>
        <v>43</v>
      </c>
      <c r="M217" s="18">
        <f t="shared" si="206"/>
        <v>4.3</v>
      </c>
      <c r="N217" s="18">
        <f t="shared" si="207"/>
        <v>0</v>
      </c>
      <c r="O217" s="18">
        <f>IF(OR(INDEX($AM$99:$AY$122,MATCH($C217,$AL$99:$AL$122,0),MATCH($B217,$AM$98:$AY$98,0))="T", INDEX($AM$99:$AY$122,MATCH($C217,$AL$99:$AL$122,0),MATCH($B217,$AM$98:$AY$98,0))="M"), _xlfn.XLOOKUP($B217,$AM$98:$AY$98,$AM$123:$AY$123), INDEX($AM$99:$AY$122,MATCH($C217,$AL$99:$AL$122,0),MATCH($B217,$AM$98:$AY$98,0)))</f>
        <v>0</v>
      </c>
      <c r="P217" s="23">
        <f>IF(OR(INDEX($BB$13:$BN$36,MATCH($C217,$BA$13:$BA$36,0),MATCH($B217,$BB$12:$BN$12,0))="T", INDEX($BB$13:$BN$36,MATCH($C217,$BA$13:$BA$36,0),MATCH($B217,$BB$12:$BN$12,0))="M"),_xlfn.XLOOKUP($B217,$BB$12:$BN$12,$BB$37:$BN$37), INDEX($BB$13:$BN$36,MATCH($C217,$BA$13:$BA$36,0),MATCH($B217,$BB$12:$BN$12,0)))</f>
        <v>70</v>
      </c>
      <c r="Q217" s="23">
        <f>IF(OR(INDEX($BB$41:$BN$64,MATCH($C217,$BA$41:$BA$64,0),MATCH($B217,$BB$40:$BN$40,0))="T", INDEX($BB$41:$BN$64,MATCH($C217,$BA$41:$BA$64,0),MATCH($B217,$BB$40:$BN$40,0))="M"),_xlfn.XLOOKUP($B217,$BB$40:$BN$40,$BB$65:$BN$65), INDEX($BB$41:$BN$64,MATCH($C217,$BA$41:$BA$64,0),MATCH($B217,$BB$40:$BN$40,0)))</f>
        <v>37</v>
      </c>
      <c r="R217" s="23">
        <f>IF(OR(INDEX($BB$70:$BN$93,MATCH($C217,$BA$70:$BA$93,0),MATCH($B217,$BB$69:$BN$69,0))="T", INDEX($BB$70:$BN$93,MATCH($C217,$BA$70:$BA$93,0),MATCH($B217,$BB$69:$BN$69,0))="M"), _xlfn.XLOOKUP($B217,$BB$69:$BN$69,$BB$94:$BN$94), INDEX($AM$41:$AY$64,MATCH($C217,$BA$70:$BA$93,0),MATCH($B217,$BB$69:$BN$69,0)))</f>
        <v>43</v>
      </c>
      <c r="S217" s="23">
        <f>IF(OR(INDEX($BB$99:$BN$122,MATCH($C217,$BA$99:$BA$122,0),MATCH($B217,$BB$98:$BN$98,0))="T", INDEX($BB$99:$BN$122,MATCH($C217,$BA$99:$BA$122,0),MATCH($B217,$BB$98:$BN$98,0))="M"), _xlfn.XLOOKUP($B217,$BB$98:$BN$98,$BB$123:$BN$123), INDEX($BB$99:$BN$122,MATCH($C217,$BA$99:$BA$122,0),MATCH($B217,$BB$98:$BN$98,0)))</f>
        <v>0</v>
      </c>
      <c r="T217" s="23">
        <f>IF(OR(INDEX($BB$128:$BN$151,MATCH($C217,$BA$128:$BA$151,0),MATCH($B217,$BB$127:$BN$127,0))="T", INDEX($BB$128:$BN$151,MATCH($C217,$BA$128:$BA$151,0),MATCH($B217,$BB$127:$BN$127,0))="M"), _xlfn.XLOOKUP($B217,$BB$127:$BN$127,$BB$152:$BN$152), INDEX($AM$128:$AY$151,MATCH($C217,$BA$128:$BA$151,0),MATCH($B217,$BB$127:$BN$127,0)))</f>
        <v>59.5</v>
      </c>
    </row>
    <row r="218" spans="1:20" x14ac:dyDescent="0.35">
      <c r="A218" s="2">
        <v>43146</v>
      </c>
      <c r="B218" s="6">
        <f t="shared" si="203"/>
        <v>2</v>
      </c>
      <c r="C218" s="6">
        <f t="shared" si="204"/>
        <v>2018</v>
      </c>
      <c r="D218">
        <v>180118</v>
      </c>
      <c r="E218">
        <f t="shared" si="205"/>
        <v>72411.287146839968</v>
      </c>
      <c r="F218" s="19">
        <f>IF(OR(INDEX($X$13:$AJ$36,MATCH($C218,$W$13:$W$36,0),MATCH($B218,$X$12:$AJ$12,0))="T", INDEX($X$13:$AJ$36,MATCH($C218,$W$13:$W$36,0),MATCH($B218,$X$12:$AJ$12,0))="M"),_xlfn.XLOOKUP($B218,$X$12:$AJ$12,$X$37:$AJ$37), INDEX($X$13:$AJ$36,MATCH($C218,$W$13:$W$36,0),MATCH($B218,$X$12:$AJ$12,0)))</f>
        <v>74</v>
      </c>
      <c r="G218" s="19">
        <f>IF(OR(INDEX($X$41:$AJ$64,MATCH(C218,$W$41:$W$64,0),MATCH(B218,$X$40:$AJ$40,0))="T", INDEX($X$41:$AJ$64,MATCH(C218,$W$41:$W$64,0),MATCH(B218,$X$40:$AJ$40,0))="M"), _xlfn.XLOOKUP($B218,$X$40:$AJ$40,$X$65:$AJ$65), INDEX($X$41:$AJ$64,MATCH(C218,$W$41:$W$64,0),MATCH(B218,$X$40:$AJ$40,0)))</f>
        <v>29</v>
      </c>
      <c r="H218" s="19">
        <f>IF(OR(INDEX($X$70:$AJ$93,MATCH(C218,$W$70:$W$93,0),MATCH(B218,$X$69:$AJ$69,0))="T", INDEX($X$70:$AJ$93,MATCH(C218,$W$70:$W$93,0),MATCH(B218,$X$69:$AJ$69,0))="M"), _xlfn.XLOOKUP($B218,$X$69:$AJ$69,$X$94:$AJ$94), INDEX($X$70:$AJ$93,MATCH(C218,$W$70:$W$93,0),MATCH(B218,$X$69:$AJ$69,0)))</f>
        <v>0</v>
      </c>
      <c r="I218" s="19">
        <f>IF(OR(INDEX($X$99:$AJ$122,MATCH(C218,$W$99:$W$122,0),MATCH(B218,$X$98:$AJ$98,0))="T", INDEX($X$99:$AJ$122,MATCH(C218,$W$99:$W$122,0),MATCH(B218,$X$98:$AJ$98,0))="M"),_xlfn.XLOOKUP($B218,$X$98:$AJ$98,$X$123:$AJ$123), INDEX($X$99:$AJ$122,MATCH(C218,$W$99:$W$122,0),MATCH(B218,$X$98:$AJ$98,0)))</f>
        <v>0</v>
      </c>
      <c r="J218" s="19">
        <f>IF(OR(INDEX($X$128:$AJ$151,MATCH(C218,$W$128:$W$151,0),MATCH(B218,$X$127:$AJ$127,0))="T", INDEX($X$128:$AJ$151,MATCH(C218,$W$128:$W$151,0),MATCH(B218,$X$127:$AJ$127,0))="M"), _xlfn.XLOOKUP($B218,$X$127:$AJ$127,$X$152:$AJ$152), INDEX($X$128:$AJ$151,MATCH(C218,$W$128:$W$151,0),MATCH(B218,$X$127:$AJ$127,0)))</f>
        <v>0.5</v>
      </c>
      <c r="K218" s="18">
        <f>IF(OR(INDEX($AM$13:$AY$36,MATCH($C218,$AL$13:$AL$36,0),MATCH($B218,$AM$12:$AY$12,0))="T", INDEX($AM$13:$AY$36,MATCH($C218,$AL$13:$AL$36,0),MATCH($B218,$AM$12:$AY$12,0))="M"),_xlfn.XLOOKUP($B218,$AM$12:$AY$12,$AM$37:$AY$37), INDEX($AM$13:$AY$36,MATCH($C218,$AL$13:$AL$36,0),MATCH($B218,$AM$12:$AY$12,0)))</f>
        <v>77</v>
      </c>
      <c r="L218" s="18">
        <f>IF(OR(INDEX($AM$41:$AY$64,MATCH($C218,$AL$41:$AL$64,0),MATCH($B218,$AM$40:$AY$40,0))="T", INDEX($AM$41:$AY$64,MATCH($C218,$AL$41:$AL$64,0),MATCH($B218,$AM$40:$AY$40,0))="M"),_xlfn.XLOOKUP($B218,$AM$40:$AY$40,$AM$65:$AY$65), INDEX($AM$41:$AY$64,MATCH($C218,$AL$41:$AL$64,0),MATCH($B218,$AM$40:$AY$40,0)))</f>
        <v>40</v>
      </c>
      <c r="M218" s="18">
        <f t="shared" si="206"/>
        <v>2.9</v>
      </c>
      <c r="N218" s="18">
        <f t="shared" si="207"/>
        <v>0.1</v>
      </c>
      <c r="O218" s="18">
        <f>IF(OR(INDEX($AM$99:$AY$122,MATCH($C218,$AL$99:$AL$122,0),MATCH($B218,$AM$98:$AY$98,0))="T", INDEX($AM$99:$AY$122,MATCH($C218,$AL$99:$AL$122,0),MATCH($B218,$AM$98:$AY$98,0))="M"), _xlfn.XLOOKUP($B218,$AM$98:$AY$98,$AM$123:$AY$123), INDEX($AM$99:$AY$122,MATCH($C218,$AL$99:$AL$122,0),MATCH($B218,$AM$98:$AY$98,0)))</f>
        <v>0.1</v>
      </c>
      <c r="P218" s="23">
        <f>IF(OR(INDEX($BB$13:$BN$36,MATCH($C218,$BA$13:$BA$36,0),MATCH($B218,$BB$12:$BN$12,0))="T", INDEX($BB$13:$BN$36,MATCH($C218,$BA$13:$BA$36,0),MATCH($B218,$BB$12:$BN$12,0))="M"),_xlfn.XLOOKUP($B218,$BB$12:$BN$12,$BB$37:$BN$37), INDEX($BB$13:$BN$36,MATCH($C218,$BA$13:$BA$36,0),MATCH($B218,$BB$12:$BN$12,0)))</f>
        <v>80</v>
      </c>
      <c r="Q218" s="23">
        <f>IF(OR(INDEX($BB$41:$BN$64,MATCH($C218,$BA$41:$BA$64,0),MATCH($B218,$BB$40:$BN$40,0))="T", INDEX($BB$41:$BN$64,MATCH($C218,$BA$41:$BA$64,0),MATCH($B218,$BB$40:$BN$40,0))="M"),_xlfn.XLOOKUP($B218,$BB$40:$BN$40,$BB$65:$BN$65), INDEX($BB$41:$BN$64,MATCH($C218,$BA$41:$BA$64,0),MATCH($B218,$BB$40:$BN$40,0)))</f>
        <v>32</v>
      </c>
      <c r="R218" s="23">
        <f>IF(OR(INDEX($BB$70:$BN$93,MATCH($C218,$BA$70:$BA$93,0),MATCH($B218,$BB$69:$BN$69,0))="T", INDEX($BB$70:$BN$93,MATCH($C218,$BA$70:$BA$93,0),MATCH($B218,$BB$69:$BN$69,0))="M"), _xlfn.XLOOKUP($B218,$BB$69:$BN$69,$BB$94:$BN$94), INDEX($AM$41:$AY$64,MATCH($C218,$BA$70:$BA$93,0),MATCH($B218,$BB$69:$BN$69,0)))</f>
        <v>40</v>
      </c>
      <c r="S218" s="23">
        <f>IF(OR(INDEX($BB$99:$BN$122,MATCH($C218,$BA$99:$BA$122,0),MATCH($B218,$BB$98:$BN$98,0))="T", INDEX($BB$99:$BN$122,MATCH($C218,$BA$99:$BA$122,0),MATCH($B218,$BB$98:$BN$98,0))="M"), _xlfn.XLOOKUP($B218,$BB$98:$BN$98,$BB$123:$BN$123), INDEX($BB$99:$BN$122,MATCH($C218,$BA$99:$BA$122,0),MATCH($B218,$BB$98:$BN$98,0)))</f>
        <v>0</v>
      </c>
      <c r="T218" s="23">
        <f>IF(OR(INDEX($BB$128:$BN$151,MATCH($C218,$BA$128:$BA$151,0),MATCH($B218,$BB$127:$BN$127,0))="T", INDEX($BB$128:$BN$151,MATCH($C218,$BA$128:$BA$151,0),MATCH($B218,$BB$127:$BN$127,0))="M"), _xlfn.XLOOKUP($B218,$BB$127:$BN$127,$BB$152:$BN$152), INDEX($AM$128:$AY$151,MATCH($C218,$BA$128:$BA$151,0),MATCH($B218,$BB$127:$BN$127,0)))</f>
        <v>63</v>
      </c>
    </row>
    <row r="219" spans="1:20" x14ac:dyDescent="0.35">
      <c r="A219" s="2">
        <v>43174</v>
      </c>
      <c r="B219" s="6">
        <f t="shared" si="203"/>
        <v>3</v>
      </c>
      <c r="C219" s="6">
        <f t="shared" si="204"/>
        <v>2018</v>
      </c>
      <c r="D219">
        <v>188187</v>
      </c>
      <c r="E219">
        <f t="shared" si="205"/>
        <v>75655.197672094801</v>
      </c>
      <c r="F219" s="19">
        <f>IF(OR(INDEX($X$13:$AJ$36,MATCH($C219,$W$13:$W$36,0),MATCH($B219,$X$12:$AJ$12,0))="T", INDEX($X$13:$AJ$36,MATCH($C219,$W$13:$W$36,0),MATCH($B219,$X$12:$AJ$12,0))="M"),_xlfn.XLOOKUP($B219,$X$12:$AJ$12,$X$37:$AJ$37), INDEX($X$13:$AJ$36,MATCH($C219,$W$13:$W$36,0),MATCH($B219,$X$12:$AJ$12,0)))</f>
        <v>84</v>
      </c>
      <c r="G219" s="19">
        <f>IF(OR(INDEX($X$41:$AJ$64,MATCH(C219,$W$41:$W$64,0),MATCH(B219,$X$40:$AJ$40,0))="T", INDEX($X$41:$AJ$64,MATCH(C219,$W$41:$W$64,0),MATCH(B219,$X$40:$AJ$40,0))="M"), _xlfn.XLOOKUP($B219,$X$40:$AJ$40,$X$65:$AJ$65), INDEX($X$41:$AJ$64,MATCH(C219,$W$41:$W$64,0),MATCH(B219,$X$40:$AJ$40,0)))</f>
        <v>32</v>
      </c>
      <c r="H219" s="19">
        <f>IF(OR(INDEX($X$70:$AJ$93,MATCH(C219,$W$70:$W$93,0),MATCH(B219,$X$69:$AJ$69,0))="T", INDEX($X$70:$AJ$93,MATCH(C219,$W$70:$W$93,0),MATCH(B219,$X$69:$AJ$69,0))="M"), _xlfn.XLOOKUP($B219,$X$69:$AJ$69,$X$94:$AJ$94), INDEX($X$70:$AJ$93,MATCH(C219,$W$70:$W$93,0),MATCH(B219,$X$69:$AJ$69,0)))</f>
        <v>0.1</v>
      </c>
      <c r="I219" s="19">
        <f>IF(OR(INDEX($X$99:$AJ$122,MATCH(C219,$W$99:$W$122,0),MATCH(B219,$X$98:$AJ$98,0))="T", INDEX($X$99:$AJ$122,MATCH(C219,$W$99:$W$122,0),MATCH(B219,$X$98:$AJ$98,0))="M"),_xlfn.XLOOKUP($B219,$X$98:$AJ$98,$X$123:$AJ$123), INDEX($X$99:$AJ$122,MATCH(C219,$W$99:$W$122,0),MATCH(B219,$X$98:$AJ$98,0)))</f>
        <v>0</v>
      </c>
      <c r="J219" s="19">
        <f>IF(OR(INDEX($X$128:$AJ$151,MATCH(C219,$W$128:$W$151,0),MATCH(B219,$X$127:$AJ$127,0))="T", INDEX($X$128:$AJ$151,MATCH(C219,$W$128:$W$151,0),MATCH(B219,$X$127:$AJ$127,0))="M"), _xlfn.XLOOKUP($B219,$X$127:$AJ$127,$X$152:$AJ$152), INDEX($X$128:$AJ$151,MATCH(C219,$W$128:$W$151,0),MATCH(B219,$X$127:$AJ$127,0)))</f>
        <v>0.2</v>
      </c>
      <c r="K219" s="18">
        <f>IF(OR(INDEX($AM$13:$AY$36,MATCH($C219,$AL$13:$AL$36,0),MATCH($B219,$AM$12:$AY$12,0))="T", INDEX($AM$13:$AY$36,MATCH($C219,$AL$13:$AL$36,0),MATCH($B219,$AM$12:$AY$12,0))="M"),_xlfn.XLOOKUP($B219,$AM$12:$AY$12,$AM$37:$AY$37), INDEX($AM$13:$AY$36,MATCH($C219,$AL$13:$AL$36,0),MATCH($B219,$AM$12:$AY$12,0)))</f>
        <v>81</v>
      </c>
      <c r="L219" s="18">
        <f>IF(OR(INDEX($AM$41:$AY$64,MATCH($C219,$AL$41:$AL$64,0),MATCH($B219,$AM$40:$AY$40,0))="T", INDEX($AM$41:$AY$64,MATCH($C219,$AL$41:$AL$64,0),MATCH($B219,$AM$40:$AY$40,0))="M"),_xlfn.XLOOKUP($B219,$AM$40:$AY$40,$AM$65:$AY$65), INDEX($AM$41:$AY$64,MATCH($C219,$AL$41:$AL$64,0),MATCH($B219,$AM$40:$AY$40,0)))</f>
        <v>42</v>
      </c>
      <c r="M219" s="18">
        <f t="shared" si="206"/>
        <v>1.1000000000000001</v>
      </c>
      <c r="N219" s="18">
        <f t="shared" si="207"/>
        <v>0.2</v>
      </c>
      <c r="O219" s="18">
        <f>IF(OR(INDEX($AM$99:$AY$122,MATCH($C219,$AL$99:$AL$122,0),MATCH($B219,$AM$98:$AY$98,0))="T", INDEX($AM$99:$AY$122,MATCH($C219,$AL$99:$AL$122,0),MATCH($B219,$AM$98:$AY$98,0))="M"), _xlfn.XLOOKUP($B219,$AM$98:$AY$98,$AM$123:$AY$123), INDEX($AM$99:$AY$122,MATCH($C219,$AL$99:$AL$122,0),MATCH($B219,$AM$98:$AY$98,0)))</f>
        <v>0.2</v>
      </c>
      <c r="P219" s="23">
        <f>IF(OR(INDEX($BB$13:$BN$36,MATCH($C219,$BA$13:$BA$36,0),MATCH($B219,$BB$12:$BN$12,0))="T", INDEX($BB$13:$BN$36,MATCH($C219,$BA$13:$BA$36,0),MATCH($B219,$BB$12:$BN$12,0))="M"),_xlfn.XLOOKUP($B219,$BB$12:$BN$12,$BB$37:$BN$37), INDEX($BB$13:$BN$36,MATCH($C219,$BA$13:$BA$36,0),MATCH($B219,$BB$12:$BN$12,0)))</f>
        <v>82</v>
      </c>
      <c r="Q219" s="23">
        <f>IF(OR(INDEX($BB$41:$BN$64,MATCH($C219,$BA$41:$BA$64,0),MATCH($B219,$BB$40:$BN$40,0))="T", INDEX($BB$41:$BN$64,MATCH($C219,$BA$41:$BA$64,0),MATCH($B219,$BB$40:$BN$40,0))="M"),_xlfn.XLOOKUP($B219,$BB$40:$BN$40,$BB$65:$BN$65), INDEX($BB$41:$BN$64,MATCH($C219,$BA$41:$BA$64,0),MATCH($B219,$BB$40:$BN$40,0)))</f>
        <v>35</v>
      </c>
      <c r="R219" s="23">
        <f>IF(OR(INDEX($BB$70:$BN$93,MATCH($C219,$BA$70:$BA$93,0),MATCH($B219,$BB$69:$BN$69,0))="T", INDEX($BB$70:$BN$93,MATCH($C219,$BA$70:$BA$93,0),MATCH($B219,$BB$69:$BN$69,0))="M"), _xlfn.XLOOKUP($B219,$BB$69:$BN$69,$BB$94:$BN$94), INDEX($AM$41:$AY$64,MATCH($C219,$BA$70:$BA$93,0),MATCH($B219,$BB$69:$BN$69,0)))</f>
        <v>42</v>
      </c>
      <c r="S219" s="23">
        <f>IF(OR(INDEX($BB$99:$BN$122,MATCH($C219,$BA$99:$BA$122,0),MATCH($B219,$BB$98:$BN$98,0))="T", INDEX($BB$99:$BN$122,MATCH($C219,$BA$99:$BA$122,0),MATCH($B219,$BB$98:$BN$98,0))="M"), _xlfn.XLOOKUP($B219,$BB$98:$BN$98,$BB$123:$BN$123), INDEX($BB$99:$BN$122,MATCH($C219,$BA$99:$BA$122,0),MATCH($B219,$BB$98:$BN$98,0)))</f>
        <v>5</v>
      </c>
      <c r="T219" s="23">
        <f>IF(OR(INDEX($BB$128:$BN$151,MATCH($C219,$BA$128:$BA$151,0),MATCH($B219,$BB$127:$BN$127,0))="T", INDEX($BB$128:$BN$151,MATCH($C219,$BA$128:$BA$151,0),MATCH($B219,$BB$127:$BN$127,0))="M"), _xlfn.XLOOKUP($B219,$BB$127:$BN$127,$BB$152:$BN$152), INDEX($AM$128:$AY$151,MATCH($C219,$BA$128:$BA$151,0),MATCH($B219,$BB$127:$BN$127,0)))</f>
        <v>61.6</v>
      </c>
    </row>
    <row r="220" spans="1:20" x14ac:dyDescent="0.35">
      <c r="A220" s="2">
        <v>43205</v>
      </c>
      <c r="B220" s="6">
        <f t="shared" si="203"/>
        <v>4</v>
      </c>
      <c r="C220" s="6">
        <f t="shared" si="204"/>
        <v>2018</v>
      </c>
      <c r="D220">
        <v>145864</v>
      </c>
      <c r="E220">
        <f t="shared" si="205"/>
        <v>58640.446753720695</v>
      </c>
      <c r="F220" s="19">
        <f>IF(OR(INDEX($X$13:$AJ$36,MATCH($C220,$W$13:$W$36,0),MATCH($B220,$X$12:$AJ$12,0))="T", INDEX($X$13:$AJ$36,MATCH($C220,$W$13:$W$36,0),MATCH($B220,$X$12:$AJ$12,0))="M"),_xlfn.XLOOKUP($B220,$X$12:$AJ$12,$X$37:$AJ$37), INDEX($X$13:$AJ$36,MATCH($C220,$W$13:$W$36,0),MATCH($B220,$X$12:$AJ$12,0)))</f>
        <v>86</v>
      </c>
      <c r="G220" s="19">
        <f>IF(OR(INDEX($X$41:$AJ$64,MATCH(C220,$W$41:$W$64,0),MATCH(B220,$X$40:$AJ$40,0))="T", INDEX($X$41:$AJ$64,MATCH(C220,$W$41:$W$64,0),MATCH(B220,$X$40:$AJ$40,0))="M"), _xlfn.XLOOKUP($B220,$X$40:$AJ$40,$X$65:$AJ$65), INDEX($X$41:$AJ$64,MATCH(C220,$W$41:$W$64,0),MATCH(B220,$X$40:$AJ$40,0)))</f>
        <v>35</v>
      </c>
      <c r="H220" s="19">
        <f>IF(OR(INDEX($X$70:$AJ$93,MATCH(C220,$W$70:$W$93,0),MATCH(B220,$X$69:$AJ$69,0))="T", INDEX($X$70:$AJ$93,MATCH(C220,$W$70:$W$93,0),MATCH(B220,$X$69:$AJ$69,0))="M"), _xlfn.XLOOKUP($B220,$X$69:$AJ$69,$X$94:$AJ$94), INDEX($X$70:$AJ$93,MATCH(C220,$W$70:$W$93,0),MATCH(B220,$X$69:$AJ$69,0)))</f>
        <v>2.1</v>
      </c>
      <c r="I220" s="19">
        <f>IF(OR(INDEX($X$99:$AJ$122,MATCH(C220,$W$99:$W$122,0),MATCH(B220,$X$98:$AJ$98,0))="T", INDEX($X$99:$AJ$122,MATCH(C220,$W$99:$W$122,0),MATCH(B220,$X$98:$AJ$98,0))="M"),_xlfn.XLOOKUP($B220,$X$98:$AJ$98,$X$123:$AJ$123), INDEX($X$99:$AJ$122,MATCH(C220,$W$99:$W$122,0),MATCH(B220,$X$98:$AJ$98,0)))</f>
        <v>0.4</v>
      </c>
      <c r="J220" s="19">
        <f>IF(OR(INDEX($X$128:$AJ$151,MATCH(C220,$W$128:$W$151,0),MATCH(B220,$X$127:$AJ$127,0))="T", INDEX($X$128:$AJ$151,MATCH(C220,$W$128:$W$151,0),MATCH(B220,$X$127:$AJ$127,0))="M"), _xlfn.XLOOKUP($B220,$X$127:$AJ$127,$X$152:$AJ$152), INDEX($X$128:$AJ$151,MATCH(C220,$W$128:$W$151,0),MATCH(B220,$X$127:$AJ$127,0)))</f>
        <v>2.2000000000000002</v>
      </c>
      <c r="K220" s="18">
        <f>IF(OR(INDEX($AM$13:$AY$36,MATCH($C220,$AL$13:$AL$36,0),MATCH($B220,$AM$12:$AY$12,0))="T", INDEX($AM$13:$AY$36,MATCH($C220,$AL$13:$AL$36,0),MATCH($B220,$AM$12:$AY$12,0))="M"),_xlfn.XLOOKUP($B220,$AM$12:$AY$12,$AM$37:$AY$37), INDEX($AM$13:$AY$36,MATCH($C220,$AL$13:$AL$36,0),MATCH($B220,$AM$12:$AY$12,0)))</f>
        <v>74</v>
      </c>
      <c r="L220" s="18">
        <f>IF(OR(INDEX($AM$41:$AY$64,MATCH($C220,$AL$41:$AL$64,0),MATCH($B220,$AM$40:$AY$40,0))="T", INDEX($AM$41:$AY$64,MATCH($C220,$AL$41:$AL$64,0),MATCH($B220,$AM$40:$AY$40,0))="M"),_xlfn.XLOOKUP($B220,$AM$40:$AY$40,$AM$65:$AY$65), INDEX($AM$41:$AY$64,MATCH($C220,$AL$41:$AL$64,0),MATCH($B220,$AM$40:$AY$40,0)))</f>
        <v>45</v>
      </c>
      <c r="M220" s="18">
        <f t="shared" si="206"/>
        <v>3.3</v>
      </c>
      <c r="N220" s="18">
        <f t="shared" si="207"/>
        <v>0</v>
      </c>
      <c r="O220" s="18">
        <f>IF(OR(INDEX($AM$99:$AY$122,MATCH($C220,$AL$99:$AL$122,0),MATCH($B220,$AM$98:$AY$98,0))="T", INDEX($AM$99:$AY$122,MATCH($C220,$AL$99:$AL$122,0),MATCH($B220,$AM$98:$AY$98,0))="M"), _xlfn.XLOOKUP($B220,$AM$98:$AY$98,$AM$123:$AY$123), INDEX($AM$99:$AY$122,MATCH($C220,$AL$99:$AL$122,0),MATCH($B220,$AM$98:$AY$98,0)))</f>
        <v>0</v>
      </c>
      <c r="P220" s="23">
        <f>IF(OR(INDEX($BB$13:$BN$36,MATCH($C220,$BA$13:$BA$36,0),MATCH($B220,$BB$12:$BN$12,0))="T", INDEX($BB$13:$BN$36,MATCH($C220,$BA$13:$BA$36,0),MATCH($B220,$BB$12:$BN$12,0))="M"),_xlfn.XLOOKUP($B220,$BB$12:$BN$12,$BB$37:$BN$37), INDEX($BB$13:$BN$36,MATCH($C220,$BA$13:$BA$36,0),MATCH($B220,$BB$12:$BN$12,0)))</f>
        <v>84</v>
      </c>
      <c r="Q220" s="23">
        <f>IF(OR(INDEX($BB$41:$BN$64,MATCH($C220,$BA$41:$BA$64,0),MATCH($B220,$BB$40:$BN$40,0))="T", INDEX($BB$41:$BN$64,MATCH($C220,$BA$41:$BA$64,0),MATCH($B220,$BB$40:$BN$40,0))="M"),_xlfn.XLOOKUP($B220,$BB$40:$BN$40,$BB$65:$BN$65), INDEX($BB$41:$BN$64,MATCH($C220,$BA$41:$BA$64,0),MATCH($B220,$BB$40:$BN$40,0)))</f>
        <v>43</v>
      </c>
      <c r="R220" s="23">
        <f>IF(OR(INDEX($BB$70:$BN$93,MATCH($C220,$BA$70:$BA$93,0),MATCH($B220,$BB$69:$BN$69,0))="T", INDEX($BB$70:$BN$93,MATCH($C220,$BA$70:$BA$93,0),MATCH($B220,$BB$69:$BN$69,0))="M"), _xlfn.XLOOKUP($B220,$BB$69:$BN$69,$BB$94:$BN$94), INDEX($AM$41:$AY$64,MATCH($C220,$BA$70:$BA$93,0),MATCH($B220,$BB$69:$BN$69,0)))</f>
        <v>45</v>
      </c>
      <c r="S220" s="23">
        <f>IF(OR(INDEX($BB$99:$BN$122,MATCH($C220,$BA$99:$BA$122,0),MATCH($B220,$BB$98:$BN$98,0))="T", INDEX($BB$99:$BN$122,MATCH($C220,$BA$99:$BA$122,0),MATCH($B220,$BB$98:$BN$98,0))="M"), _xlfn.XLOOKUP($B220,$BB$98:$BN$98,$BB$123:$BN$123), INDEX($BB$99:$BN$122,MATCH($C220,$BA$99:$BA$122,0),MATCH($B220,$BB$98:$BN$98,0)))</f>
        <v>6</v>
      </c>
      <c r="T220" s="23">
        <f>IF(OR(INDEX($BB$128:$BN$151,MATCH($C220,$BA$128:$BA$151,0),MATCH($B220,$BB$127:$BN$127,0))="T", INDEX($BB$128:$BN$151,MATCH($C220,$BA$128:$BA$151,0),MATCH($B220,$BB$127:$BN$127,0))="M"), _xlfn.XLOOKUP($B220,$BB$127:$BN$127,$BB$152:$BN$152), INDEX($AM$128:$AY$151,MATCH($C220,$BA$128:$BA$151,0),MATCH($B220,$BB$127:$BN$127,0)))</f>
        <v>62.3</v>
      </c>
    </row>
    <row r="221" spans="1:20" x14ac:dyDescent="0.35">
      <c r="A221" s="2">
        <v>43235</v>
      </c>
      <c r="B221" s="6">
        <f t="shared" si="203"/>
        <v>5</v>
      </c>
      <c r="C221" s="6">
        <f t="shared" si="204"/>
        <v>2018</v>
      </c>
      <c r="D221">
        <v>138969</v>
      </c>
      <c r="E221">
        <f t="shared" si="205"/>
        <v>55868.509330045876</v>
      </c>
      <c r="F221" s="19">
        <f>IF(OR(INDEX($X$13:$AJ$36,MATCH($C221,$W$13:$W$36,0),MATCH($B221,$X$12:$AJ$12,0))="T", INDEX($X$13:$AJ$36,MATCH($C221,$W$13:$W$36,0),MATCH($B221,$X$12:$AJ$12,0))="M"),_xlfn.XLOOKUP($B221,$X$12:$AJ$12,$X$37:$AJ$37), INDEX($X$13:$AJ$36,MATCH($C221,$W$13:$W$36,0),MATCH($B221,$X$12:$AJ$12,0)))</f>
        <v>96</v>
      </c>
      <c r="G221" s="19">
        <f>IF(OR(INDEX($X$41:$AJ$64,MATCH(C221,$W$41:$W$64,0),MATCH(B221,$X$40:$AJ$40,0))="T", INDEX($X$41:$AJ$64,MATCH(C221,$W$41:$W$64,0),MATCH(B221,$X$40:$AJ$40,0))="M"), _xlfn.XLOOKUP($B221,$X$40:$AJ$40,$X$65:$AJ$65), INDEX($X$41:$AJ$64,MATCH(C221,$W$41:$W$64,0),MATCH(B221,$X$40:$AJ$40,0)))</f>
        <v>48</v>
      </c>
      <c r="H221" s="19">
        <f>IF(OR(INDEX($X$70:$AJ$93,MATCH(C221,$W$70:$W$93,0),MATCH(B221,$X$69:$AJ$69,0))="T", INDEX($X$70:$AJ$93,MATCH(C221,$W$70:$W$93,0),MATCH(B221,$X$69:$AJ$69,0))="M"), _xlfn.XLOOKUP($B221,$X$69:$AJ$69,$X$94:$AJ$94), INDEX($X$70:$AJ$93,MATCH(C221,$W$70:$W$93,0),MATCH(B221,$X$69:$AJ$69,0)))</f>
        <v>10</v>
      </c>
      <c r="I221" s="19">
        <f>IF(OR(INDEX($X$99:$AJ$122,MATCH(C221,$W$99:$W$122,0),MATCH(B221,$X$98:$AJ$98,0))="T", INDEX($X$99:$AJ$122,MATCH(C221,$W$99:$W$122,0),MATCH(B221,$X$98:$AJ$98,0))="M"),_xlfn.XLOOKUP($B221,$X$98:$AJ$98,$X$123:$AJ$123), INDEX($X$99:$AJ$122,MATCH(C221,$W$99:$W$122,0),MATCH(B221,$X$98:$AJ$98,0)))</f>
        <v>1.9</v>
      </c>
      <c r="J221" s="19">
        <f>IF(OR(INDEX($X$128:$AJ$151,MATCH(C221,$W$128:$W$151,0),MATCH(B221,$X$127:$AJ$127,0))="T", INDEX($X$128:$AJ$151,MATCH(C221,$W$128:$W$151,0),MATCH(B221,$X$127:$AJ$127,0))="M"), _xlfn.XLOOKUP($B221,$X$127:$AJ$127,$X$152:$AJ$152), INDEX($X$128:$AJ$151,MATCH(C221,$W$128:$W$151,0),MATCH(B221,$X$127:$AJ$127,0)))</f>
        <v>6.8</v>
      </c>
      <c r="K221" s="18">
        <f>IF(OR(INDEX($AM$13:$AY$36,MATCH($C221,$AL$13:$AL$36,0),MATCH($B221,$AM$12:$AY$12,0))="T", INDEX($AM$13:$AY$36,MATCH($C221,$AL$13:$AL$36,0),MATCH($B221,$AM$12:$AY$12,0))="M"),_xlfn.XLOOKUP($B221,$AM$12:$AY$12,$AM$37:$AY$37), INDEX($AM$13:$AY$36,MATCH($C221,$AL$13:$AL$36,0),MATCH($B221,$AM$12:$AY$12,0)))</f>
        <v>77</v>
      </c>
      <c r="L221" s="18">
        <f>IF(OR(INDEX($AM$41:$AY$64,MATCH($C221,$AL$41:$AL$64,0),MATCH($B221,$AM$40:$AY$40,0))="T", INDEX($AM$41:$AY$64,MATCH($C221,$AL$41:$AL$64,0),MATCH($B221,$AM$40:$AY$40,0))="M"),_xlfn.XLOOKUP($B221,$AM$40:$AY$40,$AM$65:$AY$65), INDEX($AM$41:$AY$64,MATCH($C221,$AL$41:$AL$64,0),MATCH($B221,$AM$40:$AY$40,0)))</f>
        <v>49</v>
      </c>
      <c r="M221" s="18">
        <f t="shared" si="206"/>
        <v>6.3</v>
      </c>
      <c r="N221" s="18">
        <f t="shared" si="207"/>
        <v>0</v>
      </c>
      <c r="O221" s="18">
        <f>IF(OR(INDEX($AM$99:$AY$122,MATCH($C221,$AL$99:$AL$122,0),MATCH($B221,$AM$98:$AY$98,0))="T", INDEX($AM$99:$AY$122,MATCH($C221,$AL$99:$AL$122,0),MATCH($B221,$AM$98:$AY$98,0))="M"), _xlfn.XLOOKUP($B221,$AM$98:$AY$98,$AM$123:$AY$123), INDEX($AM$99:$AY$122,MATCH($C221,$AL$99:$AL$122,0),MATCH($B221,$AM$98:$AY$98,0)))</f>
        <v>0</v>
      </c>
      <c r="P221" s="23">
        <f>IF(OR(INDEX($BB$13:$BN$36,MATCH($C221,$BA$13:$BA$36,0),MATCH($B221,$BB$12:$BN$12,0))="T", INDEX($BB$13:$BN$36,MATCH($C221,$BA$13:$BA$36,0),MATCH($B221,$BB$12:$BN$12,0))="M"),_xlfn.XLOOKUP($B221,$BB$12:$BN$12,$BB$37:$BN$37), INDEX($BB$13:$BN$36,MATCH($C221,$BA$13:$BA$36,0),MATCH($B221,$BB$12:$BN$12,0)))</f>
        <v>91</v>
      </c>
      <c r="Q221" s="23">
        <f>IF(OR(INDEX($BB$41:$BN$64,MATCH($C221,$BA$41:$BA$64,0),MATCH($B221,$BB$40:$BN$40,0))="T", INDEX($BB$41:$BN$64,MATCH($C221,$BA$41:$BA$64,0),MATCH($B221,$BB$40:$BN$40,0))="M"),_xlfn.XLOOKUP($B221,$BB$40:$BN$40,$BB$65:$BN$65), INDEX($BB$41:$BN$64,MATCH($C221,$BA$41:$BA$64,0),MATCH($B221,$BB$40:$BN$40,0)))</f>
        <v>49</v>
      </c>
      <c r="R221" s="23">
        <f>IF(OR(INDEX($BB$70:$BN$93,MATCH($C221,$BA$70:$BA$93,0),MATCH($B221,$BB$69:$BN$69,0))="T", INDEX($BB$70:$BN$93,MATCH($C221,$BA$70:$BA$93,0),MATCH($B221,$BB$69:$BN$69,0))="M"), _xlfn.XLOOKUP($B221,$BB$69:$BN$69,$BB$94:$BN$94), INDEX($AM$41:$AY$64,MATCH($C221,$BA$70:$BA$93,0),MATCH($B221,$BB$69:$BN$69,0)))</f>
        <v>49</v>
      </c>
      <c r="S221" s="23">
        <f>IF(OR(INDEX($BB$99:$BN$122,MATCH($C221,$BA$99:$BA$122,0),MATCH($B221,$BB$98:$BN$98,0))="T", INDEX($BB$99:$BN$122,MATCH($C221,$BA$99:$BA$122,0),MATCH($B221,$BB$98:$BN$98,0))="M"), _xlfn.XLOOKUP($B221,$BB$98:$BN$98,$BB$123:$BN$123), INDEX($BB$99:$BN$122,MATCH($C221,$BA$99:$BA$122,0),MATCH($B221,$BB$98:$BN$98,0)))</f>
        <v>22</v>
      </c>
      <c r="T221" s="23">
        <f>IF(OR(INDEX($BB$128:$BN$151,MATCH($C221,$BA$128:$BA$151,0),MATCH($B221,$BB$127:$BN$127,0))="T", INDEX($BB$128:$BN$151,MATCH($C221,$BA$128:$BA$151,0),MATCH($B221,$BB$127:$BN$127,0))="M"), _xlfn.XLOOKUP($B221,$BB$127:$BN$127,$BB$152:$BN$152), INDEX($AM$128:$AY$151,MATCH($C221,$BA$128:$BA$151,0),MATCH($B221,$BB$127:$BN$127,0)))</f>
        <v>62.3</v>
      </c>
    </row>
    <row r="222" spans="1:20" x14ac:dyDescent="0.35">
      <c r="A222" s="2">
        <v>43266</v>
      </c>
      <c r="B222" s="6">
        <f t="shared" si="203"/>
        <v>6</v>
      </c>
      <c r="C222" s="6">
        <f t="shared" si="204"/>
        <v>2018</v>
      </c>
      <c r="D222">
        <v>143361</v>
      </c>
      <c r="E222">
        <f t="shared" si="205"/>
        <v>57634.187236467893</v>
      </c>
      <c r="F222" s="19">
        <f>IF(OR(INDEX($X$13:$AJ$36,MATCH($C222,$W$13:$W$36,0),MATCH($B222,$X$12:$AJ$12,0))="T", INDEX($X$13:$AJ$36,MATCH($C222,$W$13:$W$36,0),MATCH($B222,$X$12:$AJ$12,0))="M"),_xlfn.XLOOKUP($B222,$X$12:$AJ$12,$X$37:$AJ$37), INDEX($X$13:$AJ$36,MATCH($C222,$W$13:$W$36,0),MATCH($B222,$X$12:$AJ$12,0)))</f>
        <v>102</v>
      </c>
      <c r="G222" s="19">
        <f>IF(OR(INDEX($X$41:$AJ$64,MATCH(C222,$W$41:$W$64,0),MATCH(B222,$X$40:$AJ$40,0))="T", INDEX($X$41:$AJ$64,MATCH(C222,$W$41:$W$64,0),MATCH(B222,$X$40:$AJ$40,0))="M"), _xlfn.XLOOKUP($B222,$X$40:$AJ$40,$X$65:$AJ$65), INDEX($X$41:$AJ$64,MATCH(C222,$W$41:$W$64,0),MATCH(B222,$X$40:$AJ$40,0)))</f>
        <v>49</v>
      </c>
      <c r="H222" s="19">
        <f>IF(OR(INDEX($X$70:$AJ$93,MATCH(C222,$W$70:$W$93,0),MATCH(B222,$X$69:$AJ$69,0))="T", INDEX($X$70:$AJ$93,MATCH(C222,$W$70:$W$93,0),MATCH(B222,$X$69:$AJ$69,0))="M"), _xlfn.XLOOKUP($B222,$X$69:$AJ$69,$X$94:$AJ$94), INDEX($X$70:$AJ$93,MATCH(C222,$W$70:$W$93,0),MATCH(B222,$X$69:$AJ$69,0)))</f>
        <v>17.7</v>
      </c>
      <c r="I222" s="19">
        <f>IF(OR(INDEX($X$99:$AJ$122,MATCH(C222,$W$99:$W$122,0),MATCH(B222,$X$98:$AJ$98,0))="T", INDEX($X$99:$AJ$122,MATCH(C222,$W$99:$W$122,0),MATCH(B222,$X$98:$AJ$98,0))="M"),_xlfn.XLOOKUP($B222,$X$98:$AJ$98,$X$123:$AJ$123), INDEX($X$99:$AJ$122,MATCH(C222,$W$99:$W$122,0),MATCH(B222,$X$98:$AJ$98,0)))</f>
        <v>8</v>
      </c>
      <c r="J222" s="19">
        <f>IF(OR(INDEX($X$128:$AJ$151,MATCH(C222,$W$128:$W$151,0),MATCH(B222,$X$127:$AJ$127,0))="T", INDEX($X$128:$AJ$151,MATCH(C222,$W$128:$W$151,0),MATCH(B222,$X$127:$AJ$127,0))="M"), _xlfn.XLOOKUP($B222,$X$127:$AJ$127,$X$152:$AJ$152), INDEX($X$128:$AJ$151,MATCH(C222,$W$128:$W$151,0),MATCH(B222,$X$127:$AJ$127,0)))</f>
        <v>12.9</v>
      </c>
      <c r="K222" s="18">
        <f>IF(OR(INDEX($AM$13:$AY$36,MATCH($C222,$AL$13:$AL$36,0),MATCH($B222,$AM$12:$AY$12,0))="T", INDEX($AM$13:$AY$36,MATCH($C222,$AL$13:$AL$36,0),MATCH($B222,$AM$12:$AY$12,0))="M"),_xlfn.XLOOKUP($B222,$AM$12:$AY$12,$AM$37:$AY$37), INDEX($AM$13:$AY$36,MATCH($C222,$AL$13:$AL$36,0),MATCH($B222,$AM$12:$AY$12,0)))</f>
        <v>80</v>
      </c>
      <c r="L222" s="18">
        <f>IF(OR(INDEX($AM$41:$AY$64,MATCH($C222,$AL$41:$AL$64,0),MATCH($B222,$AM$40:$AY$40,0))="T", INDEX($AM$41:$AY$64,MATCH($C222,$AL$41:$AL$64,0),MATCH($B222,$AM$40:$AY$40,0))="M"),_xlfn.XLOOKUP($B222,$AM$40:$AY$40,$AM$65:$AY$65), INDEX($AM$41:$AY$64,MATCH($C222,$AL$41:$AL$64,0),MATCH($B222,$AM$40:$AY$40,0)))</f>
        <v>50</v>
      </c>
      <c r="M222" s="18">
        <f t="shared" si="206"/>
        <v>10.4</v>
      </c>
      <c r="N222" s="18">
        <f t="shared" si="207"/>
        <v>0.1</v>
      </c>
      <c r="O222" s="18">
        <f>IF(OR(INDEX($AM$99:$AY$122,MATCH($C222,$AL$99:$AL$122,0),MATCH($B222,$AM$98:$AY$98,0))="T", INDEX($AM$99:$AY$122,MATCH($C222,$AL$99:$AL$122,0),MATCH($B222,$AM$98:$AY$98,0))="M"), _xlfn.XLOOKUP($B222,$AM$98:$AY$98,$AM$123:$AY$123), INDEX($AM$99:$AY$122,MATCH($C222,$AL$99:$AL$122,0),MATCH($B222,$AM$98:$AY$98,0)))</f>
        <v>0.1</v>
      </c>
      <c r="P222" s="23">
        <f>IF(OR(INDEX($BB$13:$BN$36,MATCH($C222,$BA$13:$BA$36,0),MATCH($B222,$BB$12:$BN$12,0))="T", INDEX($BB$13:$BN$36,MATCH($C222,$BA$13:$BA$36,0),MATCH($B222,$BB$12:$BN$12,0))="M"),_xlfn.XLOOKUP($B222,$BB$12:$BN$12,$BB$37:$BN$37), INDEX($BB$13:$BN$36,MATCH($C222,$BA$13:$BA$36,0),MATCH($B222,$BB$12:$BN$12,0)))</f>
        <v>98</v>
      </c>
      <c r="Q222" s="23">
        <f>IF(OR(INDEX($BB$41:$BN$64,MATCH($C222,$BA$41:$BA$64,0),MATCH($B222,$BB$40:$BN$40,0))="T", INDEX($BB$41:$BN$64,MATCH($C222,$BA$41:$BA$64,0),MATCH($B222,$BB$40:$BN$40,0))="M"),_xlfn.XLOOKUP($B222,$BB$40:$BN$40,$BB$65:$BN$65), INDEX($BB$41:$BN$64,MATCH($C222,$BA$41:$BA$64,0),MATCH($B222,$BB$40:$BN$40,0)))</f>
        <v>48</v>
      </c>
      <c r="R222" s="23">
        <f>IF(OR(INDEX($BB$70:$BN$93,MATCH($C222,$BA$70:$BA$93,0),MATCH($B222,$BB$69:$BN$69,0))="T", INDEX($BB$70:$BN$93,MATCH($C222,$BA$70:$BA$93,0),MATCH($B222,$BB$69:$BN$69,0))="M"), _xlfn.XLOOKUP($B222,$BB$69:$BN$69,$BB$94:$BN$94), INDEX($AM$41:$AY$64,MATCH($C222,$BA$70:$BA$93,0),MATCH($B222,$BB$69:$BN$69,0)))</f>
        <v>50</v>
      </c>
      <c r="S222" s="23">
        <f>IF(OR(INDEX($BB$99:$BN$122,MATCH($C222,$BA$99:$BA$122,0),MATCH($B222,$BB$98:$BN$98,0))="T", INDEX($BB$99:$BN$122,MATCH($C222,$BA$99:$BA$122,0),MATCH($B222,$BB$98:$BN$98,0))="M"), _xlfn.XLOOKUP($B222,$BB$98:$BN$98,$BB$123:$BN$123), INDEX($BB$99:$BN$122,MATCH($C222,$BA$99:$BA$122,0),MATCH($B222,$BB$98:$BN$98,0)))</f>
        <v>120</v>
      </c>
      <c r="T222" s="23">
        <f>IF(OR(INDEX($BB$128:$BN$151,MATCH($C222,$BA$128:$BA$151,0),MATCH($B222,$BB$127:$BN$127,0))="T", INDEX($BB$128:$BN$151,MATCH($C222,$BA$128:$BA$151,0),MATCH($B222,$BB$127:$BN$127,0))="M"), _xlfn.XLOOKUP($B222,$BB$127:$BN$127,$BB$152:$BN$152), INDEX($AM$128:$AY$151,MATCH($C222,$BA$128:$BA$151,0),MATCH($B222,$BB$127:$BN$127,0)))</f>
        <v>66.5</v>
      </c>
    </row>
    <row r="223" spans="1:20" x14ac:dyDescent="0.35">
      <c r="A223" s="2">
        <v>43296</v>
      </c>
      <c r="B223" s="6">
        <f t="shared" si="203"/>
        <v>7</v>
      </c>
      <c r="C223" s="6">
        <f t="shared" si="204"/>
        <v>2018</v>
      </c>
      <c r="D223">
        <v>185992</v>
      </c>
      <c r="E223">
        <f t="shared" si="205"/>
        <v>74772.760740265032</v>
      </c>
      <c r="F223" s="19">
        <f>IF(OR(INDEX($X$13:$AJ$36,MATCH($C223,$W$13:$W$36,0),MATCH($B223,$X$12:$AJ$12,0))="T", INDEX($X$13:$AJ$36,MATCH($C223,$W$13:$W$36,0),MATCH($B223,$X$12:$AJ$12,0))="M"),_xlfn.XLOOKUP($B223,$X$12:$AJ$12,$X$37:$AJ$37), INDEX($X$13:$AJ$36,MATCH($C223,$W$13:$W$36,0),MATCH($B223,$X$12:$AJ$12,0)))</f>
        <v>104</v>
      </c>
      <c r="G223" s="19">
        <f>IF(OR(INDEX($X$41:$AJ$64,MATCH(C223,$W$41:$W$64,0),MATCH(B223,$X$40:$AJ$40,0))="T", INDEX($X$41:$AJ$64,MATCH(C223,$W$41:$W$64,0),MATCH(B223,$X$40:$AJ$40,0))="M"), _xlfn.XLOOKUP($B223,$X$40:$AJ$40,$X$65:$AJ$65), INDEX($X$41:$AJ$64,MATCH(C223,$W$41:$W$64,0),MATCH(B223,$X$40:$AJ$40,0)))</f>
        <v>55</v>
      </c>
      <c r="H223" s="19">
        <f>IF(OR(INDEX($X$70:$AJ$93,MATCH(C223,$W$70:$W$93,0),MATCH(B223,$X$69:$AJ$69,0))="T", INDEX($X$70:$AJ$93,MATCH(C223,$W$70:$W$93,0),MATCH(B223,$X$69:$AJ$69,0))="M"), _xlfn.XLOOKUP($B223,$X$69:$AJ$69,$X$94:$AJ$94), INDEX($X$70:$AJ$93,MATCH(C223,$W$70:$W$93,0),MATCH(B223,$X$69:$AJ$69,0)))</f>
        <v>14.7</v>
      </c>
      <c r="I223" s="19">
        <f>IF(OR(INDEX($X$99:$AJ$122,MATCH(C223,$W$99:$W$122,0),MATCH(B223,$X$98:$AJ$98,0))="T", INDEX($X$99:$AJ$122,MATCH(C223,$W$99:$W$122,0),MATCH(B223,$X$98:$AJ$98,0))="M"),_xlfn.XLOOKUP($B223,$X$98:$AJ$98,$X$123:$AJ$123), INDEX($X$99:$AJ$122,MATCH(C223,$W$99:$W$122,0),MATCH(B223,$X$98:$AJ$98,0)))</f>
        <v>13</v>
      </c>
      <c r="J223" s="19">
        <f>IF(OR(INDEX($X$128:$AJ$151,MATCH(C223,$W$128:$W$151,0),MATCH(B223,$X$127:$AJ$127,0))="T", INDEX($X$128:$AJ$151,MATCH(C223,$W$128:$W$151,0),MATCH(B223,$X$127:$AJ$127,0))="M"), _xlfn.XLOOKUP($B223,$X$127:$AJ$127,$X$152:$AJ$152), INDEX($X$128:$AJ$151,MATCH(C223,$W$128:$W$151,0),MATCH(B223,$X$127:$AJ$127,0)))</f>
        <v>11.3</v>
      </c>
      <c r="K223" s="18">
        <f>IF(OR(INDEX($AM$13:$AY$36,MATCH($C223,$AL$13:$AL$36,0),MATCH($B223,$AM$12:$AY$12,0))="T", INDEX($AM$13:$AY$36,MATCH($C223,$AL$13:$AL$36,0),MATCH($B223,$AM$12:$AY$12,0))="M"),_xlfn.XLOOKUP($B223,$AM$12:$AY$12,$AM$37:$AY$37), INDEX($AM$13:$AY$36,MATCH($C223,$AL$13:$AL$36,0),MATCH($B223,$AM$12:$AY$12,0)))</f>
        <v>77</v>
      </c>
      <c r="L223" s="18">
        <f>IF(OR(INDEX($AM$41:$AY$64,MATCH($C223,$AL$41:$AL$64,0),MATCH($B223,$AM$40:$AY$40,0))="T", INDEX($AM$41:$AY$64,MATCH($C223,$AL$41:$AL$64,0),MATCH($B223,$AM$40:$AY$40,0))="M"),_xlfn.XLOOKUP($B223,$AM$40:$AY$40,$AM$65:$AY$65), INDEX($AM$41:$AY$64,MATCH($C223,$AL$41:$AL$64,0),MATCH($B223,$AM$40:$AY$40,0)))</f>
        <v>52</v>
      </c>
      <c r="M223" s="18">
        <f t="shared" si="206"/>
        <v>10.4</v>
      </c>
      <c r="N223" s="18">
        <f t="shared" si="207"/>
        <v>0.1</v>
      </c>
      <c r="O223" s="18">
        <f>IF(OR(INDEX($AM$99:$AY$122,MATCH($C223,$AL$99:$AL$122,0),MATCH($B223,$AM$98:$AY$98,0))="T", INDEX($AM$99:$AY$122,MATCH($C223,$AL$99:$AL$122,0),MATCH($B223,$AM$98:$AY$98,0))="M"), _xlfn.XLOOKUP($B223,$AM$98:$AY$98,$AM$123:$AY$123), INDEX($AM$99:$AY$122,MATCH($C223,$AL$99:$AL$122,0),MATCH($B223,$AM$98:$AY$98,0)))</f>
        <v>0.1</v>
      </c>
      <c r="P223" s="23">
        <f>IF(OR(INDEX($BB$13:$BN$36,MATCH($C223,$BA$13:$BA$36,0),MATCH($B223,$BB$12:$BN$12,0))="T", INDEX($BB$13:$BN$36,MATCH($C223,$BA$13:$BA$36,0),MATCH($B223,$BB$12:$BN$12,0))="M"),_xlfn.XLOOKUP($B223,$BB$12:$BN$12,$BB$37:$BN$37), INDEX($BB$13:$BN$36,MATCH($C223,$BA$13:$BA$36,0),MATCH($B223,$BB$12:$BN$12,0)))</f>
        <v>91</v>
      </c>
      <c r="Q223" s="23">
        <f>IF(OR(INDEX($BB$41:$BN$64,MATCH($C223,$BA$41:$BA$64,0),MATCH($B223,$BB$40:$BN$40,0))="T", INDEX($BB$41:$BN$64,MATCH($C223,$BA$41:$BA$64,0),MATCH($B223,$BB$40:$BN$40,0))="M"),_xlfn.XLOOKUP($B223,$BB$40:$BN$40,$BB$65:$BN$65), INDEX($BB$41:$BN$64,MATCH($C223,$BA$41:$BA$64,0),MATCH($B223,$BB$40:$BN$40,0)))</f>
        <v>57</v>
      </c>
      <c r="R223" s="23">
        <f>IF(OR(INDEX($BB$70:$BN$93,MATCH($C223,$BA$70:$BA$93,0),MATCH($B223,$BB$69:$BN$69,0))="T", INDEX($BB$70:$BN$93,MATCH($C223,$BA$70:$BA$93,0),MATCH($B223,$BB$69:$BN$69,0))="M"), _xlfn.XLOOKUP($B223,$BB$69:$BN$69,$BB$94:$BN$94), INDEX($AM$41:$AY$64,MATCH($C223,$BA$70:$BA$93,0),MATCH($B223,$BB$69:$BN$69,0)))</f>
        <v>52</v>
      </c>
      <c r="S223" s="23">
        <f>IF(OR(INDEX($BB$99:$BN$122,MATCH($C223,$BA$99:$BA$122,0),MATCH($B223,$BB$98:$BN$98,0))="T", INDEX($BB$99:$BN$122,MATCH($C223,$BA$99:$BA$122,0),MATCH($B223,$BB$98:$BN$98,0))="M"), _xlfn.XLOOKUP($B223,$BB$98:$BN$98,$BB$123:$BN$123), INDEX($BB$99:$BN$122,MATCH($C223,$BA$99:$BA$122,0),MATCH($B223,$BB$98:$BN$98,0)))</f>
        <v>227</v>
      </c>
      <c r="T223" s="23">
        <f>IF(OR(INDEX($BB$128:$BN$151,MATCH($C223,$BA$128:$BA$151,0),MATCH($B223,$BB$127:$BN$127,0))="T", INDEX($BB$128:$BN$151,MATCH($C223,$BA$128:$BA$151,0),MATCH($B223,$BB$127:$BN$127,0))="M"), _xlfn.XLOOKUP($B223,$BB$127:$BN$127,$BB$152:$BN$152), INDEX($AM$128:$AY$151,MATCH($C223,$BA$128:$BA$151,0),MATCH($B223,$BB$127:$BN$127,0)))</f>
        <v>65.900000000000006</v>
      </c>
    </row>
    <row r="224" spans="1:20" x14ac:dyDescent="0.35">
      <c r="A224" s="2">
        <v>43327</v>
      </c>
      <c r="B224" s="6">
        <f t="shared" si="203"/>
        <v>8</v>
      </c>
      <c r="C224" s="6">
        <f t="shared" si="204"/>
        <v>2018</v>
      </c>
      <c r="D224">
        <v>178351</v>
      </c>
      <c r="E224">
        <f t="shared" si="205"/>
        <v>71700.915366182468</v>
      </c>
      <c r="F224" s="19">
        <f>IF(OR(INDEX($X$13:$AJ$36,MATCH($C224,$W$13:$W$36,0),MATCH($B224,$X$12:$AJ$12,0))="T", INDEX($X$13:$AJ$36,MATCH($C224,$W$13:$W$36,0),MATCH($B224,$X$12:$AJ$12,0))="M"),_xlfn.XLOOKUP($B224,$X$12:$AJ$12,$X$37:$AJ$37), INDEX($X$13:$AJ$36,MATCH($C224,$W$13:$W$36,0),MATCH($B224,$X$12:$AJ$12,0)))</f>
        <v>100</v>
      </c>
      <c r="G224" s="19">
        <f>IF(OR(INDEX($X$41:$AJ$64,MATCH(C224,$W$41:$W$64,0),MATCH(B224,$X$40:$AJ$40,0))="T", INDEX($X$41:$AJ$64,MATCH(C224,$W$41:$W$64,0),MATCH(B224,$X$40:$AJ$40,0))="M"), _xlfn.XLOOKUP($B224,$X$40:$AJ$40,$X$65:$AJ$65), INDEX($X$41:$AJ$64,MATCH(C224,$W$41:$W$64,0),MATCH(B224,$X$40:$AJ$40,0)))</f>
        <v>54</v>
      </c>
      <c r="H224" s="19">
        <f>IF(OR(INDEX($X$70:$AJ$93,MATCH(C224,$W$70:$W$93,0),MATCH(B224,$X$69:$AJ$69,0))="T", INDEX($X$70:$AJ$93,MATCH(C224,$W$70:$W$93,0),MATCH(B224,$X$69:$AJ$69,0))="M"), _xlfn.XLOOKUP($B224,$X$69:$AJ$69,$X$94:$AJ$94), INDEX($X$70:$AJ$93,MATCH(C224,$W$70:$W$93,0),MATCH(B224,$X$69:$AJ$69,0)))</f>
        <v>14.6</v>
      </c>
      <c r="I224" s="19">
        <f>IF(OR(INDEX($X$99:$AJ$122,MATCH(C224,$W$99:$W$122,0),MATCH(B224,$X$98:$AJ$98,0))="T", INDEX($X$99:$AJ$122,MATCH(C224,$W$99:$W$122,0),MATCH(B224,$X$98:$AJ$98,0))="M"),_xlfn.XLOOKUP($B224,$X$98:$AJ$98,$X$123:$AJ$123), INDEX($X$99:$AJ$122,MATCH(C224,$W$99:$W$122,0),MATCH(B224,$X$98:$AJ$98,0)))</f>
        <v>8.9</v>
      </c>
      <c r="J224" s="19">
        <f>IF(OR(INDEX($X$128:$AJ$151,MATCH(C224,$W$128:$W$151,0),MATCH(B224,$X$127:$AJ$127,0))="T", INDEX($X$128:$AJ$151,MATCH(C224,$W$128:$W$151,0),MATCH(B224,$X$127:$AJ$127,0))="M"), _xlfn.XLOOKUP($B224,$X$127:$AJ$127,$X$152:$AJ$152), INDEX($X$128:$AJ$151,MATCH(C224,$W$128:$W$151,0),MATCH(B224,$X$127:$AJ$127,0)))</f>
        <v>9.9</v>
      </c>
      <c r="K224" s="18">
        <f>IF(OR(INDEX($AM$13:$AY$36,MATCH($C224,$AL$13:$AL$36,0),MATCH($B224,$AM$12:$AY$12,0))="T", INDEX($AM$13:$AY$36,MATCH($C224,$AL$13:$AL$36,0),MATCH($B224,$AM$12:$AY$12,0))="M"),_xlfn.XLOOKUP($B224,$AM$12:$AY$12,$AM$37:$AY$37), INDEX($AM$13:$AY$36,MATCH($C224,$AL$13:$AL$36,0),MATCH($B224,$AM$12:$AY$12,0)))</f>
        <v>72</v>
      </c>
      <c r="L224" s="18">
        <f>IF(OR(INDEX($AM$41:$AY$64,MATCH($C224,$AL$41:$AL$64,0),MATCH($B224,$AM$40:$AY$40,0))="T", INDEX($AM$41:$AY$64,MATCH($C224,$AL$41:$AL$64,0),MATCH($B224,$AM$40:$AY$40,0))="M"),_xlfn.XLOOKUP($B224,$AM$40:$AY$40,$AM$65:$AY$65), INDEX($AM$41:$AY$64,MATCH($C224,$AL$41:$AL$64,0),MATCH($B224,$AM$40:$AY$40,0)))</f>
        <v>51</v>
      </c>
      <c r="M224" s="18">
        <f t="shared" si="206"/>
        <v>9.3000000000000007</v>
      </c>
      <c r="N224" s="18">
        <f t="shared" si="207"/>
        <v>0</v>
      </c>
      <c r="O224" s="18">
        <f>IF(OR(INDEX($AM$99:$AY$122,MATCH($C224,$AL$99:$AL$122,0),MATCH($B224,$AM$98:$AY$98,0))="T", INDEX($AM$99:$AY$122,MATCH($C224,$AL$99:$AL$122,0),MATCH($B224,$AM$98:$AY$98,0))="M"), _xlfn.XLOOKUP($B224,$AM$98:$AY$98,$AM$123:$AY$123), INDEX($AM$99:$AY$122,MATCH($C224,$AL$99:$AL$122,0),MATCH($B224,$AM$98:$AY$98,0)))</f>
        <v>0</v>
      </c>
      <c r="P224" s="23">
        <f>IF(OR(INDEX($BB$13:$BN$36,MATCH($C224,$BA$13:$BA$36,0),MATCH($B224,$BB$12:$BN$12,0))="T", INDEX($BB$13:$BN$36,MATCH($C224,$BA$13:$BA$36,0),MATCH($B224,$BB$12:$BN$12,0))="M"),_xlfn.XLOOKUP($B224,$BB$12:$BN$12,$BB$37:$BN$37), INDEX($BB$13:$BN$36,MATCH($C224,$BA$13:$BA$36,0),MATCH($B224,$BB$12:$BN$12,0)))</f>
        <v>90</v>
      </c>
      <c r="Q224" s="23">
        <f>IF(OR(INDEX($BB$41:$BN$64,MATCH($C224,$BA$41:$BA$64,0),MATCH($B224,$BB$40:$BN$40,0))="T", INDEX($BB$41:$BN$64,MATCH($C224,$BA$41:$BA$64,0),MATCH($B224,$BB$40:$BN$40,0))="M"),_xlfn.XLOOKUP($B224,$BB$40:$BN$40,$BB$65:$BN$65), INDEX($BB$41:$BN$64,MATCH($C224,$BA$41:$BA$64,0),MATCH($B224,$BB$40:$BN$40,0)))</f>
        <v>54</v>
      </c>
      <c r="R224" s="23">
        <f>IF(OR(INDEX($BB$70:$BN$93,MATCH($C224,$BA$70:$BA$93,0),MATCH($B224,$BB$69:$BN$69,0))="T", INDEX($BB$70:$BN$93,MATCH($C224,$BA$70:$BA$93,0),MATCH($B224,$BB$69:$BN$69,0))="M"), _xlfn.XLOOKUP($B224,$BB$69:$BN$69,$BB$94:$BN$94), INDEX($AM$41:$AY$64,MATCH($C224,$BA$70:$BA$93,0),MATCH($B224,$BB$69:$BN$69,0)))</f>
        <v>51</v>
      </c>
      <c r="S224" s="23">
        <f>IF(OR(INDEX($BB$99:$BN$122,MATCH($C224,$BA$99:$BA$122,0),MATCH($B224,$BB$98:$BN$98,0))="T", INDEX($BB$99:$BN$122,MATCH($C224,$BA$99:$BA$122,0),MATCH($B224,$BB$98:$BN$98,0))="M"), _xlfn.XLOOKUP($B224,$BB$98:$BN$98,$BB$123:$BN$123), INDEX($BB$99:$BN$122,MATCH($C224,$BA$99:$BA$122,0),MATCH($B224,$BB$98:$BN$98,0)))</f>
        <v>169.43478260869566</v>
      </c>
      <c r="T224" s="23">
        <f>IF(OR(INDEX($BB$128:$BN$151,MATCH($C224,$BA$128:$BA$151,0),MATCH($B224,$BB$127:$BN$127,0))="T", INDEX($BB$128:$BN$151,MATCH($C224,$BA$128:$BA$151,0),MATCH($B224,$BB$127:$BN$127,0))="M"), _xlfn.XLOOKUP($B224,$BB$127:$BN$127,$BB$152:$BN$152), INDEX($AM$128:$AY$151,MATCH($C224,$BA$128:$BA$151,0),MATCH($B224,$BB$127:$BN$127,0)))</f>
        <v>70.165217391304353</v>
      </c>
    </row>
    <row r="225" spans="1:20" x14ac:dyDescent="0.35">
      <c r="A225" s="2">
        <v>43358</v>
      </c>
      <c r="B225" s="6">
        <f t="shared" si="203"/>
        <v>9</v>
      </c>
      <c r="C225" s="6">
        <f t="shared" si="204"/>
        <v>2018</v>
      </c>
      <c r="D225">
        <v>160657</v>
      </c>
      <c r="E225">
        <f t="shared" si="205"/>
        <v>64587.549046457701</v>
      </c>
      <c r="F225" s="19">
        <f>IF(OR(INDEX($X$13:$AJ$36,MATCH($C225,$W$13:$W$36,0),MATCH($B225,$X$12:$AJ$12,0))="T", INDEX($X$13:$AJ$36,MATCH($C225,$W$13:$W$36,0),MATCH($B225,$X$12:$AJ$12,0))="M"),_xlfn.XLOOKUP($B225,$X$12:$AJ$12,$X$37:$AJ$37), INDEX($X$13:$AJ$36,MATCH($C225,$W$13:$W$36,0),MATCH($B225,$X$12:$AJ$12,0)))</f>
        <v>96</v>
      </c>
      <c r="G225" s="19">
        <f>IF(OR(INDEX($X$41:$AJ$64,MATCH(C225,$W$41:$W$64,0),MATCH(B225,$X$40:$AJ$40,0))="T", INDEX($X$41:$AJ$64,MATCH(C225,$W$41:$W$64,0),MATCH(B225,$X$40:$AJ$40,0))="M"), _xlfn.XLOOKUP($B225,$X$40:$AJ$40,$X$65:$AJ$65), INDEX($X$41:$AJ$64,MATCH(C225,$W$41:$W$64,0),MATCH(B225,$X$40:$AJ$40,0)))</f>
        <v>51</v>
      </c>
      <c r="H225" s="19">
        <f>IF(OR(INDEX($X$70:$AJ$93,MATCH(C225,$W$70:$W$93,0),MATCH(B225,$X$69:$AJ$69,0))="T", INDEX($X$70:$AJ$93,MATCH(C225,$W$70:$W$93,0),MATCH(B225,$X$69:$AJ$69,0))="M"), _xlfn.XLOOKUP($B225,$X$69:$AJ$69,$X$94:$AJ$94), INDEX($X$70:$AJ$93,MATCH(C225,$W$70:$W$93,0),MATCH(B225,$X$69:$AJ$69,0)))</f>
        <v>11.7</v>
      </c>
      <c r="I225" s="19">
        <f>IF(OR(INDEX($X$99:$AJ$122,MATCH(C225,$W$99:$W$122,0),MATCH(B225,$X$98:$AJ$98,0))="T", INDEX($X$99:$AJ$122,MATCH(C225,$W$99:$W$122,0),MATCH(B225,$X$98:$AJ$98,0))="M"),_xlfn.XLOOKUP($B225,$X$98:$AJ$98,$X$123:$AJ$123), INDEX($X$99:$AJ$122,MATCH(C225,$W$99:$W$122,0),MATCH(B225,$X$98:$AJ$98,0)))</f>
        <v>6.4</v>
      </c>
      <c r="J225" s="19">
        <f>IF(OR(INDEX($X$128:$AJ$151,MATCH(C225,$W$128:$W$151,0),MATCH(B225,$X$127:$AJ$127,0))="T", INDEX($X$128:$AJ$151,MATCH(C225,$W$128:$W$151,0),MATCH(B225,$X$127:$AJ$127,0))="M"), _xlfn.XLOOKUP($B225,$X$127:$AJ$127,$X$152:$AJ$152), INDEX($X$128:$AJ$151,MATCH(C225,$W$128:$W$151,0),MATCH(B225,$X$127:$AJ$127,0)))</f>
        <v>9.6</v>
      </c>
      <c r="K225" s="18">
        <f>IF(OR(INDEX($AM$13:$AY$36,MATCH($C225,$AL$13:$AL$36,0),MATCH($B225,$AM$12:$AY$12,0))="T", INDEX($AM$13:$AY$36,MATCH($C225,$AL$13:$AL$36,0),MATCH($B225,$AM$12:$AY$12,0))="M"),_xlfn.XLOOKUP($B225,$AM$12:$AY$12,$AM$37:$AY$37), INDEX($AM$13:$AY$36,MATCH($C225,$AL$13:$AL$36,0),MATCH($B225,$AM$12:$AY$12,0)))</f>
        <v>83</v>
      </c>
      <c r="L225" s="18">
        <f>IF(OR(INDEX($AM$41:$AY$64,MATCH($C225,$AL$41:$AL$64,0),MATCH($B225,$AM$40:$AY$40,0))="T", INDEX($AM$41:$AY$64,MATCH($C225,$AL$41:$AL$64,0),MATCH($B225,$AM$40:$AY$40,0))="M"),_xlfn.XLOOKUP($B225,$AM$40:$AY$40,$AM$65:$AY$65), INDEX($AM$41:$AY$64,MATCH($C225,$AL$41:$AL$64,0),MATCH($B225,$AM$40:$AY$40,0)))</f>
        <v>50</v>
      </c>
      <c r="M225" s="18">
        <f t="shared" si="206"/>
        <v>10.199999999999999</v>
      </c>
      <c r="N225" s="18">
        <f t="shared" si="207"/>
        <v>0.2</v>
      </c>
      <c r="O225" s="18">
        <f>IF(OR(INDEX($AM$99:$AY$122,MATCH($C225,$AL$99:$AL$122,0),MATCH($B225,$AM$98:$AY$98,0))="T", INDEX($AM$99:$AY$122,MATCH($C225,$AL$99:$AL$122,0),MATCH($B225,$AM$98:$AY$98,0))="M"), _xlfn.XLOOKUP($B225,$AM$98:$AY$98,$AM$123:$AY$123), INDEX($AM$99:$AY$122,MATCH($C225,$AL$99:$AL$122,0),MATCH($B225,$AM$98:$AY$98,0)))</f>
        <v>0.2</v>
      </c>
      <c r="P225" s="23">
        <f>IF(OR(INDEX($BB$13:$BN$36,MATCH($C225,$BA$13:$BA$36,0),MATCH($B225,$BB$12:$BN$12,0))="T", INDEX($BB$13:$BN$36,MATCH($C225,$BA$13:$BA$36,0),MATCH($B225,$BB$12:$BN$12,0))="M"),_xlfn.XLOOKUP($B225,$BB$12:$BN$12,$BB$37:$BN$37), INDEX($BB$13:$BN$36,MATCH($C225,$BA$13:$BA$36,0),MATCH($B225,$BB$12:$BN$12,0)))</f>
        <v>91</v>
      </c>
      <c r="Q225" s="23">
        <f>IF(OR(INDEX($BB$41:$BN$64,MATCH($C225,$BA$41:$BA$64,0),MATCH($B225,$BB$40:$BN$40,0))="T", INDEX($BB$41:$BN$64,MATCH($C225,$BA$41:$BA$64,0),MATCH($B225,$BB$40:$BN$40,0))="M"),_xlfn.XLOOKUP($B225,$BB$40:$BN$40,$BB$65:$BN$65), INDEX($BB$41:$BN$64,MATCH($C225,$BA$41:$BA$64,0),MATCH($B225,$BB$40:$BN$40,0)))</f>
        <v>49</v>
      </c>
      <c r="R225" s="23">
        <f>IF(OR(INDEX($BB$70:$BN$93,MATCH($C225,$BA$70:$BA$93,0),MATCH($B225,$BB$69:$BN$69,0))="T", INDEX($BB$70:$BN$93,MATCH($C225,$BA$70:$BA$93,0),MATCH($B225,$BB$69:$BN$69,0))="M"), _xlfn.XLOOKUP($B225,$BB$69:$BN$69,$BB$94:$BN$94), INDEX($AM$41:$AY$64,MATCH($C225,$BA$70:$BA$93,0),MATCH($B225,$BB$69:$BN$69,0)))</f>
        <v>50</v>
      </c>
      <c r="S225" s="23">
        <f>IF(OR(INDEX($BB$99:$BN$122,MATCH($C225,$BA$99:$BA$122,0),MATCH($B225,$BB$98:$BN$98,0))="T", INDEX($BB$99:$BN$122,MATCH($C225,$BA$99:$BA$122,0),MATCH($B225,$BB$98:$BN$98,0))="M"), _xlfn.XLOOKUP($B225,$BB$98:$BN$98,$BB$123:$BN$123), INDEX($BB$99:$BN$122,MATCH($C225,$BA$99:$BA$122,0),MATCH($B225,$BB$98:$BN$98,0)))</f>
        <v>91</v>
      </c>
      <c r="T225" s="23">
        <f>IF(OR(INDEX($BB$128:$BN$151,MATCH($C225,$BA$128:$BA$151,0),MATCH($B225,$BB$127:$BN$127,0))="T", INDEX($BB$128:$BN$151,MATCH($C225,$BA$128:$BA$151,0),MATCH($B225,$BB$127:$BN$127,0))="M"), _xlfn.XLOOKUP($B225,$BB$127:$BN$127,$BB$152:$BN$152), INDEX($AM$128:$AY$151,MATCH($C225,$BA$128:$BA$151,0),MATCH($B225,$BB$127:$BN$127,0)))</f>
        <v>66.3</v>
      </c>
    </row>
    <row r="226" spans="1:20" x14ac:dyDescent="0.35">
      <c r="A226" s="2">
        <v>43388</v>
      </c>
      <c r="B226" s="6">
        <f t="shared" si="203"/>
        <v>10</v>
      </c>
      <c r="C226" s="6">
        <f t="shared" si="204"/>
        <v>2018</v>
      </c>
      <c r="D226">
        <v>168809</v>
      </c>
      <c r="E226">
        <f t="shared" si="205"/>
        <v>67864.827346355756</v>
      </c>
      <c r="F226" s="19">
        <f>IF(OR(INDEX($X$13:$AJ$36,MATCH($C226,$W$13:$W$36,0),MATCH($B226,$X$12:$AJ$12,0))="T", INDEX($X$13:$AJ$36,MATCH($C226,$W$13:$W$36,0),MATCH($B226,$X$12:$AJ$12,0))="M"),_xlfn.XLOOKUP($B226,$X$12:$AJ$12,$X$37:$AJ$37), INDEX($X$13:$AJ$36,MATCH($C226,$W$13:$W$36,0),MATCH($B226,$X$12:$AJ$12,0)))</f>
        <v>85</v>
      </c>
      <c r="G226" s="19">
        <f>IF(OR(INDEX($X$41:$AJ$64,MATCH(C226,$W$41:$W$64,0),MATCH(B226,$X$40:$AJ$40,0))="T", INDEX($X$41:$AJ$64,MATCH(C226,$W$41:$W$64,0),MATCH(B226,$X$40:$AJ$40,0))="M"), _xlfn.XLOOKUP($B226,$X$40:$AJ$40,$X$65:$AJ$65), INDEX($X$41:$AJ$64,MATCH(C226,$W$41:$W$64,0),MATCH(B226,$X$40:$AJ$40,0)))</f>
        <v>41</v>
      </c>
      <c r="H226" s="19">
        <f>IF(OR(INDEX($X$70:$AJ$93,MATCH(C226,$W$70:$W$93,0),MATCH(B226,$X$69:$AJ$69,0))="T", INDEX($X$70:$AJ$93,MATCH(C226,$W$70:$W$93,0),MATCH(B226,$X$69:$AJ$69,0))="M"), _xlfn.XLOOKUP($B226,$X$69:$AJ$69,$X$94:$AJ$94), INDEX($X$70:$AJ$93,MATCH(C226,$W$70:$W$93,0),MATCH(B226,$X$69:$AJ$69,0)))</f>
        <v>6.4</v>
      </c>
      <c r="I226" s="19">
        <f>IF(OR(INDEX($X$99:$AJ$122,MATCH(C226,$W$99:$W$122,0),MATCH(B226,$X$98:$AJ$98,0))="T", INDEX($X$99:$AJ$122,MATCH(C226,$W$99:$W$122,0),MATCH(B226,$X$98:$AJ$98,0))="M"),_xlfn.XLOOKUP($B226,$X$98:$AJ$98,$X$123:$AJ$123), INDEX($X$99:$AJ$122,MATCH(C226,$W$99:$W$122,0),MATCH(B226,$X$98:$AJ$98,0)))</f>
        <v>1.4</v>
      </c>
      <c r="J226" s="19">
        <f>IF(OR(INDEX($X$128:$AJ$151,MATCH(C226,$W$128:$W$151,0),MATCH(B226,$X$127:$AJ$127,0))="T", INDEX($X$128:$AJ$151,MATCH(C226,$W$128:$W$151,0),MATCH(B226,$X$127:$AJ$127,0))="M"), _xlfn.XLOOKUP($B226,$X$127:$AJ$127,$X$152:$AJ$152), INDEX($X$128:$AJ$151,MATCH(C226,$W$128:$W$151,0),MATCH(B226,$X$127:$AJ$127,0)))</f>
        <v>6.4</v>
      </c>
      <c r="K226" s="18">
        <f>IF(OR(INDEX($AM$13:$AY$36,MATCH($C226,$AL$13:$AL$36,0),MATCH($B226,$AM$12:$AY$12,0))="T", INDEX($AM$13:$AY$36,MATCH($C226,$AL$13:$AL$36,0),MATCH($B226,$AM$12:$AY$12,0))="M"),_xlfn.XLOOKUP($B226,$AM$12:$AY$12,$AM$37:$AY$37), INDEX($AM$13:$AY$36,MATCH($C226,$AL$13:$AL$36,0),MATCH($B226,$AM$12:$AY$12,0)))</f>
        <v>81</v>
      </c>
      <c r="L226" s="18">
        <f>IF(OR(INDEX($AM$41:$AY$64,MATCH($C226,$AL$41:$AL$64,0),MATCH($B226,$AM$40:$AY$40,0))="T", INDEX($AM$41:$AY$64,MATCH($C226,$AL$41:$AL$64,0),MATCH($B226,$AM$40:$AY$40,0))="M"),_xlfn.XLOOKUP($B226,$AM$40:$AY$40,$AM$65:$AY$65), INDEX($AM$41:$AY$64,MATCH($C226,$AL$41:$AL$64,0),MATCH($B226,$AM$40:$AY$40,0)))</f>
        <v>52</v>
      </c>
      <c r="M226" s="18">
        <f t="shared" si="206"/>
        <v>8.5</v>
      </c>
      <c r="N226" s="18">
        <f t="shared" si="207"/>
        <v>0.7</v>
      </c>
      <c r="O226" s="18">
        <f>IF(OR(INDEX($AM$99:$AY$122,MATCH($C226,$AL$99:$AL$122,0),MATCH($B226,$AM$98:$AY$98,0))="T", INDEX($AM$99:$AY$122,MATCH($C226,$AL$99:$AL$122,0),MATCH($B226,$AM$98:$AY$98,0))="M"), _xlfn.XLOOKUP($B226,$AM$98:$AY$98,$AM$123:$AY$123), INDEX($AM$99:$AY$122,MATCH($C226,$AL$99:$AL$122,0),MATCH($B226,$AM$98:$AY$98,0)))</f>
        <v>0.7</v>
      </c>
      <c r="P226" s="23">
        <f>IF(OR(INDEX($BB$13:$BN$36,MATCH($C226,$BA$13:$BA$36,0),MATCH($B226,$BB$12:$BN$12,0))="T", INDEX($BB$13:$BN$36,MATCH($C226,$BA$13:$BA$36,0),MATCH($B226,$BB$12:$BN$12,0))="M"),_xlfn.XLOOKUP($B226,$BB$12:$BN$12,$BB$37:$BN$37), INDEX($BB$13:$BN$36,MATCH($C226,$BA$13:$BA$36,0),MATCH($B226,$BB$12:$BN$12,0)))</f>
        <v>84</v>
      </c>
      <c r="Q226" s="23">
        <f>IF(OR(INDEX($BB$41:$BN$64,MATCH($C226,$BA$41:$BA$64,0),MATCH($B226,$BB$40:$BN$40,0))="T", INDEX($BB$41:$BN$64,MATCH($C226,$BA$41:$BA$64,0),MATCH($B226,$BB$40:$BN$40,0))="M"),_xlfn.XLOOKUP($B226,$BB$40:$BN$40,$BB$65:$BN$65), INDEX($BB$41:$BN$64,MATCH($C226,$BA$41:$BA$64,0),MATCH($B226,$BB$40:$BN$40,0)))</f>
        <v>47</v>
      </c>
      <c r="R226" s="23">
        <f>IF(OR(INDEX($BB$70:$BN$93,MATCH($C226,$BA$70:$BA$93,0),MATCH($B226,$BB$69:$BN$69,0))="T", INDEX($BB$70:$BN$93,MATCH($C226,$BA$70:$BA$93,0),MATCH($B226,$BB$69:$BN$69,0))="M"), _xlfn.XLOOKUP($B226,$BB$69:$BN$69,$BB$94:$BN$94), INDEX($AM$41:$AY$64,MATCH($C226,$BA$70:$BA$93,0),MATCH($B226,$BB$69:$BN$69,0)))</f>
        <v>52</v>
      </c>
      <c r="S226" s="23">
        <f>IF(OR(INDEX($BB$99:$BN$122,MATCH($C226,$BA$99:$BA$122,0),MATCH($B226,$BB$98:$BN$98,0))="T", INDEX($BB$99:$BN$122,MATCH($C226,$BA$99:$BA$122,0),MATCH($B226,$BB$98:$BN$98,0))="M"), _xlfn.XLOOKUP($B226,$BB$98:$BN$98,$BB$123:$BN$123), INDEX($BB$99:$BN$122,MATCH($C226,$BA$99:$BA$122,0),MATCH($B226,$BB$98:$BN$98,0)))</f>
        <v>48</v>
      </c>
      <c r="T226" s="23">
        <f>IF(OR(INDEX($BB$128:$BN$151,MATCH($C226,$BA$128:$BA$151,0),MATCH($B226,$BB$127:$BN$127,0))="T", INDEX($BB$128:$BN$151,MATCH($C226,$BA$128:$BA$151,0),MATCH($B226,$BB$127:$BN$127,0))="M"), _xlfn.XLOOKUP($B226,$BB$127:$BN$127,$BB$152:$BN$152), INDEX($AM$128:$AY$151,MATCH($C226,$BA$128:$BA$151,0),MATCH($B226,$BB$127:$BN$127,0)))</f>
        <v>69.099999999999994</v>
      </c>
    </row>
    <row r="227" spans="1:20" x14ac:dyDescent="0.35">
      <c r="A227" s="2">
        <v>43419</v>
      </c>
      <c r="B227" s="6">
        <f t="shared" si="203"/>
        <v>11</v>
      </c>
      <c r="C227" s="6">
        <f t="shared" si="204"/>
        <v>2018</v>
      </c>
      <c r="D227">
        <v>179877</v>
      </c>
      <c r="E227">
        <f t="shared" si="205"/>
        <v>72314.399993960251</v>
      </c>
      <c r="F227" s="19">
        <f>IF(OR(INDEX($X$13:$AJ$36,MATCH($C227,$W$13:$W$36,0),MATCH($B227,$X$12:$AJ$12,0))="T", INDEX($X$13:$AJ$36,MATCH($C227,$W$13:$W$36,0),MATCH($B227,$X$12:$AJ$12,0))="M"),_xlfn.XLOOKUP($B227,$X$12:$AJ$12,$X$37:$AJ$37), INDEX($X$13:$AJ$36,MATCH($C227,$W$13:$W$36,0),MATCH($B227,$X$12:$AJ$12,0)))</f>
        <v>83</v>
      </c>
      <c r="G227" s="19">
        <f>IF(OR(INDEX($X$41:$AJ$64,MATCH(C227,$W$41:$W$64,0),MATCH(B227,$X$40:$AJ$40,0))="T", INDEX($X$41:$AJ$64,MATCH(C227,$W$41:$W$64,0),MATCH(B227,$X$40:$AJ$40,0))="M"), _xlfn.XLOOKUP($B227,$X$40:$AJ$40,$X$65:$AJ$65), INDEX($X$41:$AJ$64,MATCH(C227,$W$41:$W$64,0),MATCH(B227,$X$40:$AJ$40,0)))</f>
        <v>31</v>
      </c>
      <c r="H227" s="19">
        <f>IF(OR(INDEX($X$70:$AJ$93,MATCH(C227,$W$70:$W$93,0),MATCH(B227,$X$69:$AJ$69,0))="T", INDEX($X$70:$AJ$93,MATCH(C227,$W$70:$W$93,0),MATCH(B227,$X$69:$AJ$69,0))="M"), _xlfn.XLOOKUP($B227,$X$69:$AJ$69,$X$94:$AJ$94), INDEX($X$70:$AJ$93,MATCH(C227,$W$70:$W$93,0),MATCH(B227,$X$69:$AJ$69,0)))</f>
        <v>1.1000000000000001</v>
      </c>
      <c r="I227" s="19">
        <f>IF(OR(INDEX($X$99:$AJ$122,MATCH(C227,$W$99:$W$122,0),MATCH(B227,$X$98:$AJ$98,0))="T", INDEX($X$99:$AJ$122,MATCH(C227,$W$99:$W$122,0),MATCH(B227,$X$98:$AJ$98,0))="M"),_xlfn.XLOOKUP($B227,$X$98:$AJ$98,$X$123:$AJ$123), INDEX($X$99:$AJ$122,MATCH(C227,$W$99:$W$122,0),MATCH(B227,$X$98:$AJ$98,0)))</f>
        <v>0.1</v>
      </c>
      <c r="J227" s="19">
        <f>IF(OR(INDEX($X$128:$AJ$151,MATCH(C227,$W$128:$W$151,0),MATCH(B227,$X$127:$AJ$127,0))="T", INDEX($X$128:$AJ$151,MATCH(C227,$W$128:$W$151,0),MATCH(B227,$X$127:$AJ$127,0))="M"), _xlfn.XLOOKUP($B227,$X$127:$AJ$127,$X$152:$AJ$152), INDEX($X$128:$AJ$151,MATCH(C227,$W$128:$W$151,0),MATCH(B227,$X$127:$AJ$127,0)))</f>
        <v>4.4000000000000004</v>
      </c>
      <c r="K227" s="18">
        <f>IF(OR(INDEX($AM$13:$AY$36,MATCH($C227,$AL$13:$AL$36,0),MATCH($B227,$AM$12:$AY$12,0))="T", INDEX($AM$13:$AY$36,MATCH($C227,$AL$13:$AL$36,0),MATCH($B227,$AM$12:$AY$12,0))="M"),_xlfn.XLOOKUP($B227,$AM$12:$AY$12,$AM$37:$AY$37), INDEX($AM$13:$AY$36,MATCH($C227,$AL$13:$AL$36,0),MATCH($B227,$AM$12:$AY$12,0)))</f>
        <v>81</v>
      </c>
      <c r="L227" s="18">
        <f>IF(OR(INDEX($AM$41:$AY$64,MATCH($C227,$AL$41:$AL$64,0),MATCH($B227,$AM$40:$AY$40,0))="T", INDEX($AM$41:$AY$64,MATCH($C227,$AL$41:$AL$64,0),MATCH($B227,$AM$40:$AY$40,0))="M"),_xlfn.XLOOKUP($B227,$AM$40:$AY$40,$AM$65:$AY$65), INDEX($AM$41:$AY$64,MATCH($C227,$AL$41:$AL$64,0),MATCH($B227,$AM$40:$AY$40,0)))</f>
        <v>48</v>
      </c>
      <c r="M227" s="18">
        <f t="shared" si="206"/>
        <v>7.6</v>
      </c>
      <c r="N227" s="18">
        <f t="shared" si="207"/>
        <v>0.2</v>
      </c>
      <c r="O227" s="18">
        <f>IF(OR(INDEX($AM$99:$AY$122,MATCH($C227,$AL$99:$AL$122,0),MATCH($B227,$AM$98:$AY$98,0))="T", INDEX($AM$99:$AY$122,MATCH($C227,$AL$99:$AL$122,0),MATCH($B227,$AM$98:$AY$98,0))="M"), _xlfn.XLOOKUP($B227,$AM$98:$AY$98,$AM$123:$AY$123), INDEX($AM$99:$AY$122,MATCH($C227,$AL$99:$AL$122,0),MATCH($B227,$AM$98:$AY$98,0)))</f>
        <v>0.2</v>
      </c>
      <c r="P227" s="23">
        <f>IF(OR(INDEX($BB$13:$BN$36,MATCH($C227,$BA$13:$BA$36,0),MATCH($B227,$BB$12:$BN$12,0))="T", INDEX($BB$13:$BN$36,MATCH($C227,$BA$13:$BA$36,0),MATCH($B227,$BB$12:$BN$12,0))="M"),_xlfn.XLOOKUP($B227,$BB$12:$BN$12,$BB$37:$BN$37), INDEX($BB$13:$BN$36,MATCH($C227,$BA$13:$BA$36,0),MATCH($B227,$BB$12:$BN$12,0)))</f>
        <v>83</v>
      </c>
      <c r="Q227" s="23">
        <f>IF(OR(INDEX($BB$41:$BN$64,MATCH($C227,$BA$41:$BA$64,0),MATCH($B227,$BB$40:$BN$40,0))="T", INDEX($BB$41:$BN$64,MATCH($C227,$BA$41:$BA$64,0),MATCH($B227,$BB$40:$BN$40,0))="M"),_xlfn.XLOOKUP($B227,$BB$40:$BN$40,$BB$65:$BN$65), INDEX($BB$41:$BN$64,MATCH($C227,$BA$41:$BA$64,0),MATCH($B227,$BB$40:$BN$40,0)))</f>
        <v>38</v>
      </c>
      <c r="R227" s="23">
        <f>IF(OR(INDEX($BB$70:$BN$93,MATCH($C227,$BA$70:$BA$93,0),MATCH($B227,$BB$69:$BN$69,0))="T", INDEX($BB$70:$BN$93,MATCH($C227,$BA$70:$BA$93,0),MATCH($B227,$BB$69:$BN$69,0))="M"), _xlfn.XLOOKUP($B227,$BB$69:$BN$69,$BB$94:$BN$94), INDEX($AM$41:$AY$64,MATCH($C227,$BA$70:$BA$93,0),MATCH($B227,$BB$69:$BN$69,0)))</f>
        <v>48</v>
      </c>
      <c r="S227" s="23">
        <f>IF(OR(INDEX($BB$99:$BN$122,MATCH($C227,$BA$99:$BA$122,0),MATCH($B227,$BB$98:$BN$98,0))="T", INDEX($BB$99:$BN$122,MATCH($C227,$BA$99:$BA$122,0),MATCH($B227,$BB$98:$BN$98,0))="M"), _xlfn.XLOOKUP($B227,$BB$98:$BN$98,$BB$123:$BN$123), INDEX($BB$99:$BN$122,MATCH($C227,$BA$99:$BA$122,0),MATCH($B227,$BB$98:$BN$98,0)))</f>
        <v>8</v>
      </c>
      <c r="T227" s="23">
        <f>IF(OR(INDEX($BB$128:$BN$151,MATCH($C227,$BA$128:$BA$151,0),MATCH($B227,$BB$127:$BN$127,0))="T", INDEX($BB$128:$BN$151,MATCH($C227,$BA$128:$BA$151,0),MATCH($B227,$BB$127:$BN$127,0))="M"), _xlfn.XLOOKUP($B227,$BB$127:$BN$127,$BB$152:$BN$152), INDEX($AM$128:$AY$151,MATCH($C227,$BA$128:$BA$151,0),MATCH($B227,$BB$127:$BN$127,0)))</f>
        <v>65.8</v>
      </c>
    </row>
    <row r="228" spans="1:20" x14ac:dyDescent="0.35">
      <c r="A228" s="2">
        <v>43449</v>
      </c>
      <c r="B228" s="6">
        <f t="shared" si="203"/>
        <v>12</v>
      </c>
      <c r="C228" s="6">
        <f t="shared" si="204"/>
        <v>2018</v>
      </c>
      <c r="D228">
        <v>211736</v>
      </c>
      <c r="E228">
        <f t="shared" si="205"/>
        <v>85122.399179001019</v>
      </c>
      <c r="F228" s="19">
        <f>IF(OR(INDEX($X$13:$AJ$36,MATCH($C228,$W$13:$W$36,0),MATCH($B228,$X$12:$AJ$12,0))="T", INDEX($X$13:$AJ$36,MATCH($C228,$W$13:$W$36,0),MATCH($B228,$X$12:$AJ$12,0))="M"),_xlfn.XLOOKUP($B228,$X$12:$AJ$12,$X$37:$AJ$37), INDEX($X$13:$AJ$36,MATCH($C228,$W$13:$W$36,0),MATCH($B228,$X$12:$AJ$12,0)))</f>
        <v>63</v>
      </c>
      <c r="G228" s="19">
        <f>IF(OR(INDEX($X$41:$AJ$64,MATCH(C228,$W$41:$W$64,0),MATCH(B228,$X$40:$AJ$40,0))="T", INDEX($X$41:$AJ$64,MATCH(C228,$W$41:$W$64,0),MATCH(B228,$X$40:$AJ$40,0))="M"), _xlfn.XLOOKUP($B228,$X$40:$AJ$40,$X$65:$AJ$65), INDEX($X$41:$AJ$64,MATCH(C228,$W$41:$W$64,0),MATCH(B228,$X$40:$AJ$40,0)))</f>
        <v>33</v>
      </c>
      <c r="H228" s="19">
        <f>IF(OR(INDEX($X$70:$AJ$93,MATCH(C228,$W$70:$W$93,0),MATCH(B228,$X$69:$AJ$69,0))="T", INDEX($X$70:$AJ$93,MATCH(C228,$W$70:$W$93,0),MATCH(B228,$X$69:$AJ$69,0))="M"), _xlfn.XLOOKUP($B228,$X$69:$AJ$69,$X$94:$AJ$94), INDEX($X$70:$AJ$93,MATCH(C228,$W$70:$W$93,0),MATCH(B228,$X$69:$AJ$69,0)))</f>
        <v>0</v>
      </c>
      <c r="I228" s="19">
        <f>IF(OR(INDEX($X$99:$AJ$122,MATCH(C228,$W$99:$W$122,0),MATCH(B228,$X$98:$AJ$98,0))="T", INDEX($X$99:$AJ$122,MATCH(C228,$W$99:$W$122,0),MATCH(B228,$X$98:$AJ$98,0))="M"),_xlfn.XLOOKUP($B228,$X$98:$AJ$98,$X$123:$AJ$123), INDEX($X$99:$AJ$122,MATCH(C228,$W$99:$W$122,0),MATCH(B228,$X$98:$AJ$98,0)))</f>
        <v>0</v>
      </c>
      <c r="J228" s="19">
        <f>IF(OR(INDEX($X$128:$AJ$151,MATCH(C228,$W$128:$W$151,0),MATCH(B228,$X$127:$AJ$127,0))="T", INDEX($X$128:$AJ$151,MATCH(C228,$W$128:$W$151,0),MATCH(B228,$X$127:$AJ$127,0))="M"), _xlfn.XLOOKUP($B228,$X$127:$AJ$127,$X$152:$AJ$152), INDEX($X$128:$AJ$151,MATCH(C228,$W$128:$W$151,0),MATCH(B228,$X$127:$AJ$127,0)))</f>
        <v>2.8521739130434782</v>
      </c>
      <c r="K228" s="18">
        <f>IF(OR(INDEX($AM$13:$AY$36,MATCH($C228,$AL$13:$AL$36,0),MATCH($B228,$AM$12:$AY$12,0))="T", INDEX($AM$13:$AY$36,MATCH($C228,$AL$13:$AL$36,0),MATCH($B228,$AM$12:$AY$12,0))="M"),_xlfn.XLOOKUP($B228,$AM$12:$AY$12,$AM$37:$AY$37), INDEX($AM$13:$AY$36,MATCH($C228,$AL$13:$AL$36,0),MATCH($B228,$AM$12:$AY$12,0)))</f>
        <v>62</v>
      </c>
      <c r="L228" s="18">
        <f>IF(OR(INDEX($AM$41:$AY$64,MATCH($C228,$AL$41:$AL$64,0),MATCH($B228,$AM$40:$AY$40,0))="T", INDEX($AM$41:$AY$64,MATCH($C228,$AL$41:$AL$64,0),MATCH($B228,$AM$40:$AY$40,0))="M"),_xlfn.XLOOKUP($B228,$AM$40:$AY$40,$AM$65:$AY$65), INDEX($AM$41:$AY$64,MATCH($C228,$AL$41:$AL$64,0),MATCH($B228,$AM$40:$AY$40,0)))</f>
        <v>45</v>
      </c>
      <c r="M228" s="18">
        <f t="shared" si="206"/>
        <v>5.0999999999999996</v>
      </c>
      <c r="N228" s="18">
        <f t="shared" si="207"/>
        <v>0</v>
      </c>
      <c r="O228" s="18">
        <f>IF(OR(INDEX($AM$99:$AY$122,MATCH($C228,$AL$99:$AL$122,0),MATCH($B228,$AM$98:$AY$98,0))="T", INDEX($AM$99:$AY$122,MATCH($C228,$AL$99:$AL$122,0),MATCH($B228,$AM$98:$AY$98,0))="M"), _xlfn.XLOOKUP($B228,$AM$98:$AY$98,$AM$123:$AY$123), INDEX($AM$99:$AY$122,MATCH($C228,$AL$99:$AL$122,0),MATCH($B228,$AM$98:$AY$98,0)))</f>
        <v>0</v>
      </c>
      <c r="P228" s="23">
        <f>IF(OR(INDEX($BB$13:$BN$36,MATCH($C228,$BA$13:$BA$36,0),MATCH($B228,$BB$12:$BN$12,0))="T", INDEX($BB$13:$BN$36,MATCH($C228,$BA$13:$BA$36,0),MATCH($B228,$BB$12:$BN$12,0))="M"),_xlfn.XLOOKUP($B228,$BB$12:$BN$12,$BB$37:$BN$37), INDEX($BB$13:$BN$36,MATCH($C228,$BA$13:$BA$36,0),MATCH($B228,$BB$12:$BN$12,0)))</f>
        <v>66</v>
      </c>
      <c r="Q228" s="23">
        <f>IF(OR(INDEX($BB$41:$BN$64,MATCH($C228,$BA$41:$BA$64,0),MATCH($B228,$BB$40:$BN$40,0))="T", INDEX($BB$41:$BN$64,MATCH($C228,$BA$41:$BA$64,0),MATCH($B228,$BB$40:$BN$40,0))="M"),_xlfn.XLOOKUP($B228,$BB$40:$BN$40,$BB$65:$BN$65), INDEX($BB$41:$BN$64,MATCH($C228,$BA$41:$BA$64,0),MATCH($B228,$BB$40:$BN$40,0)))</f>
        <v>36</v>
      </c>
      <c r="R228" s="23">
        <f>IF(OR(INDEX($BB$70:$BN$93,MATCH($C228,$BA$70:$BA$93,0),MATCH($B228,$BB$69:$BN$69,0))="T", INDEX($BB$70:$BN$93,MATCH($C228,$BA$70:$BA$93,0),MATCH($B228,$BB$69:$BN$69,0))="M"), _xlfn.XLOOKUP($B228,$BB$69:$BN$69,$BB$94:$BN$94), INDEX($AM$41:$AY$64,MATCH($C228,$BA$70:$BA$93,0),MATCH($B228,$BB$69:$BN$69,0)))</f>
        <v>45</v>
      </c>
      <c r="S228" s="23">
        <f>IF(OR(INDEX($BB$99:$BN$122,MATCH($C228,$BA$99:$BA$122,0),MATCH($B228,$BB$98:$BN$98,0))="T", INDEX($BB$99:$BN$122,MATCH($C228,$BA$99:$BA$122,0),MATCH($B228,$BB$98:$BN$98,0))="M"), _xlfn.XLOOKUP($B228,$BB$98:$BN$98,$BB$123:$BN$123), INDEX($BB$99:$BN$122,MATCH($C228,$BA$99:$BA$122,0),MATCH($B228,$BB$98:$BN$98,0)))</f>
        <v>0</v>
      </c>
      <c r="T228" s="23">
        <f>IF(OR(INDEX($BB$128:$BN$151,MATCH($C228,$BA$128:$BA$151,0),MATCH($B228,$BB$127:$BN$127,0))="T", INDEX($BB$128:$BN$151,MATCH($C228,$BA$128:$BA$151,0),MATCH($B228,$BB$127:$BN$127,0))="M"), _xlfn.XLOOKUP($B228,$BB$127:$BN$127,$BB$152:$BN$152), INDEX($AM$128:$AY$151,MATCH($C228,$BA$128:$BA$151,0),MATCH($B228,$BB$127:$BN$127,0)))</f>
        <v>58.7</v>
      </c>
    </row>
    <row r="229" spans="1:20" x14ac:dyDescent="0.35">
      <c r="A229" s="2">
        <v>43480</v>
      </c>
      <c r="B229" s="6">
        <f t="shared" si="203"/>
        <v>1</v>
      </c>
      <c r="C229" s="6">
        <f t="shared" si="204"/>
        <v>2019</v>
      </c>
      <c r="D229">
        <v>211960</v>
      </c>
      <c r="E229">
        <f t="shared" si="205"/>
        <v>85212.45196839959</v>
      </c>
      <c r="F229" s="19">
        <f>IF(OR(INDEX($X$13:$AJ$36,MATCH($C229,$W$13:$W$36,0),MATCH($B229,$X$12:$AJ$12,0))="T", INDEX($X$13:$AJ$36,MATCH($C229,$W$13:$W$36,0),MATCH($B229,$X$12:$AJ$12,0))="M"),_xlfn.XLOOKUP($B229,$X$12:$AJ$12,$X$37:$AJ$37), INDEX($X$13:$AJ$36,MATCH($C229,$W$13:$W$36,0),MATCH($B229,$X$12:$AJ$12,0)))</f>
        <v>65</v>
      </c>
      <c r="G229" s="19">
        <f>IF(OR(INDEX($X$41:$AJ$64,MATCH(C229,$W$41:$W$64,0),MATCH(B229,$X$40:$AJ$40,0))="T", INDEX($X$41:$AJ$64,MATCH(C229,$W$41:$W$64,0),MATCH(B229,$X$40:$AJ$40,0))="M"), _xlfn.XLOOKUP($B229,$X$40:$AJ$40,$X$65:$AJ$65), INDEX($X$41:$AJ$64,MATCH(C229,$W$41:$W$64,0),MATCH(B229,$X$40:$AJ$40,0)))</f>
        <v>29</v>
      </c>
      <c r="H229" s="19">
        <f>IF(OR(INDEX($X$70:$AJ$93,MATCH(C229,$W$70:$W$93,0),MATCH(B229,$X$69:$AJ$69,0))="T", INDEX($X$70:$AJ$93,MATCH(C229,$W$70:$W$93,0),MATCH(B229,$X$69:$AJ$69,0))="M"), _xlfn.XLOOKUP($B229,$X$69:$AJ$69,$X$94:$AJ$94), INDEX($X$70:$AJ$93,MATCH(C229,$W$70:$W$93,0),MATCH(B229,$X$69:$AJ$69,0)))</f>
        <v>0</v>
      </c>
      <c r="I229" s="19">
        <f>IF(OR(INDEX($X$99:$AJ$122,MATCH(C229,$W$99:$W$122,0),MATCH(B229,$X$98:$AJ$98,0))="T", INDEX($X$99:$AJ$122,MATCH(C229,$W$99:$W$122,0),MATCH(B229,$X$98:$AJ$98,0))="M"),_xlfn.XLOOKUP($B229,$X$98:$AJ$98,$X$123:$AJ$123), INDEX($X$99:$AJ$122,MATCH(C229,$W$99:$W$122,0),MATCH(B229,$X$98:$AJ$98,0)))</f>
        <v>0</v>
      </c>
      <c r="J229" s="19">
        <f>IF(OR(INDEX($X$128:$AJ$151,MATCH(C229,$W$128:$W$151,0),MATCH(B229,$X$127:$AJ$127,0))="T", INDEX($X$128:$AJ$151,MATCH(C229,$W$128:$W$151,0),MATCH(B229,$X$127:$AJ$127,0))="M"), _xlfn.XLOOKUP($B229,$X$127:$AJ$127,$X$152:$AJ$152), INDEX($X$128:$AJ$151,MATCH(C229,$W$128:$W$151,0),MATCH(B229,$X$127:$AJ$127,0)))</f>
        <v>1.8652173913043477</v>
      </c>
      <c r="K229" s="18">
        <f>IF(OR(INDEX($AM$13:$AY$36,MATCH($C229,$AL$13:$AL$36,0),MATCH($B229,$AM$12:$AY$12,0))="T", INDEX($AM$13:$AY$36,MATCH($C229,$AL$13:$AL$36,0),MATCH($B229,$AM$12:$AY$12,0))="M"),_xlfn.XLOOKUP($B229,$AM$12:$AY$12,$AM$37:$AY$37), INDEX($AM$13:$AY$36,MATCH($C229,$AL$13:$AL$36,0),MATCH($B229,$AM$12:$AY$12,0)))</f>
        <v>66</v>
      </c>
      <c r="L229" s="18">
        <f>IF(OR(INDEX($AM$41:$AY$64,MATCH($C229,$AL$41:$AL$64,0),MATCH($B229,$AM$40:$AY$40,0))="T", INDEX($AM$41:$AY$64,MATCH($C229,$AL$41:$AL$64,0),MATCH($B229,$AM$40:$AY$40,0))="M"),_xlfn.XLOOKUP($B229,$AM$40:$AY$40,$AM$65:$AY$65), INDEX($AM$41:$AY$64,MATCH($C229,$AL$41:$AL$64,0),MATCH($B229,$AM$40:$AY$40,0)))</f>
        <v>42</v>
      </c>
      <c r="M229" s="18">
        <f t="shared" si="206"/>
        <v>4.3</v>
      </c>
      <c r="N229" s="18">
        <f t="shared" si="207"/>
        <v>0</v>
      </c>
      <c r="O229" s="18">
        <f>IF(OR(INDEX($AM$99:$AY$122,MATCH($C229,$AL$99:$AL$122,0),MATCH($B229,$AM$98:$AY$98,0))="T", INDEX($AM$99:$AY$122,MATCH($C229,$AL$99:$AL$122,0),MATCH($B229,$AM$98:$AY$98,0))="M"), _xlfn.XLOOKUP($B229,$AM$98:$AY$98,$AM$123:$AY$123), INDEX($AM$99:$AY$122,MATCH($C229,$AL$99:$AL$122,0),MATCH($B229,$AM$98:$AY$98,0)))</f>
        <v>0</v>
      </c>
      <c r="P229" s="23">
        <f>IF(OR(INDEX($BB$13:$BN$36,MATCH($C229,$BA$13:$BA$36,0),MATCH($B229,$BB$12:$BN$12,0))="T", INDEX($BB$13:$BN$36,MATCH($C229,$BA$13:$BA$36,0),MATCH($B229,$BB$12:$BN$12,0))="M"),_xlfn.XLOOKUP($B229,$BB$12:$BN$12,$BB$37:$BN$37), INDEX($BB$13:$BN$36,MATCH($C229,$BA$13:$BA$36,0),MATCH($B229,$BB$12:$BN$12,0)))</f>
        <v>69</v>
      </c>
      <c r="Q229" s="23">
        <f>IF(OR(INDEX($BB$41:$BN$64,MATCH($C229,$BA$41:$BA$64,0),MATCH($B229,$BB$40:$BN$40,0))="T", INDEX($BB$41:$BN$64,MATCH($C229,$BA$41:$BA$64,0),MATCH($B229,$BB$40:$BN$40,0))="M"),_xlfn.XLOOKUP($B229,$BB$40:$BN$40,$BB$65:$BN$65), INDEX($BB$41:$BN$64,MATCH($C229,$BA$41:$BA$64,0),MATCH($B229,$BB$40:$BN$40,0)))</f>
        <v>33</v>
      </c>
      <c r="R229" s="23">
        <f>IF(OR(INDEX($BB$70:$BN$93,MATCH($C229,$BA$70:$BA$93,0),MATCH($B229,$BB$69:$BN$69,0))="T", INDEX($BB$70:$BN$93,MATCH($C229,$BA$70:$BA$93,0),MATCH($B229,$BB$69:$BN$69,0))="M"), _xlfn.XLOOKUP($B229,$BB$69:$BN$69,$BB$94:$BN$94), INDEX($AM$41:$AY$64,MATCH($C229,$BA$70:$BA$93,0),MATCH($B229,$BB$69:$BN$69,0)))</f>
        <v>42</v>
      </c>
      <c r="S229" s="23">
        <f>IF(OR(INDEX($BB$99:$BN$122,MATCH($C229,$BA$99:$BA$122,0),MATCH($B229,$BB$98:$BN$98,0))="T", INDEX($BB$99:$BN$122,MATCH($C229,$BA$99:$BA$122,0),MATCH($B229,$BB$98:$BN$98,0))="M"), _xlfn.XLOOKUP($B229,$BB$98:$BN$98,$BB$123:$BN$123), INDEX($BB$99:$BN$122,MATCH($C229,$BA$99:$BA$122,0),MATCH($B229,$BB$98:$BN$98,0)))</f>
        <v>0</v>
      </c>
      <c r="T229" s="23">
        <f>IF(OR(INDEX($BB$128:$BN$151,MATCH($C229,$BA$128:$BA$151,0),MATCH($B229,$BB$127:$BN$127,0))="T", INDEX($BB$128:$BN$151,MATCH($C229,$BA$128:$BA$151,0),MATCH($B229,$BB$127:$BN$127,0))="M"), _xlfn.XLOOKUP($B229,$BB$127:$BN$127,$BB$152:$BN$152), INDEX($AM$128:$AY$151,MATCH($C229,$BA$128:$BA$151,0),MATCH($B229,$BB$127:$BN$127,0)))</f>
        <v>59.9</v>
      </c>
    </row>
    <row r="230" spans="1:20" x14ac:dyDescent="0.35">
      <c r="A230" s="2">
        <v>43511</v>
      </c>
      <c r="B230" s="6">
        <f t="shared" si="203"/>
        <v>2</v>
      </c>
      <c r="C230" s="6">
        <f t="shared" si="204"/>
        <v>2019</v>
      </c>
      <c r="D230">
        <v>210904</v>
      </c>
      <c r="E230">
        <f t="shared" si="205"/>
        <v>84787.917389806316</v>
      </c>
      <c r="F230" s="19">
        <f>IF(OR(INDEX($X$13:$AJ$36,MATCH($C230,$W$13:$W$36,0),MATCH($B230,$X$12:$AJ$12,0))="T", INDEX($X$13:$AJ$36,MATCH($C230,$W$13:$W$36,0),MATCH($B230,$X$12:$AJ$12,0))="M"),_xlfn.XLOOKUP($B230,$X$12:$AJ$12,$X$37:$AJ$37), INDEX($X$13:$AJ$36,MATCH($C230,$W$13:$W$36,0),MATCH($B230,$X$12:$AJ$12,0)))</f>
        <v>63</v>
      </c>
      <c r="G230" s="19">
        <f>IF(OR(INDEX($X$41:$AJ$64,MATCH(C230,$W$41:$W$64,0),MATCH(B230,$X$40:$AJ$40,0))="T", INDEX($X$41:$AJ$64,MATCH(C230,$W$41:$W$64,0),MATCH(B230,$X$40:$AJ$40,0))="M"), _xlfn.XLOOKUP($B230,$X$40:$AJ$40,$X$65:$AJ$65), INDEX($X$41:$AJ$64,MATCH(C230,$W$41:$W$64,0),MATCH(B230,$X$40:$AJ$40,0)))</f>
        <v>31</v>
      </c>
      <c r="H230" s="19">
        <f>IF(OR(INDEX($X$70:$AJ$93,MATCH(C230,$W$70:$W$93,0),MATCH(B230,$X$69:$AJ$69,0))="T", INDEX($X$70:$AJ$93,MATCH(C230,$W$70:$W$93,0),MATCH(B230,$X$69:$AJ$69,0))="M"), _xlfn.XLOOKUP($B230,$X$69:$AJ$69,$X$94:$AJ$94), INDEX($X$70:$AJ$93,MATCH(C230,$W$70:$W$93,0),MATCH(B230,$X$69:$AJ$69,0)))</f>
        <v>0</v>
      </c>
      <c r="I230" s="19">
        <f>IF(OR(INDEX($X$99:$AJ$122,MATCH(C230,$W$99:$W$122,0),MATCH(B230,$X$98:$AJ$98,0))="T", INDEX($X$99:$AJ$122,MATCH(C230,$W$99:$W$122,0),MATCH(B230,$X$98:$AJ$98,0))="M"),_xlfn.XLOOKUP($B230,$X$98:$AJ$98,$X$123:$AJ$123), INDEX($X$99:$AJ$122,MATCH(C230,$W$99:$W$122,0),MATCH(B230,$X$98:$AJ$98,0)))</f>
        <v>0</v>
      </c>
      <c r="J230" s="19">
        <f>IF(OR(INDEX($X$128:$AJ$151,MATCH(C230,$W$128:$W$151,0),MATCH(B230,$X$127:$AJ$127,0))="T", INDEX($X$128:$AJ$151,MATCH(C230,$W$128:$W$151,0),MATCH(B230,$X$127:$AJ$127,0))="M"), _xlfn.XLOOKUP($B230,$X$127:$AJ$127,$X$152:$AJ$152), INDEX($X$128:$AJ$151,MATCH(C230,$W$128:$W$151,0),MATCH(B230,$X$127:$AJ$127,0)))</f>
        <v>2.1</v>
      </c>
      <c r="K230" s="18">
        <f>IF(OR(INDEX($AM$13:$AY$36,MATCH($C230,$AL$13:$AL$36,0),MATCH($B230,$AM$12:$AY$12,0))="T", INDEX($AM$13:$AY$36,MATCH($C230,$AL$13:$AL$36,0),MATCH($B230,$AM$12:$AY$12,0))="M"),_xlfn.XLOOKUP($B230,$AM$12:$AY$12,$AM$37:$AY$37), INDEX($AM$13:$AY$36,MATCH($C230,$AL$13:$AL$36,0),MATCH($B230,$AM$12:$AY$12,0)))</f>
        <v>62</v>
      </c>
      <c r="L230" s="18">
        <f>IF(OR(INDEX($AM$41:$AY$64,MATCH($C230,$AL$41:$AL$64,0),MATCH($B230,$AM$40:$AY$40,0))="T", INDEX($AM$41:$AY$64,MATCH($C230,$AL$41:$AL$64,0),MATCH($B230,$AM$40:$AY$40,0))="M"),_xlfn.XLOOKUP($B230,$AM$40:$AY$40,$AM$65:$AY$65), INDEX($AM$41:$AY$64,MATCH($C230,$AL$41:$AL$64,0),MATCH($B230,$AM$40:$AY$40,0)))</f>
        <v>40</v>
      </c>
      <c r="M230" s="18">
        <f t="shared" si="206"/>
        <v>4.3</v>
      </c>
      <c r="N230" s="18">
        <f t="shared" si="207"/>
        <v>0</v>
      </c>
      <c r="O230" s="18">
        <f>IF(OR(INDEX($AM$99:$AY$122,MATCH($C230,$AL$99:$AL$122,0),MATCH($B230,$AM$98:$AY$98,0))="T", INDEX($AM$99:$AY$122,MATCH($C230,$AL$99:$AL$122,0),MATCH($B230,$AM$98:$AY$98,0))="M"), _xlfn.XLOOKUP($B230,$AM$98:$AY$98,$AM$123:$AY$123), INDEX($AM$99:$AY$122,MATCH($C230,$AL$99:$AL$122,0),MATCH($B230,$AM$98:$AY$98,0)))</f>
        <v>0</v>
      </c>
      <c r="P230" s="23">
        <f>IF(OR(INDEX($BB$13:$BN$36,MATCH($C230,$BA$13:$BA$36,0),MATCH($B230,$BB$12:$BN$12,0))="T", INDEX($BB$13:$BN$36,MATCH($C230,$BA$13:$BA$36,0),MATCH($B230,$BB$12:$BN$12,0))="M"),_xlfn.XLOOKUP($B230,$BB$12:$BN$12,$BB$37:$BN$37), INDEX($BB$13:$BN$36,MATCH($C230,$BA$13:$BA$36,0),MATCH($B230,$BB$12:$BN$12,0)))</f>
        <v>64</v>
      </c>
      <c r="Q230" s="23">
        <f>IF(OR(INDEX($BB$41:$BN$64,MATCH($C230,$BA$41:$BA$64,0),MATCH($B230,$BB$40:$BN$40,0))="T", INDEX($BB$41:$BN$64,MATCH($C230,$BA$41:$BA$64,0),MATCH($B230,$BB$40:$BN$40,0))="M"),_xlfn.XLOOKUP($B230,$BB$40:$BN$40,$BB$65:$BN$65), INDEX($BB$41:$BN$64,MATCH($C230,$BA$41:$BA$64,0),MATCH($B230,$BB$40:$BN$40,0)))</f>
        <v>33</v>
      </c>
      <c r="R230" s="23">
        <f>IF(OR(INDEX($BB$70:$BN$93,MATCH($C230,$BA$70:$BA$93,0),MATCH($B230,$BB$69:$BN$69,0))="T", INDEX($BB$70:$BN$93,MATCH($C230,$BA$70:$BA$93,0),MATCH($B230,$BB$69:$BN$69,0))="M"), _xlfn.XLOOKUP($B230,$BB$69:$BN$69,$BB$94:$BN$94), INDEX($AM$41:$AY$64,MATCH($C230,$BA$70:$BA$93,0),MATCH($B230,$BB$69:$BN$69,0)))</f>
        <v>1.4782608695652173</v>
      </c>
      <c r="S230" s="23">
        <f>IF(OR(INDEX($BB$99:$BN$122,MATCH($C230,$BA$99:$BA$122,0),MATCH($B230,$BB$98:$BN$98,0))="T", INDEX($BB$99:$BN$122,MATCH($C230,$BA$99:$BA$122,0),MATCH($B230,$BB$98:$BN$98,0))="M"), _xlfn.XLOOKUP($B230,$BB$98:$BN$98,$BB$123:$BN$123), INDEX($BB$99:$BN$122,MATCH($C230,$BA$99:$BA$122,0),MATCH($B230,$BB$98:$BN$98,0)))</f>
        <v>0</v>
      </c>
      <c r="T230" s="23">
        <f>IF(OR(INDEX($BB$128:$BN$151,MATCH($C230,$BA$128:$BA$151,0),MATCH($B230,$BB$127:$BN$127,0))="T", INDEX($BB$128:$BN$151,MATCH($C230,$BA$128:$BA$151,0),MATCH($B230,$BB$127:$BN$127,0))="M"), _xlfn.XLOOKUP($B230,$BB$127:$BN$127,$BB$152:$BN$152), INDEX($AM$128:$AY$151,MATCH($C230,$BA$128:$BA$151,0),MATCH($B230,$BB$127:$BN$127,0)))</f>
        <v>55.1</v>
      </c>
    </row>
    <row r="231" spans="1:20" x14ac:dyDescent="0.35">
      <c r="A231" s="2">
        <v>43539</v>
      </c>
      <c r="B231" s="6">
        <f t="shared" si="203"/>
        <v>3</v>
      </c>
      <c r="C231" s="6">
        <f t="shared" si="204"/>
        <v>2019</v>
      </c>
      <c r="D231">
        <v>179996</v>
      </c>
      <c r="E231">
        <f t="shared" si="205"/>
        <v>72362.240538328246</v>
      </c>
      <c r="F231" s="19">
        <f>IF(OR(INDEX($X$13:$AJ$36,MATCH($C231,$W$13:$W$36,0),MATCH($B231,$X$12:$AJ$12,0))="T", INDEX($X$13:$AJ$36,MATCH($C231,$W$13:$W$36,0),MATCH($B231,$X$12:$AJ$12,0))="M"),_xlfn.XLOOKUP($B231,$X$12:$AJ$12,$X$37:$AJ$37), INDEX($X$13:$AJ$36,MATCH($C231,$W$13:$W$36,0),MATCH($B231,$X$12:$AJ$12,0)))</f>
        <v>75</v>
      </c>
      <c r="G231" s="19">
        <f>IF(OR(INDEX($X$41:$AJ$64,MATCH(C231,$W$41:$W$64,0),MATCH(B231,$X$40:$AJ$40,0))="T", INDEX($X$41:$AJ$64,MATCH(C231,$W$41:$W$64,0),MATCH(B231,$X$40:$AJ$40,0))="M"), _xlfn.XLOOKUP($B231,$X$40:$AJ$40,$X$65:$AJ$65), INDEX($X$41:$AJ$64,MATCH(C231,$W$41:$W$64,0),MATCH(B231,$X$40:$AJ$40,0)))</f>
        <v>38</v>
      </c>
      <c r="H231" s="19">
        <f>IF(OR(INDEX($X$70:$AJ$93,MATCH(C231,$W$70:$W$93,0),MATCH(B231,$X$69:$AJ$69,0))="T", INDEX($X$70:$AJ$93,MATCH(C231,$W$70:$W$93,0),MATCH(B231,$X$69:$AJ$69,0))="M"), _xlfn.XLOOKUP($B231,$X$69:$AJ$69,$X$94:$AJ$94), INDEX($X$70:$AJ$93,MATCH(C231,$W$70:$W$93,0),MATCH(B231,$X$69:$AJ$69,0)))</f>
        <v>0</v>
      </c>
      <c r="I231" s="19">
        <f>IF(OR(INDEX($X$99:$AJ$122,MATCH(C231,$W$99:$W$122,0),MATCH(B231,$X$98:$AJ$98,0))="T", INDEX($X$99:$AJ$122,MATCH(C231,$W$99:$W$122,0),MATCH(B231,$X$98:$AJ$98,0))="M"),_xlfn.XLOOKUP($B231,$X$98:$AJ$98,$X$123:$AJ$123), INDEX($X$99:$AJ$122,MATCH(C231,$W$99:$W$122,0),MATCH(B231,$X$98:$AJ$98,0)))</f>
        <v>0</v>
      </c>
      <c r="J231" s="19">
        <f>IF(OR(INDEX($X$128:$AJ$151,MATCH(C231,$W$128:$W$151,0),MATCH(B231,$X$127:$AJ$127,0))="T", INDEX($X$128:$AJ$151,MATCH(C231,$W$128:$W$151,0),MATCH(B231,$X$127:$AJ$127,0))="M"), _xlfn.XLOOKUP($B231,$X$127:$AJ$127,$X$152:$AJ$152), INDEX($X$128:$AJ$151,MATCH(C231,$W$128:$W$151,0),MATCH(B231,$X$127:$AJ$127,0)))</f>
        <v>2.9</v>
      </c>
      <c r="K231" s="18">
        <f>IF(OR(INDEX($AM$13:$AY$36,MATCH($C231,$AL$13:$AL$36,0),MATCH($B231,$AM$12:$AY$12,0))="T", INDEX($AM$13:$AY$36,MATCH($C231,$AL$13:$AL$36,0),MATCH($B231,$AM$12:$AY$12,0))="M"),_xlfn.XLOOKUP($B231,$AM$12:$AY$12,$AM$37:$AY$37), INDEX($AM$13:$AY$36,MATCH($C231,$AL$13:$AL$36,0),MATCH($B231,$AM$12:$AY$12,0)))</f>
        <v>73</v>
      </c>
      <c r="L231" s="18">
        <f>IF(OR(INDEX($AM$41:$AY$64,MATCH($C231,$AL$41:$AL$64,0),MATCH($B231,$AM$40:$AY$40,0))="T", INDEX($AM$41:$AY$64,MATCH($C231,$AL$41:$AL$64,0),MATCH($B231,$AM$40:$AY$40,0))="M"),_xlfn.XLOOKUP($B231,$AM$40:$AY$40,$AM$65:$AY$65), INDEX($AM$41:$AY$64,MATCH($C231,$AL$41:$AL$64,0),MATCH($B231,$AM$40:$AY$40,0)))</f>
        <v>45</v>
      </c>
      <c r="M231" s="18">
        <f t="shared" si="206"/>
        <v>4.5</v>
      </c>
      <c r="N231" s="18">
        <f t="shared" si="207"/>
        <v>0</v>
      </c>
      <c r="O231" s="18">
        <f>IF(OR(INDEX($AM$99:$AY$122,MATCH($C231,$AL$99:$AL$122,0),MATCH($B231,$AM$98:$AY$98,0))="T", INDEX($AM$99:$AY$122,MATCH($C231,$AL$99:$AL$122,0),MATCH($B231,$AM$98:$AY$98,0))="M"), _xlfn.XLOOKUP($B231,$AM$98:$AY$98,$AM$123:$AY$123), INDEX($AM$99:$AY$122,MATCH($C231,$AL$99:$AL$122,0),MATCH($B231,$AM$98:$AY$98,0)))</f>
        <v>0</v>
      </c>
      <c r="P231" s="23">
        <f>IF(OR(INDEX($BB$13:$BN$36,MATCH($C231,$BA$13:$BA$36,0),MATCH($B231,$BB$12:$BN$12,0))="T", INDEX($BB$13:$BN$36,MATCH($C231,$BA$13:$BA$36,0),MATCH($B231,$BB$12:$BN$12,0))="M"),_xlfn.XLOOKUP($B231,$BB$12:$BN$12,$BB$37:$BN$37), INDEX($BB$13:$BN$36,MATCH($C231,$BA$13:$BA$36,0),MATCH($B231,$BB$12:$BN$12,0)))</f>
        <v>78</v>
      </c>
      <c r="Q231" s="23">
        <f>IF(OR(INDEX($BB$41:$BN$64,MATCH($C231,$BA$41:$BA$64,0),MATCH($B231,$BB$40:$BN$40,0))="T", INDEX($BB$41:$BN$64,MATCH($C231,$BA$41:$BA$64,0),MATCH($B231,$BB$40:$BN$40,0))="M"),_xlfn.XLOOKUP($B231,$BB$40:$BN$40,$BB$65:$BN$65), INDEX($BB$41:$BN$64,MATCH($C231,$BA$41:$BA$64,0),MATCH($B231,$BB$40:$BN$40,0)))</f>
        <v>39</v>
      </c>
      <c r="R231" s="23">
        <f>IF(OR(INDEX($BB$70:$BN$93,MATCH($C231,$BA$70:$BA$93,0),MATCH($B231,$BB$69:$BN$69,0))="T", INDEX($BB$70:$BN$93,MATCH($C231,$BA$70:$BA$93,0),MATCH($B231,$BB$69:$BN$69,0))="M"), _xlfn.XLOOKUP($B231,$BB$69:$BN$69,$BB$94:$BN$94), INDEX($AM$41:$AY$64,MATCH($C231,$BA$70:$BA$93,0),MATCH($B231,$BB$69:$BN$69,0)))</f>
        <v>45</v>
      </c>
      <c r="S231" s="23">
        <f>IF(OR(INDEX($BB$99:$BN$122,MATCH($C231,$BA$99:$BA$122,0),MATCH($B231,$BB$98:$BN$98,0))="T", INDEX($BB$99:$BN$122,MATCH($C231,$BA$99:$BA$122,0),MATCH($B231,$BB$98:$BN$98,0))="M"), _xlfn.XLOOKUP($B231,$BB$98:$BN$98,$BB$123:$BN$123), INDEX($BB$99:$BN$122,MATCH($C231,$BA$99:$BA$122,0),MATCH($B231,$BB$98:$BN$98,0)))</f>
        <v>0</v>
      </c>
      <c r="T231" s="23">
        <f>IF(OR(INDEX($BB$128:$BN$151,MATCH($C231,$BA$128:$BA$151,0),MATCH($B231,$BB$127:$BN$127,0))="T", INDEX($BB$128:$BN$151,MATCH($C231,$BA$128:$BA$151,0),MATCH($B231,$BB$127:$BN$127,0))="M"), _xlfn.XLOOKUP($B231,$BB$127:$BN$127,$BB$152:$BN$152), INDEX($AM$128:$AY$151,MATCH($C231,$BA$128:$BA$151,0),MATCH($B231,$BB$127:$BN$127,0)))</f>
        <v>61.4</v>
      </c>
    </row>
    <row r="232" spans="1:20" x14ac:dyDescent="0.35">
      <c r="A232" s="2">
        <v>43570</v>
      </c>
      <c r="B232" s="6">
        <f t="shared" si="203"/>
        <v>4</v>
      </c>
      <c r="C232" s="6">
        <f t="shared" si="204"/>
        <v>2019</v>
      </c>
      <c r="D232">
        <v>136590</v>
      </c>
      <c r="E232">
        <f t="shared" si="205"/>
        <v>54912.100464067276</v>
      </c>
      <c r="F232" s="19">
        <f>IF(OR(INDEX($X$13:$AJ$36,MATCH($C232,$W$13:$W$36,0),MATCH($B232,$X$12:$AJ$12,0))="T", INDEX($X$13:$AJ$36,MATCH($C232,$W$13:$W$36,0),MATCH($B232,$X$12:$AJ$12,0))="M"),_xlfn.XLOOKUP($B232,$X$12:$AJ$12,$X$37:$AJ$37), INDEX($X$13:$AJ$36,MATCH($C232,$W$13:$W$36,0),MATCH($B232,$X$12:$AJ$12,0)))</f>
        <v>90</v>
      </c>
      <c r="G232" s="19">
        <f>IF(OR(INDEX($X$41:$AJ$64,MATCH(C232,$W$41:$W$64,0),MATCH(B232,$X$40:$AJ$40,0))="T", INDEX($X$41:$AJ$64,MATCH(C232,$W$41:$W$64,0),MATCH(B232,$X$40:$AJ$40,0))="M"), _xlfn.XLOOKUP($B232,$X$40:$AJ$40,$X$65:$AJ$65), INDEX($X$41:$AJ$64,MATCH(C232,$W$41:$W$64,0),MATCH(B232,$X$40:$AJ$40,0)))</f>
        <v>44</v>
      </c>
      <c r="H232" s="19">
        <f>IF(OR(INDEX($X$70:$AJ$93,MATCH(C232,$W$70:$W$93,0),MATCH(B232,$X$69:$AJ$69,0))="T", INDEX($X$70:$AJ$93,MATCH(C232,$W$70:$W$93,0),MATCH(B232,$X$69:$AJ$69,0))="M"), _xlfn.XLOOKUP($B232,$X$69:$AJ$69,$X$94:$AJ$94), INDEX($X$70:$AJ$93,MATCH(C232,$W$70:$W$93,0),MATCH(B232,$X$69:$AJ$69,0)))</f>
        <v>0.9</v>
      </c>
      <c r="I232" s="19">
        <f>IF(OR(INDEX($X$99:$AJ$122,MATCH(C232,$W$99:$W$122,0),MATCH(B232,$X$98:$AJ$98,0))="T", INDEX($X$99:$AJ$122,MATCH(C232,$W$99:$W$122,0),MATCH(B232,$X$98:$AJ$98,0))="M"),_xlfn.XLOOKUP($B232,$X$98:$AJ$98,$X$123:$AJ$123), INDEX($X$99:$AJ$122,MATCH(C232,$W$99:$W$122,0),MATCH(B232,$X$98:$AJ$98,0)))</f>
        <v>1.2</v>
      </c>
      <c r="J232" s="19">
        <f>IF(OR(INDEX($X$128:$AJ$151,MATCH(C232,$W$128:$W$151,0),MATCH(B232,$X$127:$AJ$127,0))="T", INDEX($X$128:$AJ$151,MATCH(C232,$W$128:$W$151,0),MATCH(B232,$X$127:$AJ$127,0))="M"), _xlfn.XLOOKUP($B232,$X$127:$AJ$127,$X$152:$AJ$152), INDEX($X$128:$AJ$151,MATCH(C232,$W$128:$W$151,0),MATCH(B232,$X$127:$AJ$127,0)))</f>
        <v>2.6</v>
      </c>
      <c r="K232" s="18">
        <f>IF(OR(INDEX($AM$13:$AY$36,MATCH($C232,$AL$13:$AL$36,0),MATCH($B232,$AM$12:$AY$12,0))="T", INDEX($AM$13:$AY$36,MATCH($C232,$AL$13:$AL$36,0),MATCH($B232,$AM$12:$AY$12,0))="M"),_xlfn.XLOOKUP($B232,$AM$12:$AY$12,$AM$37:$AY$37), INDEX($AM$13:$AY$36,MATCH($C232,$AL$13:$AL$36,0),MATCH($B232,$AM$12:$AY$12,0)))</f>
        <v>82</v>
      </c>
      <c r="L232" s="18">
        <f>IF(OR(INDEX($AM$41:$AY$64,MATCH($C232,$AL$41:$AL$64,0),MATCH($B232,$AM$40:$AY$40,0))="T", INDEX($AM$41:$AY$64,MATCH($C232,$AL$41:$AL$64,0),MATCH($B232,$AM$40:$AY$40,0))="M"),_xlfn.XLOOKUP($B232,$AM$40:$AY$40,$AM$65:$AY$65), INDEX($AM$41:$AY$64,MATCH($C232,$AL$41:$AL$64,0),MATCH($B232,$AM$40:$AY$40,0)))</f>
        <v>49</v>
      </c>
      <c r="M232" s="18">
        <f t="shared" si="206"/>
        <v>3.2</v>
      </c>
      <c r="N232" s="18">
        <f t="shared" si="207"/>
        <v>0.1</v>
      </c>
      <c r="O232" s="18">
        <f>IF(OR(INDEX($AM$99:$AY$122,MATCH($C232,$AL$99:$AL$122,0),MATCH($B232,$AM$98:$AY$98,0))="T", INDEX($AM$99:$AY$122,MATCH($C232,$AL$99:$AL$122,0),MATCH($B232,$AM$98:$AY$98,0))="M"), _xlfn.XLOOKUP($B232,$AM$98:$AY$98,$AM$123:$AY$123), INDEX($AM$99:$AY$122,MATCH($C232,$AL$99:$AL$122,0),MATCH($B232,$AM$98:$AY$98,0)))</f>
        <v>0.1</v>
      </c>
      <c r="P232" s="23">
        <f>IF(OR(INDEX($BB$13:$BN$36,MATCH($C232,$BA$13:$BA$36,0),MATCH($B232,$BB$12:$BN$12,0))="T", INDEX($BB$13:$BN$36,MATCH($C232,$BA$13:$BA$36,0),MATCH($B232,$BB$12:$BN$12,0))="M"),_xlfn.XLOOKUP($B232,$BB$12:$BN$12,$BB$37:$BN$37), INDEX($BB$13:$BN$36,MATCH($C232,$BA$13:$BA$36,0),MATCH($B232,$BB$12:$BN$12,0)))</f>
        <v>89</v>
      </c>
      <c r="Q232" s="23">
        <f>IF(OR(INDEX($BB$41:$BN$64,MATCH($C232,$BA$41:$BA$64,0),MATCH($B232,$BB$40:$BN$40,0))="T", INDEX($BB$41:$BN$64,MATCH($C232,$BA$41:$BA$64,0),MATCH($B232,$BB$40:$BN$40,0))="M"),_xlfn.XLOOKUP($B232,$BB$40:$BN$40,$BB$65:$BN$65), INDEX($BB$41:$BN$64,MATCH($C232,$BA$41:$BA$64,0),MATCH($B232,$BB$40:$BN$40,0)))</f>
        <v>47</v>
      </c>
      <c r="R232" s="23">
        <f>IF(OR(INDEX($BB$70:$BN$93,MATCH($C232,$BA$70:$BA$93,0),MATCH($B232,$BB$69:$BN$69,0))="T", INDEX($BB$70:$BN$93,MATCH($C232,$BA$70:$BA$93,0),MATCH($B232,$BB$69:$BN$69,0))="M"), _xlfn.XLOOKUP($B232,$BB$69:$BN$69,$BB$94:$BN$94), INDEX($AM$41:$AY$64,MATCH($C232,$BA$70:$BA$93,0),MATCH($B232,$BB$69:$BN$69,0)))</f>
        <v>49</v>
      </c>
      <c r="S232" s="23">
        <f>IF(OR(INDEX($BB$99:$BN$122,MATCH($C232,$BA$99:$BA$122,0),MATCH($B232,$BB$98:$BN$98,0))="T", INDEX($BB$99:$BN$122,MATCH($C232,$BA$99:$BA$122,0),MATCH($B232,$BB$98:$BN$98,0))="M"), _xlfn.XLOOKUP($B232,$BB$98:$BN$98,$BB$123:$BN$123), INDEX($BB$99:$BN$122,MATCH($C232,$BA$99:$BA$122,0),MATCH($B232,$BB$98:$BN$98,0)))</f>
        <v>19</v>
      </c>
      <c r="T232" s="23">
        <f>IF(OR(INDEX($BB$128:$BN$151,MATCH($C232,$BA$128:$BA$151,0),MATCH($B232,$BB$127:$BN$127,0))="T", INDEX($BB$128:$BN$151,MATCH($C232,$BA$128:$BA$151,0),MATCH($B232,$BB$127:$BN$127,0))="M"), _xlfn.XLOOKUP($B232,$BB$127:$BN$127,$BB$152:$BN$152), INDEX($AM$128:$AY$151,MATCH($C232,$BA$128:$BA$151,0),MATCH($B232,$BB$127:$BN$127,0)))</f>
        <v>63.9</v>
      </c>
    </row>
    <row r="233" spans="1:20" x14ac:dyDescent="0.35">
      <c r="A233" s="2">
        <v>43600</v>
      </c>
      <c r="B233" s="6">
        <f t="shared" si="203"/>
        <v>5</v>
      </c>
      <c r="C233" s="6">
        <f t="shared" si="204"/>
        <v>2019</v>
      </c>
      <c r="D233">
        <v>138811</v>
      </c>
      <c r="E233">
        <f t="shared" si="205"/>
        <v>55804.989951809381</v>
      </c>
      <c r="F233" s="19">
        <f>IF(OR(INDEX($X$13:$AJ$36,MATCH($C233,$W$13:$W$36,0),MATCH($B233,$X$12:$AJ$12,0))="T", INDEX($X$13:$AJ$36,MATCH($C233,$W$13:$W$36,0),MATCH($B233,$X$12:$AJ$12,0))="M"),_xlfn.XLOOKUP($B233,$X$12:$AJ$12,$X$37:$AJ$37), INDEX($X$13:$AJ$36,MATCH($C233,$W$13:$W$36,0),MATCH($B233,$X$12:$AJ$12,0)))</f>
        <v>88</v>
      </c>
      <c r="G233" s="19">
        <f>IF(OR(INDEX($X$41:$AJ$64,MATCH(C233,$W$41:$W$64,0),MATCH(B233,$X$40:$AJ$40,0))="T", INDEX($X$41:$AJ$64,MATCH(C233,$W$41:$W$64,0),MATCH(B233,$X$40:$AJ$40,0))="M"), _xlfn.XLOOKUP($B233,$X$40:$AJ$40,$X$65:$AJ$65), INDEX($X$41:$AJ$64,MATCH(C233,$W$41:$W$64,0),MATCH(B233,$X$40:$AJ$40,0)))</f>
        <v>43</v>
      </c>
      <c r="H233" s="19">
        <f>IF(OR(INDEX($X$70:$AJ$93,MATCH(C233,$W$70:$W$93,0),MATCH(B233,$X$69:$AJ$69,0))="T", INDEX($X$70:$AJ$93,MATCH(C233,$W$70:$W$93,0),MATCH(B233,$X$69:$AJ$69,0))="M"), _xlfn.XLOOKUP($B233,$X$69:$AJ$69,$X$94:$AJ$94), INDEX($X$70:$AJ$93,MATCH(C233,$W$70:$W$93,0),MATCH(B233,$X$69:$AJ$69,0)))</f>
        <v>10.7</v>
      </c>
      <c r="I233" s="19">
        <f>IF(OR(INDEX($X$99:$AJ$122,MATCH(C233,$W$99:$W$122,0),MATCH(B233,$X$98:$AJ$98,0))="T", INDEX($X$99:$AJ$122,MATCH(C233,$W$99:$W$122,0),MATCH(B233,$X$98:$AJ$98,0))="M"),_xlfn.XLOOKUP($B233,$X$98:$AJ$98,$X$123:$AJ$123), INDEX($X$99:$AJ$122,MATCH(C233,$W$99:$W$122,0),MATCH(B233,$X$98:$AJ$98,0)))</f>
        <v>1</v>
      </c>
      <c r="J233" s="19">
        <f>IF(OR(INDEX($X$128:$AJ$151,MATCH(C233,$W$128:$W$151,0),MATCH(B233,$X$127:$AJ$127,0))="T", INDEX($X$128:$AJ$151,MATCH(C233,$W$128:$W$151,0),MATCH(B233,$X$127:$AJ$127,0))="M"), _xlfn.XLOOKUP($B233,$X$127:$AJ$127,$X$152:$AJ$152), INDEX($X$128:$AJ$151,MATCH(C233,$W$128:$W$151,0),MATCH(B233,$X$127:$AJ$127,0)))</f>
        <v>8</v>
      </c>
      <c r="K233" s="18">
        <f>IF(OR(INDEX($AM$13:$AY$36,MATCH($C233,$AL$13:$AL$36,0),MATCH($B233,$AM$12:$AY$12,0))="T", INDEX($AM$13:$AY$36,MATCH($C233,$AL$13:$AL$36,0),MATCH($B233,$AM$12:$AY$12,0))="M"),_xlfn.XLOOKUP($B233,$AM$12:$AY$12,$AM$37:$AY$37), INDEX($AM$13:$AY$36,MATCH($C233,$AL$13:$AL$36,0),MATCH($B233,$AM$12:$AY$12,0)))</f>
        <v>67</v>
      </c>
      <c r="L233" s="18">
        <f>IF(OR(INDEX($AM$41:$AY$64,MATCH($C233,$AL$41:$AL$64,0),MATCH($B233,$AM$40:$AY$40,0))="T", INDEX($AM$41:$AY$64,MATCH($C233,$AL$41:$AL$64,0),MATCH($B233,$AM$40:$AY$40,0))="M"),_xlfn.XLOOKUP($B233,$AM$40:$AY$40,$AM$65:$AY$65), INDEX($AM$41:$AY$64,MATCH($C233,$AL$41:$AL$64,0),MATCH($B233,$AM$40:$AY$40,0)))</f>
        <v>49</v>
      </c>
      <c r="M233" s="18">
        <f t="shared" si="206"/>
        <v>5.9</v>
      </c>
      <c r="N233" s="18">
        <f t="shared" si="207"/>
        <v>0</v>
      </c>
      <c r="O233" s="18">
        <f>IF(OR(INDEX($AM$99:$AY$122,MATCH($C233,$AL$99:$AL$122,0),MATCH($B233,$AM$98:$AY$98,0))="T", INDEX($AM$99:$AY$122,MATCH($C233,$AL$99:$AL$122,0),MATCH($B233,$AM$98:$AY$98,0))="M"), _xlfn.XLOOKUP($B233,$AM$98:$AY$98,$AM$123:$AY$123), INDEX($AM$99:$AY$122,MATCH($C233,$AL$99:$AL$122,0),MATCH($B233,$AM$98:$AY$98,0)))</f>
        <v>0</v>
      </c>
      <c r="P233" s="23">
        <f>IF(OR(INDEX($BB$13:$BN$36,MATCH($C233,$BA$13:$BA$36,0),MATCH($B233,$BB$12:$BN$12,0))="T", INDEX($BB$13:$BN$36,MATCH($C233,$BA$13:$BA$36,0),MATCH($B233,$BB$12:$BN$12,0))="M"),_xlfn.XLOOKUP($B233,$BB$12:$BN$12,$BB$37:$BN$37), INDEX($BB$13:$BN$36,MATCH($C233,$BA$13:$BA$36,0),MATCH($B233,$BB$12:$BN$12,0)))</f>
        <v>78</v>
      </c>
      <c r="Q233" s="23">
        <f>IF(OR(INDEX($BB$41:$BN$64,MATCH($C233,$BA$41:$BA$64,0),MATCH($B233,$BB$40:$BN$40,0))="T", INDEX($BB$41:$BN$64,MATCH($C233,$BA$41:$BA$64,0),MATCH($B233,$BB$40:$BN$40,0))="M"),_xlfn.XLOOKUP($B233,$BB$40:$BN$40,$BB$65:$BN$65), INDEX($BB$41:$BN$64,MATCH($C233,$BA$41:$BA$64,0),MATCH($B233,$BB$40:$BN$40,0)))</f>
        <v>45</v>
      </c>
      <c r="R233" s="23">
        <f>IF(OR(INDEX($BB$70:$BN$93,MATCH($C233,$BA$70:$BA$93,0),MATCH($B233,$BB$69:$BN$69,0))="T", INDEX($BB$70:$BN$93,MATCH($C233,$BA$70:$BA$93,0),MATCH($B233,$BB$69:$BN$69,0))="M"), _xlfn.XLOOKUP($B233,$BB$69:$BN$69,$BB$94:$BN$94), INDEX($AM$41:$AY$64,MATCH($C233,$BA$70:$BA$93,0),MATCH($B233,$BB$69:$BN$69,0)))</f>
        <v>49</v>
      </c>
      <c r="S233" s="23">
        <f>IF(OR(INDEX($BB$99:$BN$122,MATCH($C233,$BA$99:$BA$122,0),MATCH($B233,$BB$98:$BN$98,0))="T", INDEX($BB$99:$BN$122,MATCH($C233,$BA$99:$BA$122,0),MATCH($B233,$BB$98:$BN$98,0))="M"), _xlfn.XLOOKUP($B233,$BB$98:$BN$98,$BB$123:$BN$123), INDEX($BB$99:$BN$122,MATCH($C233,$BA$99:$BA$122,0),MATCH($B233,$BB$98:$BN$98,0)))</f>
        <v>3</v>
      </c>
      <c r="T233" s="23">
        <f>IF(OR(INDEX($BB$128:$BN$151,MATCH($C233,$BA$128:$BA$151,0),MATCH($B233,$BB$127:$BN$127,0))="T", INDEX($BB$128:$BN$151,MATCH($C233,$BA$128:$BA$151,0),MATCH($B233,$BB$127:$BN$127,0))="M"), _xlfn.XLOOKUP($B233,$BB$127:$BN$127,$BB$152:$BN$152), INDEX($AM$128:$AY$151,MATCH($C233,$BA$128:$BA$151,0),MATCH($B233,$BB$127:$BN$127,0)))</f>
        <v>61.1</v>
      </c>
    </row>
    <row r="234" spans="1:20" x14ac:dyDescent="0.35">
      <c r="A234" s="2">
        <v>43631</v>
      </c>
      <c r="B234" s="6">
        <f t="shared" si="203"/>
        <v>6</v>
      </c>
      <c r="C234" s="6">
        <f t="shared" si="204"/>
        <v>2019</v>
      </c>
      <c r="D234">
        <v>131992</v>
      </c>
      <c r="E234">
        <f t="shared" si="205"/>
        <v>53063.606153109075</v>
      </c>
      <c r="F234" s="19">
        <f>IF(OR(INDEX($X$13:$AJ$36,MATCH($C234,$W$13:$W$36,0),MATCH($B234,$X$12:$AJ$12,0))="T", INDEX($X$13:$AJ$36,MATCH($C234,$W$13:$W$36,0),MATCH($B234,$X$12:$AJ$12,0))="M"),_xlfn.XLOOKUP($B234,$X$12:$AJ$12,$X$37:$AJ$37), INDEX($X$13:$AJ$36,MATCH($C234,$W$13:$W$36,0),MATCH($B234,$X$12:$AJ$12,0)))</f>
        <v>103</v>
      </c>
      <c r="G234" s="19">
        <f>IF(OR(INDEX($X$41:$AJ$64,MATCH(C234,$W$41:$W$64,0),MATCH(B234,$X$40:$AJ$40,0))="T", INDEX($X$41:$AJ$64,MATCH(C234,$W$41:$W$64,0),MATCH(B234,$X$40:$AJ$40,0))="M"), _xlfn.XLOOKUP($B234,$X$40:$AJ$40,$X$65:$AJ$65), INDEX($X$41:$AJ$64,MATCH(C234,$W$41:$W$64,0),MATCH(B234,$X$40:$AJ$40,0)))</f>
        <v>50</v>
      </c>
      <c r="H234" s="19">
        <f>IF(OR(INDEX($X$70:$AJ$93,MATCH(C234,$W$70:$W$93,0),MATCH(B234,$X$69:$AJ$69,0))="T", INDEX($X$70:$AJ$93,MATCH(C234,$W$70:$W$93,0),MATCH(B234,$X$69:$AJ$69,0))="M"), _xlfn.XLOOKUP($B234,$X$69:$AJ$69,$X$94:$AJ$94), INDEX($X$70:$AJ$93,MATCH(C234,$W$70:$W$93,0),MATCH(B234,$X$69:$AJ$69,0)))</f>
        <v>16</v>
      </c>
      <c r="I234" s="19">
        <f>IF(OR(INDEX($X$99:$AJ$122,MATCH(C234,$W$99:$W$122,0),MATCH(B234,$X$98:$AJ$98,0))="T", INDEX($X$99:$AJ$122,MATCH(C234,$W$99:$W$122,0),MATCH(B234,$X$98:$AJ$98,0))="M"),_xlfn.XLOOKUP($B234,$X$98:$AJ$98,$X$123:$AJ$123), INDEX($X$99:$AJ$122,MATCH(C234,$W$99:$W$122,0),MATCH(B234,$X$98:$AJ$98,0)))</f>
        <v>9.1</v>
      </c>
      <c r="J234" s="19">
        <f>IF(OR(INDEX($X$128:$AJ$151,MATCH(C234,$W$128:$W$151,0),MATCH(B234,$X$127:$AJ$127,0))="T", INDEX($X$128:$AJ$151,MATCH(C234,$W$128:$W$151,0),MATCH(B234,$X$127:$AJ$127,0))="M"), _xlfn.XLOOKUP($B234,$X$127:$AJ$127,$X$152:$AJ$152), INDEX($X$128:$AJ$151,MATCH(C234,$W$128:$W$151,0),MATCH(B234,$X$127:$AJ$127,0)))</f>
        <v>12.3</v>
      </c>
      <c r="K234" s="18">
        <f>IF(OR(INDEX($AM$13:$AY$36,MATCH($C234,$AL$13:$AL$36,0),MATCH($B234,$AM$12:$AY$12,0))="T", INDEX($AM$13:$AY$36,MATCH($C234,$AL$13:$AL$36,0),MATCH($B234,$AM$12:$AY$12,0))="M"),_xlfn.XLOOKUP($B234,$AM$12:$AY$12,$AM$37:$AY$37), INDEX($AM$13:$AY$36,MATCH($C234,$AL$13:$AL$36,0),MATCH($B234,$AM$12:$AY$12,0)))</f>
        <v>97</v>
      </c>
      <c r="L234" s="18">
        <f>IF(OR(INDEX($AM$41:$AY$64,MATCH($C234,$AL$41:$AL$64,0),MATCH($B234,$AM$40:$AY$40,0))="T", INDEX($AM$41:$AY$64,MATCH($C234,$AL$41:$AL$64,0),MATCH($B234,$AM$40:$AY$40,0))="M"),_xlfn.XLOOKUP($B234,$AM$40:$AY$40,$AM$65:$AY$65), INDEX($AM$41:$AY$64,MATCH($C234,$AL$41:$AL$64,0),MATCH($B234,$AM$40:$AY$40,0)))</f>
        <v>51</v>
      </c>
      <c r="M234" s="18">
        <f t="shared" si="206"/>
        <v>10.7</v>
      </c>
      <c r="N234" s="18">
        <f t="shared" si="207"/>
        <v>1.8</v>
      </c>
      <c r="O234" s="18">
        <f>IF(OR(INDEX($AM$99:$AY$122,MATCH($C234,$AL$99:$AL$122,0),MATCH($B234,$AM$98:$AY$98,0))="T", INDEX($AM$99:$AY$122,MATCH($C234,$AL$99:$AL$122,0),MATCH($B234,$AM$98:$AY$98,0))="M"), _xlfn.XLOOKUP($B234,$AM$98:$AY$98,$AM$123:$AY$123), INDEX($AM$99:$AY$122,MATCH($C234,$AL$99:$AL$122,0),MATCH($B234,$AM$98:$AY$98,0)))</f>
        <v>1.8</v>
      </c>
      <c r="P234" s="23">
        <f>IF(OR(INDEX($BB$13:$BN$36,MATCH($C234,$BA$13:$BA$36,0),MATCH($B234,$BB$12:$BN$12,0))="T", INDEX($BB$13:$BN$36,MATCH($C234,$BA$13:$BA$36,0),MATCH($B234,$BB$12:$BN$12,0))="M"),_xlfn.XLOOKUP($B234,$BB$12:$BN$12,$BB$37:$BN$37), INDEX($BB$13:$BN$36,MATCH($C234,$BA$13:$BA$36,0),MATCH($B234,$BB$12:$BN$12,0)))</f>
        <v>100</v>
      </c>
      <c r="Q234" s="23">
        <f>IF(OR(INDEX($BB$41:$BN$64,MATCH($C234,$BA$41:$BA$64,0),MATCH($B234,$BB$40:$BN$40,0))="T", INDEX($BB$41:$BN$64,MATCH($C234,$BA$41:$BA$64,0),MATCH($B234,$BB$40:$BN$40,0))="M"),_xlfn.XLOOKUP($B234,$BB$40:$BN$40,$BB$65:$BN$65), INDEX($BB$41:$BN$64,MATCH($C234,$BA$41:$BA$64,0),MATCH($B234,$BB$40:$BN$40,0)))</f>
        <v>51</v>
      </c>
      <c r="R234" s="23">
        <f>IF(OR(INDEX($BB$70:$BN$93,MATCH($C234,$BA$70:$BA$93,0),MATCH($B234,$BB$69:$BN$69,0))="T", INDEX($BB$70:$BN$93,MATCH($C234,$BA$70:$BA$93,0),MATCH($B234,$BB$69:$BN$69,0))="M"), _xlfn.XLOOKUP($B234,$BB$69:$BN$69,$BB$94:$BN$94), INDEX($AM$41:$AY$64,MATCH($C234,$BA$70:$BA$93,0),MATCH($B234,$BB$69:$BN$69,0)))</f>
        <v>51</v>
      </c>
      <c r="S234" s="23">
        <f>IF(OR(INDEX($BB$99:$BN$122,MATCH($C234,$BA$99:$BA$122,0),MATCH($B234,$BB$98:$BN$98,0))="T", INDEX($BB$99:$BN$122,MATCH($C234,$BA$99:$BA$122,0),MATCH($B234,$BB$98:$BN$98,0))="M"), _xlfn.XLOOKUP($B234,$BB$98:$BN$98,$BB$123:$BN$123), INDEX($BB$99:$BN$122,MATCH($C234,$BA$99:$BA$122,0),MATCH($B234,$BB$98:$BN$98,0)))</f>
        <v>130</v>
      </c>
      <c r="T234" s="23">
        <f>IF(OR(INDEX($BB$128:$BN$151,MATCH($C234,$BA$128:$BA$151,0),MATCH($B234,$BB$127:$BN$127,0))="T", INDEX($BB$128:$BN$151,MATCH($C234,$BA$128:$BA$151,0),MATCH($B234,$BB$127:$BN$127,0))="M"), _xlfn.XLOOKUP($B234,$BB$127:$BN$127,$BB$152:$BN$152), INDEX($AM$128:$AY$151,MATCH($C234,$BA$128:$BA$151,0),MATCH($B234,$BB$127:$BN$127,0)))</f>
        <v>68.8</v>
      </c>
    </row>
    <row r="235" spans="1:20" x14ac:dyDescent="0.35">
      <c r="A235" s="2">
        <v>43661</v>
      </c>
      <c r="B235" s="6">
        <f t="shared" si="203"/>
        <v>7</v>
      </c>
      <c r="C235" s="6">
        <f t="shared" si="204"/>
        <v>2019</v>
      </c>
      <c r="D235">
        <v>160404</v>
      </c>
      <c r="E235">
        <f t="shared" si="205"/>
        <v>64485.83763700306</v>
      </c>
      <c r="F235" s="19">
        <f>IF(OR(INDEX($X$13:$AJ$36,MATCH($C235,$W$13:$W$36,0),MATCH($B235,$X$12:$AJ$12,0))="T", INDEX($X$13:$AJ$36,MATCH($C235,$W$13:$W$36,0),MATCH($B235,$X$12:$AJ$12,0))="M"),_xlfn.XLOOKUP($B235,$X$12:$AJ$12,$X$37:$AJ$37), INDEX($X$13:$AJ$36,MATCH($C235,$W$13:$W$36,0),MATCH($B235,$X$12:$AJ$12,0)))</f>
        <v>104</v>
      </c>
      <c r="G235" s="19">
        <f>IF(OR(INDEX($X$41:$AJ$64,MATCH(C235,$W$41:$W$64,0),MATCH(B235,$X$40:$AJ$40,0))="T", INDEX($X$41:$AJ$64,MATCH(C235,$W$41:$W$64,0),MATCH(B235,$X$40:$AJ$40,0))="M"), _xlfn.XLOOKUP($B235,$X$40:$AJ$40,$X$65:$AJ$65), INDEX($X$41:$AJ$64,MATCH(C235,$W$41:$W$64,0),MATCH(B235,$X$40:$AJ$40,0)))</f>
        <v>56</v>
      </c>
      <c r="H235" s="19">
        <f>IF(OR(INDEX($X$70:$AJ$93,MATCH(C235,$W$70:$W$93,0),MATCH(B235,$X$69:$AJ$69,0))="T", INDEX($X$70:$AJ$93,MATCH(C235,$W$70:$W$93,0),MATCH(B235,$X$69:$AJ$69,0))="M"), _xlfn.XLOOKUP($B235,$X$69:$AJ$69,$X$94:$AJ$94), INDEX($X$70:$AJ$93,MATCH(C235,$W$70:$W$93,0),MATCH(B235,$X$69:$AJ$69,0)))</f>
        <v>14.6</v>
      </c>
      <c r="I235" s="19">
        <f>IF(OR(INDEX($X$99:$AJ$122,MATCH(C235,$W$99:$W$122,0),MATCH(B235,$X$98:$AJ$98,0))="T", INDEX($X$99:$AJ$122,MATCH(C235,$W$99:$W$122,0),MATCH(B235,$X$98:$AJ$98,0))="M"),_xlfn.XLOOKUP($B235,$X$98:$AJ$98,$X$123:$AJ$123), INDEX($X$99:$AJ$122,MATCH(C235,$W$99:$W$122,0),MATCH(B235,$X$98:$AJ$98,0)))</f>
        <v>11.4</v>
      </c>
      <c r="J235" s="19">
        <f>IF(OR(INDEX($X$128:$AJ$151,MATCH(C235,$W$128:$W$151,0),MATCH(B235,$X$127:$AJ$127,0))="T", INDEX($X$128:$AJ$151,MATCH(C235,$W$128:$W$151,0),MATCH(B235,$X$127:$AJ$127,0))="M"), _xlfn.XLOOKUP($B235,$X$127:$AJ$127,$X$152:$AJ$152), INDEX($X$128:$AJ$151,MATCH(C235,$W$128:$W$151,0),MATCH(B235,$X$127:$AJ$127,0)))</f>
        <v>9.6999999999999993</v>
      </c>
      <c r="K235" s="18">
        <f>IF(OR(INDEX($AM$13:$AY$36,MATCH($C235,$AL$13:$AL$36,0),MATCH($B235,$AM$12:$AY$12,0))="T", INDEX($AM$13:$AY$36,MATCH($C235,$AL$13:$AL$36,0),MATCH($B235,$AM$12:$AY$12,0))="M"),_xlfn.XLOOKUP($B235,$AM$12:$AY$12,$AM$37:$AY$37), INDEX($AM$13:$AY$36,MATCH($C235,$AL$13:$AL$36,0),MATCH($B235,$AM$12:$AY$12,0)))</f>
        <v>75</v>
      </c>
      <c r="L235" s="18">
        <f>IF(OR(INDEX($AM$41:$AY$64,MATCH($C235,$AL$41:$AL$64,0),MATCH($B235,$AM$40:$AY$40,0))="T", INDEX($AM$41:$AY$64,MATCH($C235,$AL$41:$AL$64,0),MATCH($B235,$AM$40:$AY$40,0))="M"),_xlfn.XLOOKUP($B235,$AM$40:$AY$40,$AM$65:$AY$65), INDEX($AM$41:$AY$64,MATCH($C235,$AL$41:$AL$64,0),MATCH($B235,$AM$40:$AY$40,0)))</f>
        <v>53</v>
      </c>
      <c r="M235" s="18">
        <f t="shared" si="206"/>
        <v>9.8000000000000007</v>
      </c>
      <c r="N235" s="18">
        <f t="shared" si="207"/>
        <v>0</v>
      </c>
      <c r="O235" s="18">
        <f>IF(OR(INDEX($AM$99:$AY$122,MATCH($C235,$AL$99:$AL$122,0),MATCH($B235,$AM$98:$AY$98,0))="T", INDEX($AM$99:$AY$122,MATCH($C235,$AL$99:$AL$122,0),MATCH($B235,$AM$98:$AY$98,0))="M"), _xlfn.XLOOKUP($B235,$AM$98:$AY$98,$AM$123:$AY$123), INDEX($AM$99:$AY$122,MATCH($C235,$AL$99:$AL$122,0),MATCH($B235,$AM$98:$AY$98,0)))</f>
        <v>0</v>
      </c>
      <c r="P235" s="23">
        <f>IF(OR(INDEX($BB$13:$BN$36,MATCH($C235,$BA$13:$BA$36,0),MATCH($B235,$BB$12:$BN$12,0))="T", INDEX($BB$13:$BN$36,MATCH($C235,$BA$13:$BA$36,0),MATCH($B235,$BB$12:$BN$12,0))="M"),_xlfn.XLOOKUP($B235,$BB$12:$BN$12,$BB$37:$BN$37), INDEX($BB$13:$BN$36,MATCH($C235,$BA$13:$BA$36,0),MATCH($B235,$BB$12:$BN$12,0)))</f>
        <v>92</v>
      </c>
      <c r="Q235" s="23">
        <f>IF(OR(INDEX($BB$41:$BN$64,MATCH($C235,$BA$41:$BA$64,0),MATCH($B235,$BB$40:$BN$40,0))="T", INDEX($BB$41:$BN$64,MATCH($C235,$BA$41:$BA$64,0),MATCH($B235,$BB$40:$BN$40,0))="M"),_xlfn.XLOOKUP($B235,$BB$40:$BN$40,$BB$65:$BN$65), INDEX($BB$41:$BN$64,MATCH($C235,$BA$41:$BA$64,0),MATCH($B235,$BB$40:$BN$40,0)))</f>
        <v>54</v>
      </c>
      <c r="R235" s="23">
        <f>IF(OR(INDEX($BB$70:$BN$93,MATCH($C235,$BA$70:$BA$93,0),MATCH($B235,$BB$69:$BN$69,0))="T", INDEX($BB$70:$BN$93,MATCH($C235,$BA$70:$BA$93,0),MATCH($B235,$BB$69:$BN$69,0))="M"), _xlfn.XLOOKUP($B235,$BB$69:$BN$69,$BB$94:$BN$94), INDEX($AM$41:$AY$64,MATCH($C235,$BA$70:$BA$93,0),MATCH($B235,$BB$69:$BN$69,0)))</f>
        <v>53</v>
      </c>
      <c r="S235" s="23">
        <f>IF(OR(INDEX($BB$99:$BN$122,MATCH($C235,$BA$99:$BA$122,0),MATCH($B235,$BB$98:$BN$98,0))="T", INDEX($BB$99:$BN$122,MATCH($C235,$BA$99:$BA$122,0),MATCH($B235,$BB$98:$BN$98,0))="M"), _xlfn.XLOOKUP($B235,$BB$98:$BN$98,$BB$123:$BN$123), INDEX($BB$99:$BN$122,MATCH($C235,$BA$99:$BA$122,0),MATCH($B235,$BB$98:$BN$98,0)))</f>
        <v>157</v>
      </c>
      <c r="T235" s="23">
        <f>IF(OR(INDEX($BB$128:$BN$151,MATCH($C235,$BA$128:$BA$151,0),MATCH($B235,$BB$127:$BN$127,0))="T", INDEX($BB$128:$BN$151,MATCH($C235,$BA$128:$BA$151,0),MATCH($B235,$BB$127:$BN$127,0))="M"), _xlfn.XLOOKUP($B235,$BB$127:$BN$127,$BB$152:$BN$152), INDEX($AM$128:$AY$151,MATCH($C235,$BA$128:$BA$151,0),MATCH($B235,$BB$127:$BN$127,0)))</f>
        <v>66.3</v>
      </c>
    </row>
    <row r="236" spans="1:20" x14ac:dyDescent="0.35">
      <c r="A236" s="2">
        <v>43692</v>
      </c>
      <c r="B236" s="6">
        <f t="shared" si="203"/>
        <v>8</v>
      </c>
      <c r="C236" s="6">
        <f t="shared" si="204"/>
        <v>2019</v>
      </c>
      <c r="D236">
        <v>174664</v>
      </c>
      <c r="E236">
        <f t="shared" si="205"/>
        <v>70218.662533537208</v>
      </c>
      <c r="F236" s="19">
        <f>IF(OR(INDEX($X$13:$AJ$36,MATCH($C236,$W$13:$W$36,0),MATCH($B236,$X$12:$AJ$12,0))="T", INDEX($X$13:$AJ$36,MATCH($C236,$W$13:$W$36,0),MATCH($B236,$X$12:$AJ$12,0))="M"),_xlfn.XLOOKUP($B236,$X$12:$AJ$12,$X$37:$AJ$37), INDEX($X$13:$AJ$36,MATCH($C236,$W$13:$W$36,0),MATCH($B236,$X$12:$AJ$12,0)))</f>
        <v>105</v>
      </c>
      <c r="G236" s="19">
        <f>IF(OR(INDEX($X$41:$AJ$64,MATCH(C236,$W$41:$W$64,0),MATCH(B236,$X$40:$AJ$40,0))="T", INDEX($X$41:$AJ$64,MATCH(C236,$W$41:$W$64,0),MATCH(B236,$X$40:$AJ$40,0))="M"), _xlfn.XLOOKUP($B236,$X$40:$AJ$40,$X$65:$AJ$65), INDEX($X$41:$AJ$64,MATCH(C236,$W$41:$W$64,0),MATCH(B236,$X$40:$AJ$40,0)))</f>
        <v>56</v>
      </c>
      <c r="H236" s="19">
        <f>IF(OR(INDEX($X$70:$AJ$93,MATCH(C236,$W$70:$W$93,0),MATCH(B236,$X$69:$AJ$69,0))="T", INDEX($X$70:$AJ$93,MATCH(C236,$W$70:$W$93,0),MATCH(B236,$X$69:$AJ$69,0))="M"), _xlfn.XLOOKUP($B236,$X$69:$AJ$69,$X$94:$AJ$94), INDEX($X$70:$AJ$93,MATCH(C236,$W$70:$W$93,0),MATCH(B236,$X$69:$AJ$69,0)))</f>
        <v>17</v>
      </c>
      <c r="I236" s="19">
        <f>IF(OR(INDEX($X$99:$AJ$122,MATCH(C236,$W$99:$W$122,0),MATCH(B236,$X$98:$AJ$98,0))="T", INDEX($X$99:$AJ$122,MATCH(C236,$W$99:$W$122,0),MATCH(B236,$X$98:$AJ$98,0))="M"),_xlfn.XLOOKUP($B236,$X$98:$AJ$98,$X$123:$AJ$123), INDEX($X$99:$AJ$122,MATCH(C236,$W$99:$W$122,0),MATCH(B236,$X$98:$AJ$98,0)))</f>
        <v>13.2</v>
      </c>
      <c r="J236" s="19">
        <f>IF(OR(INDEX($X$128:$AJ$151,MATCH(C236,$W$128:$W$151,0),MATCH(B236,$X$127:$AJ$127,0))="T", INDEX($X$128:$AJ$151,MATCH(C236,$W$128:$W$151,0),MATCH(B236,$X$127:$AJ$127,0))="M"), _xlfn.XLOOKUP($B236,$X$127:$AJ$127,$X$152:$AJ$152), INDEX($X$128:$AJ$151,MATCH(C236,$W$128:$W$151,0),MATCH(B236,$X$127:$AJ$127,0)))</f>
        <v>14.8</v>
      </c>
      <c r="K236" s="18">
        <f>IF(OR(INDEX($AM$13:$AY$36,MATCH($C236,$AL$13:$AL$36,0),MATCH($B236,$AM$12:$AY$12,0))="T", INDEX($AM$13:$AY$36,MATCH($C236,$AL$13:$AL$36,0),MATCH($B236,$AM$12:$AY$12,0))="M"),_xlfn.XLOOKUP($B236,$AM$12:$AY$12,$AM$37:$AY$37), INDEX($AM$13:$AY$36,MATCH($C236,$AL$13:$AL$36,0),MATCH($B236,$AM$12:$AY$12,0)))</f>
        <v>85</v>
      </c>
      <c r="L236" s="18">
        <f>IF(OR(INDEX($AM$41:$AY$64,MATCH($C236,$AL$41:$AL$64,0),MATCH($B236,$AM$40:$AY$40,0))="T", INDEX($AM$41:$AY$64,MATCH($C236,$AL$41:$AL$64,0),MATCH($B236,$AM$40:$AY$40,0))="M"),_xlfn.XLOOKUP($B236,$AM$40:$AY$40,$AM$65:$AY$65), INDEX($AM$41:$AY$64,MATCH($C236,$AL$41:$AL$64,0),MATCH($B236,$AM$40:$AY$40,0)))</f>
        <v>54</v>
      </c>
      <c r="M236" s="18">
        <f t="shared" si="206"/>
        <v>14.4</v>
      </c>
      <c r="N236" s="18">
        <f t="shared" si="207"/>
        <v>1</v>
      </c>
      <c r="O236" s="18">
        <f>IF(OR(INDEX($AM$99:$AY$122,MATCH($C236,$AL$99:$AL$122,0),MATCH($B236,$AM$98:$AY$98,0))="T", INDEX($AM$99:$AY$122,MATCH($C236,$AL$99:$AL$122,0),MATCH($B236,$AM$98:$AY$98,0))="M"), _xlfn.XLOOKUP($B236,$AM$98:$AY$98,$AM$123:$AY$123), INDEX($AM$99:$AY$122,MATCH($C236,$AL$99:$AL$122,0),MATCH($B236,$AM$98:$AY$98,0)))</f>
        <v>1</v>
      </c>
      <c r="P236" s="23">
        <f>IF(OR(INDEX($BB$13:$BN$36,MATCH($C236,$BA$13:$BA$36,0),MATCH($B236,$BB$12:$BN$12,0))="T", INDEX($BB$13:$BN$36,MATCH($C236,$BA$13:$BA$36,0),MATCH($B236,$BB$12:$BN$12,0))="M"),_xlfn.XLOOKUP($B236,$BB$12:$BN$12,$BB$37:$BN$37), INDEX($BB$13:$BN$36,MATCH($C236,$BA$13:$BA$36,0),MATCH($B236,$BB$12:$BN$12,0)))</f>
        <v>99</v>
      </c>
      <c r="Q236" s="23">
        <f>IF(OR(INDEX($BB$41:$BN$64,MATCH($C236,$BA$41:$BA$64,0),MATCH($B236,$BB$40:$BN$40,0))="T", INDEX($BB$41:$BN$64,MATCH($C236,$BA$41:$BA$64,0),MATCH($B236,$BB$40:$BN$40,0))="M"),_xlfn.XLOOKUP($B236,$BB$40:$BN$40,$BB$65:$BN$65), INDEX($BB$41:$BN$64,MATCH($C236,$BA$41:$BA$64,0),MATCH($B236,$BB$40:$BN$40,0)))</f>
        <v>56</v>
      </c>
      <c r="R236" s="23">
        <f>IF(OR(INDEX($BB$70:$BN$93,MATCH($C236,$BA$70:$BA$93,0),MATCH($B236,$BB$69:$BN$69,0))="T", INDEX($BB$70:$BN$93,MATCH($C236,$BA$70:$BA$93,0),MATCH($B236,$BB$69:$BN$69,0))="M"), _xlfn.XLOOKUP($B236,$BB$69:$BN$69,$BB$94:$BN$94), INDEX($AM$41:$AY$64,MATCH($C236,$BA$70:$BA$93,0),MATCH($B236,$BB$69:$BN$69,0)))</f>
        <v>54</v>
      </c>
      <c r="S236" s="23">
        <f>IF(OR(INDEX($BB$99:$BN$122,MATCH($C236,$BA$99:$BA$122,0),MATCH($B236,$BB$98:$BN$98,0))="T", INDEX($BB$99:$BN$122,MATCH($C236,$BA$99:$BA$122,0),MATCH($B236,$BB$98:$BN$98,0))="M"), _xlfn.XLOOKUP($B236,$BB$98:$BN$98,$BB$123:$BN$123), INDEX($BB$99:$BN$122,MATCH($C236,$BA$99:$BA$122,0),MATCH($B236,$BB$98:$BN$98,0)))</f>
        <v>248</v>
      </c>
      <c r="T236" s="23">
        <f>IF(OR(INDEX($BB$128:$BN$151,MATCH($C236,$BA$128:$BA$151,0),MATCH($B236,$BB$127:$BN$127,0))="T", INDEX($BB$128:$BN$151,MATCH($C236,$BA$128:$BA$151,0),MATCH($B236,$BB$127:$BN$127,0))="M"), _xlfn.XLOOKUP($B236,$BB$127:$BN$127,$BB$152:$BN$152), INDEX($AM$128:$AY$151,MATCH($C236,$BA$128:$BA$151,0),MATCH($B236,$BB$127:$BN$127,0)))</f>
        <v>70.599999999999994</v>
      </c>
    </row>
    <row r="237" spans="1:20" x14ac:dyDescent="0.35">
      <c r="A237" s="2">
        <v>43723</v>
      </c>
      <c r="B237" s="6">
        <f t="shared" si="203"/>
        <v>9</v>
      </c>
      <c r="C237" s="6">
        <f t="shared" si="204"/>
        <v>2019</v>
      </c>
      <c r="D237">
        <v>162908</v>
      </c>
      <c r="E237">
        <f t="shared" si="205"/>
        <v>65492.499175637109</v>
      </c>
      <c r="F237" s="19">
        <f>IF(OR(INDEX($X$13:$AJ$36,MATCH($C237,$W$13:$W$36,0),MATCH($B237,$X$12:$AJ$12,0))="T", INDEX($X$13:$AJ$36,MATCH($C237,$W$13:$W$36,0),MATCH($B237,$X$12:$AJ$12,0))="M"),_xlfn.XLOOKUP($B237,$X$12:$AJ$12,$X$37:$AJ$37), INDEX($X$13:$AJ$36,MATCH($C237,$W$13:$W$36,0),MATCH($B237,$X$12:$AJ$12,0)))</f>
        <v>100</v>
      </c>
      <c r="G237" s="19">
        <f>IF(OR(INDEX($X$41:$AJ$64,MATCH(C237,$W$41:$W$64,0),MATCH(B237,$X$40:$AJ$40,0))="T", INDEX($X$41:$AJ$64,MATCH(C237,$W$41:$W$64,0),MATCH(B237,$X$40:$AJ$40,0))="M"), _xlfn.XLOOKUP($B237,$X$40:$AJ$40,$X$65:$AJ$65), INDEX($X$41:$AJ$64,MATCH(C237,$W$41:$W$64,0),MATCH(B237,$X$40:$AJ$40,0)))</f>
        <v>45</v>
      </c>
      <c r="H237" s="19">
        <f>IF(OR(INDEX($X$70:$AJ$93,MATCH(C237,$W$70:$W$93,0),MATCH(B237,$X$69:$AJ$69,0))="T", INDEX($X$70:$AJ$93,MATCH(C237,$W$70:$W$93,0),MATCH(B237,$X$69:$AJ$69,0))="M"), _xlfn.XLOOKUP($B237,$X$69:$AJ$69,$X$94:$AJ$94), INDEX($X$70:$AJ$93,MATCH(C237,$W$70:$W$93,0),MATCH(B237,$X$69:$AJ$69,0)))</f>
        <v>11</v>
      </c>
      <c r="I237" s="19">
        <f>IF(OR(INDEX($X$99:$AJ$122,MATCH(C237,$W$99:$W$122,0),MATCH(B237,$X$98:$AJ$98,0))="T", INDEX($X$99:$AJ$122,MATCH(C237,$W$99:$W$122,0),MATCH(B237,$X$98:$AJ$98,0))="M"),_xlfn.XLOOKUP($B237,$X$98:$AJ$98,$X$123:$AJ$123), INDEX($X$99:$AJ$122,MATCH(C237,$W$99:$W$122,0),MATCH(B237,$X$98:$AJ$98,0)))</f>
        <v>8</v>
      </c>
      <c r="J237" s="19">
        <f>IF(OR(INDEX($X$128:$AJ$151,MATCH(C237,$W$128:$W$151,0),MATCH(B237,$X$127:$AJ$127,0))="T", INDEX($X$128:$AJ$151,MATCH(C237,$W$128:$W$151,0),MATCH(B237,$X$127:$AJ$127,0))="M"), _xlfn.XLOOKUP($B237,$X$127:$AJ$127,$X$152:$AJ$152), INDEX($X$128:$AJ$151,MATCH(C237,$W$128:$W$151,0),MATCH(B237,$X$127:$AJ$127,0)))</f>
        <v>10.199999999999999</v>
      </c>
      <c r="K237" s="18">
        <f>IF(OR(INDEX($AM$13:$AY$36,MATCH($C237,$AL$13:$AL$36,0),MATCH($B237,$AM$12:$AY$12,0))="T", INDEX($AM$13:$AY$36,MATCH($C237,$AL$13:$AL$36,0),MATCH($B237,$AM$12:$AY$12,0))="M"),_xlfn.XLOOKUP($B237,$AM$12:$AY$12,$AM$37:$AY$37), INDEX($AM$13:$AY$36,MATCH($C237,$AL$13:$AL$36,0),MATCH($B237,$AM$12:$AY$12,0)))</f>
        <v>94</v>
      </c>
      <c r="L237" s="18">
        <f>IF(OR(INDEX($AM$41:$AY$64,MATCH($C237,$AL$41:$AL$64,0),MATCH($B237,$AM$40:$AY$40,0))="T", INDEX($AM$41:$AY$64,MATCH($C237,$AL$41:$AL$64,0),MATCH($B237,$AM$40:$AY$40,0))="M"),_xlfn.XLOOKUP($B237,$AM$40:$AY$40,$AM$65:$AY$65), INDEX($AM$41:$AY$64,MATCH($C237,$AL$41:$AL$64,0),MATCH($B237,$AM$40:$AY$40,0)))</f>
        <v>52</v>
      </c>
      <c r="M237" s="18">
        <f t="shared" si="206"/>
        <v>9.5</v>
      </c>
      <c r="N237" s="18">
        <f t="shared" si="207"/>
        <v>2.2999999999999998</v>
      </c>
      <c r="O237" s="18">
        <f>IF(OR(INDEX($AM$99:$AY$122,MATCH($C237,$AL$99:$AL$122,0),MATCH($B237,$AM$98:$AY$98,0))="T", INDEX($AM$99:$AY$122,MATCH($C237,$AL$99:$AL$122,0),MATCH($B237,$AM$98:$AY$98,0))="M"), _xlfn.XLOOKUP($B237,$AM$98:$AY$98,$AM$123:$AY$123), INDEX($AM$99:$AY$122,MATCH($C237,$AL$99:$AL$122,0),MATCH($B237,$AM$98:$AY$98,0)))</f>
        <v>2.2999999999999998</v>
      </c>
      <c r="P237" s="23">
        <f>IF(OR(INDEX($BB$13:$BN$36,MATCH($C237,$BA$13:$BA$36,0),MATCH($B237,$BB$12:$BN$12,0))="T", INDEX($BB$13:$BN$36,MATCH($C237,$BA$13:$BA$36,0),MATCH($B237,$BB$12:$BN$12,0))="M"),_xlfn.XLOOKUP($B237,$BB$12:$BN$12,$BB$37:$BN$37), INDEX($BB$13:$BN$36,MATCH($C237,$BA$13:$BA$36,0),MATCH($B237,$BB$12:$BN$12,0)))</f>
        <v>99</v>
      </c>
      <c r="Q237" s="23">
        <f>IF(OR(INDEX($BB$41:$BN$64,MATCH($C237,$BA$41:$BA$64,0),MATCH($B237,$BB$40:$BN$40,0))="T", INDEX($BB$41:$BN$64,MATCH($C237,$BA$41:$BA$64,0),MATCH($B237,$BB$40:$BN$40,0))="M"),_xlfn.XLOOKUP($B237,$BB$40:$BN$40,$BB$65:$BN$65), INDEX($BB$41:$BN$64,MATCH($C237,$BA$41:$BA$64,0),MATCH($B237,$BB$40:$BN$40,0)))</f>
        <v>47</v>
      </c>
      <c r="R237" s="23">
        <f>IF(OR(INDEX($BB$70:$BN$93,MATCH($C237,$BA$70:$BA$93,0),MATCH($B237,$BB$69:$BN$69,0))="T", INDEX($BB$70:$BN$93,MATCH($C237,$BA$70:$BA$93,0),MATCH($B237,$BB$69:$BN$69,0))="M"), _xlfn.XLOOKUP($B237,$BB$69:$BN$69,$BB$94:$BN$94), INDEX($AM$41:$AY$64,MATCH($C237,$BA$70:$BA$93,0),MATCH($B237,$BB$69:$BN$69,0)))</f>
        <v>52</v>
      </c>
      <c r="S237" s="23">
        <f>IF(OR(INDEX($BB$99:$BN$122,MATCH($C237,$BA$99:$BA$122,0),MATCH($B237,$BB$98:$BN$98,0))="T", INDEX($BB$99:$BN$122,MATCH($C237,$BA$99:$BA$122,0),MATCH($B237,$BB$98:$BN$98,0))="M"), _xlfn.XLOOKUP($B237,$BB$98:$BN$98,$BB$123:$BN$123), INDEX($BB$99:$BN$122,MATCH($C237,$BA$99:$BA$122,0),MATCH($B237,$BB$98:$BN$98,0)))</f>
        <v>159</v>
      </c>
      <c r="T237" s="23">
        <f>IF(OR(INDEX($BB$128:$BN$151,MATCH($C237,$BA$128:$BA$151,0),MATCH($B237,$BB$127:$BN$127,0))="T", INDEX($BB$128:$BN$151,MATCH($C237,$BA$128:$BA$151,0),MATCH($B237,$BB$127:$BN$127,0))="M"), _xlfn.XLOOKUP($B237,$BB$127:$BN$127,$BB$152:$BN$152), INDEX($AM$128:$AY$151,MATCH($C237,$BA$128:$BA$151,0),MATCH($B237,$BB$127:$BN$127,0)))</f>
        <v>72.3</v>
      </c>
    </row>
    <row r="238" spans="1:20" x14ac:dyDescent="0.35">
      <c r="A238" s="2">
        <v>43753</v>
      </c>
      <c r="B238" s="6">
        <f t="shared" si="203"/>
        <v>10</v>
      </c>
      <c r="C238" s="6">
        <f t="shared" si="204"/>
        <v>2019</v>
      </c>
      <c r="D238">
        <v>172150</v>
      </c>
      <c r="E238">
        <f t="shared" si="205"/>
        <v>69207.980781090722</v>
      </c>
      <c r="F238" s="19">
        <f>IF(OR(INDEX($X$13:$AJ$36,MATCH($C238,$W$13:$W$36,0),MATCH($B238,$X$12:$AJ$12,0))="T", INDEX($X$13:$AJ$36,MATCH($C238,$W$13:$W$36,0),MATCH($B238,$X$12:$AJ$12,0))="M"),_xlfn.XLOOKUP($B238,$X$12:$AJ$12,$X$37:$AJ$37), INDEX($X$13:$AJ$36,MATCH($C238,$W$13:$W$36,0),MATCH($B238,$X$12:$AJ$12,0)))</f>
        <v>90</v>
      </c>
      <c r="G238" s="19">
        <f>IF(OR(INDEX($X$41:$AJ$64,MATCH(C238,$W$41:$W$64,0),MATCH(B238,$X$40:$AJ$40,0))="T", INDEX($X$41:$AJ$64,MATCH(C238,$W$41:$W$64,0),MATCH(B238,$X$40:$AJ$40,0))="M"), _xlfn.XLOOKUP($B238,$X$40:$AJ$40,$X$65:$AJ$65), INDEX($X$41:$AJ$64,MATCH(C238,$W$41:$W$64,0),MATCH(B238,$X$40:$AJ$40,0)))</f>
        <v>37</v>
      </c>
      <c r="H238" s="19">
        <f>IF(OR(INDEX($X$70:$AJ$93,MATCH(C238,$W$70:$W$93,0),MATCH(B238,$X$69:$AJ$69,0))="T", INDEX($X$70:$AJ$93,MATCH(C238,$W$70:$W$93,0),MATCH(B238,$X$69:$AJ$69,0))="M"), _xlfn.XLOOKUP($B238,$X$69:$AJ$69,$X$94:$AJ$94), INDEX($X$70:$AJ$93,MATCH(C238,$W$70:$W$93,0),MATCH(B238,$X$69:$AJ$69,0)))</f>
        <v>3.6</v>
      </c>
      <c r="I238" s="19">
        <f>IF(OR(INDEX($X$99:$AJ$122,MATCH(C238,$W$99:$W$122,0),MATCH(B238,$X$98:$AJ$98,0))="T", INDEX($X$99:$AJ$122,MATCH(C238,$W$99:$W$122,0),MATCH(B238,$X$98:$AJ$98,0))="M"),_xlfn.XLOOKUP($B238,$X$98:$AJ$98,$X$123:$AJ$123), INDEX($X$99:$AJ$122,MATCH(C238,$W$99:$W$122,0),MATCH(B238,$X$98:$AJ$98,0)))</f>
        <v>1.1000000000000001</v>
      </c>
      <c r="J238" s="19">
        <f>IF(OR(INDEX($X$128:$AJ$151,MATCH(C238,$W$128:$W$151,0),MATCH(B238,$X$127:$AJ$127,0))="T", INDEX($X$128:$AJ$151,MATCH(C238,$W$128:$W$151,0),MATCH(B238,$X$127:$AJ$127,0))="M"), _xlfn.XLOOKUP($B238,$X$127:$AJ$127,$X$152:$AJ$152), INDEX($X$128:$AJ$151,MATCH(C238,$W$128:$W$151,0),MATCH(B238,$X$127:$AJ$127,0)))</f>
        <v>6.1</v>
      </c>
      <c r="K238" s="18">
        <f>IF(OR(INDEX($AM$13:$AY$36,MATCH($C238,$AL$13:$AL$36,0),MATCH($B238,$AM$12:$AY$12,0))="T", INDEX($AM$13:$AY$36,MATCH($C238,$AL$13:$AL$36,0),MATCH($B238,$AM$12:$AY$12,0))="M"),_xlfn.XLOOKUP($B238,$AM$12:$AY$12,$AM$37:$AY$37), INDEX($AM$13:$AY$36,MATCH($C238,$AL$13:$AL$36,0),MATCH($B238,$AM$12:$AY$12,0)))</f>
        <v>87</v>
      </c>
      <c r="L238" s="18">
        <f>IF(OR(INDEX($AM$41:$AY$64,MATCH($C238,$AL$41:$AL$64,0),MATCH($B238,$AM$40:$AY$40,0))="T", INDEX($AM$41:$AY$64,MATCH($C238,$AL$41:$AL$64,0),MATCH($B238,$AM$40:$AY$40,0))="M"),_xlfn.XLOOKUP($B238,$AM$40:$AY$40,$AM$65:$AY$65), INDEX($AM$41:$AY$64,MATCH($C238,$AL$41:$AL$64,0),MATCH($B238,$AM$40:$AY$40,0)))</f>
        <v>50</v>
      </c>
      <c r="M238" s="18">
        <f t="shared" si="206"/>
        <v>6.9</v>
      </c>
      <c r="N238" s="18">
        <f t="shared" si="207"/>
        <v>1.8</v>
      </c>
      <c r="O238" s="18">
        <f>IF(OR(INDEX($AM$99:$AY$122,MATCH($C238,$AL$99:$AL$122,0),MATCH($B238,$AM$98:$AY$98,0))="T", INDEX($AM$99:$AY$122,MATCH($C238,$AL$99:$AL$122,0),MATCH($B238,$AM$98:$AY$98,0))="M"), _xlfn.XLOOKUP($B238,$AM$98:$AY$98,$AM$123:$AY$123), INDEX($AM$99:$AY$122,MATCH($C238,$AL$99:$AL$122,0),MATCH($B238,$AM$98:$AY$98,0)))</f>
        <v>1.8</v>
      </c>
      <c r="P238" s="23">
        <f>IF(OR(INDEX($BB$13:$BN$36,MATCH($C238,$BA$13:$BA$36,0),MATCH($B238,$BB$12:$BN$12,0))="T", INDEX($BB$13:$BN$36,MATCH($C238,$BA$13:$BA$36,0),MATCH($B238,$BB$12:$BN$12,0))="M"),_xlfn.XLOOKUP($B238,$BB$12:$BN$12,$BB$37:$BN$37), INDEX($BB$13:$BN$36,MATCH($C238,$BA$13:$BA$36,0),MATCH($B238,$BB$12:$BN$12,0)))</f>
        <v>90</v>
      </c>
      <c r="Q238" s="23">
        <f>IF(OR(INDEX($BB$41:$BN$64,MATCH($C238,$BA$41:$BA$64,0),MATCH($B238,$BB$40:$BN$40,0))="T", INDEX($BB$41:$BN$64,MATCH($C238,$BA$41:$BA$64,0),MATCH($B238,$BB$40:$BN$40,0))="M"),_xlfn.XLOOKUP($B238,$BB$40:$BN$40,$BB$65:$BN$65), INDEX($BB$41:$BN$64,MATCH($C238,$BA$41:$BA$64,0),MATCH($B238,$BB$40:$BN$40,0)))</f>
        <v>42</v>
      </c>
      <c r="R238" s="23">
        <f>IF(OR(INDEX($BB$70:$BN$93,MATCH($C238,$BA$70:$BA$93,0),MATCH($B238,$BB$69:$BN$69,0))="T", INDEX($BB$70:$BN$93,MATCH($C238,$BA$70:$BA$93,0),MATCH($B238,$BB$69:$BN$69,0))="M"), _xlfn.XLOOKUP($B238,$BB$69:$BN$69,$BB$94:$BN$94), INDEX($AM$41:$AY$64,MATCH($C238,$BA$70:$BA$93,0),MATCH($B238,$BB$69:$BN$69,0)))</f>
        <v>50</v>
      </c>
      <c r="S238" s="23">
        <f>IF(OR(INDEX($BB$99:$BN$122,MATCH($C238,$BA$99:$BA$122,0),MATCH($B238,$BB$98:$BN$98,0))="T", INDEX($BB$99:$BN$122,MATCH($C238,$BA$99:$BA$122,0),MATCH($B238,$BB$98:$BN$98,0))="M"), _xlfn.XLOOKUP($B238,$BB$98:$BN$98,$BB$123:$BN$123), INDEX($BB$99:$BN$122,MATCH($C238,$BA$99:$BA$122,0),MATCH($B238,$BB$98:$BN$98,0)))</f>
        <v>50</v>
      </c>
      <c r="T238" s="23">
        <f>IF(OR(INDEX($BB$128:$BN$151,MATCH($C238,$BA$128:$BA$151,0),MATCH($B238,$BB$127:$BN$127,0))="T", INDEX($BB$128:$BN$151,MATCH($C238,$BA$128:$BA$151,0),MATCH($B238,$BB$127:$BN$127,0))="M"), _xlfn.XLOOKUP($B238,$BB$127:$BN$127,$BB$152:$BN$152), INDEX($AM$128:$AY$151,MATCH($C238,$BA$128:$BA$151,0),MATCH($B238,$BB$127:$BN$127,0)))</f>
        <v>71.7</v>
      </c>
    </row>
    <row r="239" spans="1:20" x14ac:dyDescent="0.35">
      <c r="A239" s="2">
        <v>43784</v>
      </c>
      <c r="B239" s="6">
        <f t="shared" si="203"/>
        <v>11</v>
      </c>
      <c r="C239" s="6">
        <f t="shared" si="204"/>
        <v>2019</v>
      </c>
      <c r="D239">
        <v>192479</v>
      </c>
      <c r="E239">
        <f t="shared" si="205"/>
        <v>77380.673440392464</v>
      </c>
      <c r="F239" s="19">
        <f>IF(OR(INDEX($X$13:$AJ$36,MATCH($C239,$W$13:$W$36,0),MATCH($B239,$X$12:$AJ$12,0))="T", INDEX($X$13:$AJ$36,MATCH($C239,$W$13:$W$36,0),MATCH($B239,$X$12:$AJ$12,0))="M"),_xlfn.XLOOKUP($B239,$X$12:$AJ$12,$X$37:$AJ$37), INDEX($X$13:$AJ$36,MATCH($C239,$W$13:$W$36,0),MATCH($B239,$X$12:$AJ$12,0)))</f>
        <v>80</v>
      </c>
      <c r="G239" s="19">
        <f>IF(OR(INDEX($X$41:$AJ$64,MATCH(C239,$W$41:$W$64,0),MATCH(B239,$X$40:$AJ$40,0))="T", INDEX($X$41:$AJ$64,MATCH(C239,$W$41:$W$64,0),MATCH(B239,$X$40:$AJ$40,0))="M"), _xlfn.XLOOKUP($B239,$X$40:$AJ$40,$X$65:$AJ$65), INDEX($X$41:$AJ$64,MATCH(C239,$W$41:$W$64,0),MATCH(B239,$X$40:$AJ$40,0)))</f>
        <v>31</v>
      </c>
      <c r="H239" s="19">
        <f>IF(OR(INDEX($X$70:$AJ$93,MATCH(C239,$W$70:$W$93,0),MATCH(B239,$X$69:$AJ$69,0))="T", INDEX($X$70:$AJ$93,MATCH(C239,$W$70:$W$93,0),MATCH(B239,$X$69:$AJ$69,0))="M"), _xlfn.XLOOKUP($B239,$X$69:$AJ$69,$X$94:$AJ$94), INDEX($X$70:$AJ$93,MATCH(C239,$W$70:$W$93,0),MATCH(B239,$X$69:$AJ$69,0)))</f>
        <v>2.9</v>
      </c>
      <c r="I239" s="19">
        <f>IF(OR(INDEX($X$99:$AJ$122,MATCH(C239,$W$99:$W$122,0),MATCH(B239,$X$98:$AJ$98,0))="T", INDEX($X$99:$AJ$122,MATCH(C239,$W$99:$W$122,0),MATCH(B239,$X$98:$AJ$98,0))="M"),_xlfn.XLOOKUP($B239,$X$98:$AJ$98,$X$123:$AJ$123), INDEX($X$99:$AJ$122,MATCH(C239,$W$99:$W$122,0),MATCH(B239,$X$98:$AJ$98,0)))</f>
        <v>0</v>
      </c>
      <c r="J239" s="19">
        <f>IF(OR(INDEX($X$128:$AJ$151,MATCH(C239,$W$128:$W$151,0),MATCH(B239,$X$127:$AJ$127,0))="T", INDEX($X$128:$AJ$151,MATCH(C239,$W$128:$W$151,0),MATCH(B239,$X$127:$AJ$127,0))="M"), _xlfn.XLOOKUP($B239,$X$127:$AJ$127,$X$152:$AJ$152), INDEX($X$128:$AJ$151,MATCH(C239,$W$128:$W$151,0),MATCH(B239,$X$127:$AJ$127,0)))</f>
        <v>6.2</v>
      </c>
      <c r="K239" s="18">
        <f>IF(OR(INDEX($AM$13:$AY$36,MATCH($C239,$AL$13:$AL$36,0),MATCH($B239,$AM$12:$AY$12,0))="T", INDEX($AM$13:$AY$36,MATCH($C239,$AL$13:$AL$36,0),MATCH($B239,$AM$12:$AY$12,0))="M"),_xlfn.XLOOKUP($B239,$AM$12:$AY$12,$AM$37:$AY$37), INDEX($AM$13:$AY$36,MATCH($C239,$AL$13:$AL$36,0),MATCH($B239,$AM$12:$AY$12,0)))</f>
        <v>76</v>
      </c>
      <c r="L239" s="18">
        <f>IF(OR(INDEX($AM$41:$AY$64,MATCH($C239,$AL$41:$AL$64,0),MATCH($B239,$AM$40:$AY$40,0))="T", INDEX($AM$41:$AY$64,MATCH($C239,$AL$41:$AL$64,0),MATCH($B239,$AM$40:$AY$40,0))="M"),_xlfn.XLOOKUP($B239,$AM$40:$AY$40,$AM$65:$AY$65), INDEX($AM$41:$AY$64,MATCH($C239,$AL$41:$AL$64,0),MATCH($B239,$AM$40:$AY$40,0)))</f>
        <v>42</v>
      </c>
      <c r="M239" s="18">
        <f t="shared" si="206"/>
        <v>8.4</v>
      </c>
      <c r="N239" s="18">
        <f t="shared" si="207"/>
        <v>0</v>
      </c>
      <c r="O239" s="18">
        <f>IF(OR(INDEX($AM$99:$AY$122,MATCH($C239,$AL$99:$AL$122,0),MATCH($B239,$AM$98:$AY$98,0))="T", INDEX($AM$99:$AY$122,MATCH($C239,$AL$99:$AL$122,0),MATCH($B239,$AM$98:$AY$98,0))="M"), _xlfn.XLOOKUP($B239,$AM$98:$AY$98,$AM$123:$AY$123), INDEX($AM$99:$AY$122,MATCH($C239,$AL$99:$AL$122,0),MATCH($B239,$AM$98:$AY$98,0)))</f>
        <v>0</v>
      </c>
      <c r="P239" s="23">
        <f>IF(OR(INDEX($BB$13:$BN$36,MATCH($C239,$BA$13:$BA$36,0),MATCH($B239,$BB$12:$BN$12,0))="T", INDEX($BB$13:$BN$36,MATCH($C239,$BA$13:$BA$36,0),MATCH($B239,$BB$12:$BN$12,0))="M"),_xlfn.XLOOKUP($B239,$BB$12:$BN$12,$BB$37:$BN$37), INDEX($BB$13:$BN$36,MATCH($C239,$BA$13:$BA$36,0),MATCH($B239,$BB$12:$BN$12,0)))</f>
        <v>78</v>
      </c>
      <c r="Q239" s="23">
        <f>IF(OR(INDEX($BB$41:$BN$64,MATCH($C239,$BA$41:$BA$64,0),MATCH($B239,$BB$40:$BN$40,0))="T", INDEX($BB$41:$BN$64,MATCH($C239,$BA$41:$BA$64,0),MATCH($B239,$BB$40:$BN$40,0))="M"),_xlfn.XLOOKUP($B239,$BB$40:$BN$40,$BB$65:$BN$65), INDEX($BB$41:$BN$64,MATCH($C239,$BA$41:$BA$64,0),MATCH($B239,$BB$40:$BN$40,0)))</f>
        <v>36</v>
      </c>
      <c r="R239" s="23">
        <f>IF(OR(INDEX($BB$70:$BN$93,MATCH($C239,$BA$70:$BA$93,0),MATCH($B239,$BB$69:$BN$69,0))="T", INDEX($BB$70:$BN$93,MATCH($C239,$BA$70:$BA$93,0),MATCH($B239,$BB$69:$BN$69,0))="M"), _xlfn.XLOOKUP($B239,$BB$69:$BN$69,$BB$94:$BN$94), INDEX($AM$41:$AY$64,MATCH($C239,$BA$70:$BA$93,0),MATCH($B239,$BB$69:$BN$69,0)))</f>
        <v>42</v>
      </c>
      <c r="S239" s="23">
        <f>IF(OR(INDEX($BB$99:$BN$122,MATCH($C239,$BA$99:$BA$122,0),MATCH($B239,$BB$98:$BN$98,0))="T", INDEX($BB$99:$BN$122,MATCH($C239,$BA$99:$BA$122,0),MATCH($B239,$BB$98:$BN$98,0))="M"), _xlfn.XLOOKUP($B239,$BB$98:$BN$98,$BB$123:$BN$123), INDEX($BB$99:$BN$122,MATCH($C239,$BA$99:$BA$122,0),MATCH($B239,$BB$98:$BN$98,0)))</f>
        <v>0</v>
      </c>
      <c r="T239" s="23">
        <f>IF(OR(INDEX($BB$128:$BN$151,MATCH($C239,$BA$128:$BA$151,0),MATCH($B239,$BB$127:$BN$127,0))="T", INDEX($BB$128:$BN$151,MATCH($C239,$BA$128:$BA$151,0),MATCH($B239,$BB$127:$BN$127,0))="M"), _xlfn.XLOOKUP($B239,$BB$127:$BN$127,$BB$152:$BN$152), INDEX($AM$128:$AY$151,MATCH($C239,$BA$128:$BA$151,0),MATCH($B239,$BB$127:$BN$127,0)))</f>
        <v>63.8</v>
      </c>
    </row>
    <row r="240" spans="1:20" x14ac:dyDescent="0.35">
      <c r="A240" s="2">
        <v>43814</v>
      </c>
      <c r="B240" s="6">
        <f t="shared" si="203"/>
        <v>12</v>
      </c>
      <c r="C240" s="6">
        <f t="shared" si="204"/>
        <v>2019</v>
      </c>
      <c r="D240">
        <v>210751</v>
      </c>
      <c r="E240">
        <f t="shared" si="205"/>
        <v>84726.408118476043</v>
      </c>
      <c r="F240" s="19">
        <f>IF(OR(INDEX($X$13:$AJ$36,MATCH($C240,$W$13:$W$36,0),MATCH($B240,$X$12:$AJ$12,0))="T", INDEX($X$13:$AJ$36,MATCH($C240,$W$13:$W$36,0),MATCH($B240,$X$12:$AJ$12,0))="M"),_xlfn.XLOOKUP($B240,$X$12:$AJ$12,$X$37:$AJ$37), INDEX($X$13:$AJ$36,MATCH($C240,$W$13:$W$36,0),MATCH($B240,$X$12:$AJ$12,0)))</f>
        <v>68</v>
      </c>
      <c r="G240" s="19">
        <f>IF(OR(INDEX($X$41:$AJ$64,MATCH(C240,$W$41:$W$64,0),MATCH(B240,$X$40:$AJ$40,0))="T", INDEX($X$41:$AJ$64,MATCH(C240,$W$41:$W$64,0),MATCH(B240,$X$40:$AJ$40,0))="M"), _xlfn.XLOOKUP($B240,$X$40:$AJ$40,$X$65:$AJ$65), INDEX($X$41:$AJ$64,MATCH(C240,$W$41:$W$64,0),MATCH(B240,$X$40:$AJ$40,0)))</f>
        <v>31</v>
      </c>
      <c r="H240" s="19">
        <f>IF(OR(INDEX($X$70:$AJ$93,MATCH(C240,$W$70:$W$93,0),MATCH(B240,$X$69:$AJ$69,0))="T", INDEX($X$70:$AJ$93,MATCH(C240,$W$70:$W$93,0),MATCH(B240,$X$69:$AJ$69,0))="M"), _xlfn.XLOOKUP($B240,$X$69:$AJ$69,$X$94:$AJ$94), INDEX($X$70:$AJ$93,MATCH(C240,$W$70:$W$93,0),MATCH(B240,$X$69:$AJ$69,0)))</f>
        <v>0</v>
      </c>
      <c r="I240" s="19">
        <f>IF(OR(INDEX($X$99:$AJ$122,MATCH(C240,$W$99:$W$122,0),MATCH(B240,$X$98:$AJ$98,0))="T", INDEX($X$99:$AJ$122,MATCH(C240,$W$99:$W$122,0),MATCH(B240,$X$98:$AJ$98,0))="M"),_xlfn.XLOOKUP($B240,$X$98:$AJ$98,$X$123:$AJ$123), INDEX($X$99:$AJ$122,MATCH(C240,$W$99:$W$122,0),MATCH(B240,$X$98:$AJ$98,0)))</f>
        <v>0</v>
      </c>
      <c r="J240" s="19">
        <f>IF(OR(INDEX($X$128:$AJ$151,MATCH(C240,$W$128:$W$151,0),MATCH(B240,$X$127:$AJ$127,0))="T", INDEX($X$128:$AJ$151,MATCH(C240,$W$128:$W$151,0),MATCH(B240,$X$127:$AJ$127,0))="M"), _xlfn.XLOOKUP($B240,$X$127:$AJ$127,$X$152:$AJ$152), INDEX($X$128:$AJ$151,MATCH(C240,$W$128:$W$151,0),MATCH(B240,$X$127:$AJ$127,0)))</f>
        <v>1.7</v>
      </c>
      <c r="K240" s="18">
        <f>IF(OR(INDEX($AM$13:$AY$36,MATCH($C240,$AL$13:$AL$36,0),MATCH($B240,$AM$12:$AY$12,0))="T", INDEX($AM$13:$AY$36,MATCH($C240,$AL$13:$AL$36,0),MATCH($B240,$AM$12:$AY$12,0))="M"),_xlfn.XLOOKUP($B240,$AM$12:$AY$12,$AM$37:$AY$37), INDEX($AM$13:$AY$36,MATCH($C240,$AL$13:$AL$36,0),MATCH($B240,$AM$12:$AY$12,0)))</f>
        <v>63</v>
      </c>
      <c r="L240" s="18">
        <f>IF(OR(INDEX($AM$41:$AY$64,MATCH($C240,$AL$41:$AL$64,0),MATCH($B240,$AM$40:$AY$40,0))="T", INDEX($AM$41:$AY$64,MATCH($C240,$AL$41:$AL$64,0),MATCH($B240,$AM$40:$AY$40,0))="M"),_xlfn.XLOOKUP($B240,$AM$40:$AY$40,$AM$65:$AY$65), INDEX($AM$41:$AY$64,MATCH($C240,$AL$41:$AL$64,0),MATCH($B240,$AM$40:$AY$40,0)))</f>
        <v>43</v>
      </c>
      <c r="M240" s="18">
        <f t="shared" si="206"/>
        <v>4.5</v>
      </c>
      <c r="N240" s="18">
        <f t="shared" si="207"/>
        <v>0</v>
      </c>
      <c r="O240" s="18">
        <f>IF(OR(INDEX($AM$99:$AY$122,MATCH($C240,$AL$99:$AL$122,0),MATCH($B240,$AM$98:$AY$98,0))="T", INDEX($AM$99:$AY$122,MATCH($C240,$AL$99:$AL$122,0),MATCH($B240,$AM$98:$AY$98,0))="M"), _xlfn.XLOOKUP($B240,$AM$98:$AY$98,$AM$123:$AY$123), INDEX($AM$99:$AY$122,MATCH($C240,$AL$99:$AL$122,0),MATCH($B240,$AM$98:$AY$98,0)))</f>
        <v>0</v>
      </c>
      <c r="P240" s="23">
        <f>IF(OR(INDEX($BB$13:$BN$36,MATCH($C240,$BA$13:$BA$36,0),MATCH($B240,$BB$12:$BN$12,0))="T", INDEX($BB$13:$BN$36,MATCH($C240,$BA$13:$BA$36,0),MATCH($B240,$BB$12:$BN$12,0))="M"),_xlfn.XLOOKUP($B240,$BB$12:$BN$12,$BB$37:$BN$37), INDEX($BB$13:$BN$36,MATCH($C240,$BA$13:$BA$36,0),MATCH($B240,$BB$12:$BN$12,0)))</f>
        <v>70</v>
      </c>
      <c r="Q240" s="23">
        <f>IF(OR(INDEX($BB$41:$BN$64,MATCH($C240,$BA$41:$BA$64,0),MATCH($B240,$BB$40:$BN$40,0))="T", INDEX($BB$41:$BN$64,MATCH($C240,$BA$41:$BA$64,0),MATCH($B240,$BB$40:$BN$40,0))="M"),_xlfn.XLOOKUP($B240,$BB$40:$BN$40,$BB$65:$BN$65), INDEX($BB$41:$BN$64,MATCH($C240,$BA$41:$BA$64,0),MATCH($B240,$BB$40:$BN$40,0)))</f>
        <v>34</v>
      </c>
      <c r="R240" s="23">
        <f>IF(OR(INDEX($BB$70:$BN$93,MATCH($C240,$BA$70:$BA$93,0),MATCH($B240,$BB$69:$BN$69,0))="T", INDEX($BB$70:$BN$93,MATCH($C240,$BA$70:$BA$93,0),MATCH($B240,$BB$69:$BN$69,0))="M"), _xlfn.XLOOKUP($B240,$BB$69:$BN$69,$BB$94:$BN$94), INDEX($AM$41:$AY$64,MATCH($C240,$BA$70:$BA$93,0),MATCH($B240,$BB$69:$BN$69,0)))</f>
        <v>43</v>
      </c>
      <c r="S240" s="23">
        <f>IF(OR(INDEX($BB$99:$BN$122,MATCH($C240,$BA$99:$BA$122,0),MATCH($B240,$BB$98:$BN$98,0))="T", INDEX($BB$99:$BN$122,MATCH($C240,$BA$99:$BA$122,0),MATCH($B240,$BB$98:$BN$98,0))="M"), _xlfn.XLOOKUP($B240,$BB$98:$BN$98,$BB$123:$BN$123), INDEX($BB$99:$BN$122,MATCH($C240,$BA$99:$BA$122,0),MATCH($B240,$BB$98:$BN$98,0)))</f>
        <v>0</v>
      </c>
      <c r="T240" s="23">
        <f>IF(OR(INDEX($BB$128:$BN$151,MATCH($C240,$BA$128:$BA$151,0),MATCH($B240,$BB$127:$BN$127,0))="T", INDEX($BB$128:$BN$151,MATCH($C240,$BA$128:$BA$151,0),MATCH($B240,$BB$127:$BN$127,0))="M"), _xlfn.XLOOKUP($B240,$BB$127:$BN$127,$BB$152:$BN$152), INDEX($AM$128:$AY$151,MATCH($C240,$BA$128:$BA$151,0),MATCH($B240,$BB$127:$BN$127,0)))</f>
        <v>57.8</v>
      </c>
    </row>
    <row r="241" spans="1:20" x14ac:dyDescent="0.35">
      <c r="A241" s="2">
        <v>43845</v>
      </c>
      <c r="B241" s="6">
        <f t="shared" si="203"/>
        <v>1</v>
      </c>
      <c r="C241" s="6">
        <f t="shared" si="204"/>
        <v>2020</v>
      </c>
      <c r="D241">
        <v>212211</v>
      </c>
      <c r="E241">
        <f t="shared" si="205"/>
        <v>85313.359335091751</v>
      </c>
      <c r="F241" s="19">
        <f>IF(OR(INDEX($X$13:$AJ$36,MATCH($C241,$W$13:$W$36,0),MATCH($B241,$X$12:$AJ$12,0))="T", INDEX($X$13:$AJ$36,MATCH($C241,$W$13:$W$36,0),MATCH($B241,$X$12:$AJ$12,0))="M"),_xlfn.XLOOKUP($B241,$X$12:$AJ$12,$X$37:$AJ$37), INDEX($X$13:$AJ$36,MATCH($C241,$W$13:$W$36,0),MATCH($B241,$X$12:$AJ$12,0)))</f>
        <v>67</v>
      </c>
      <c r="G241" s="19">
        <f>IF(OR(INDEX($X$41:$AJ$64,MATCH(C241,$W$41:$W$64,0),MATCH(B241,$X$40:$AJ$40,0))="T", INDEX($X$41:$AJ$64,MATCH(C241,$W$41:$W$64,0),MATCH(B241,$X$40:$AJ$40,0))="M"), _xlfn.XLOOKUP($B241,$X$40:$AJ$40,$X$65:$AJ$65), INDEX($X$41:$AJ$64,MATCH(C241,$W$41:$W$64,0),MATCH(B241,$X$40:$AJ$40,0)))</f>
        <v>33</v>
      </c>
      <c r="H241" s="19">
        <f>IF(OR(INDEX($X$70:$AJ$93,MATCH(C241,$W$70:$W$93,0),MATCH(B241,$X$69:$AJ$69,0))="T", INDEX($X$70:$AJ$93,MATCH(C241,$W$70:$W$93,0),MATCH(B241,$X$69:$AJ$69,0))="M"), _xlfn.XLOOKUP($B241,$X$69:$AJ$69,$X$94:$AJ$94), INDEX($X$70:$AJ$93,MATCH(C241,$W$70:$W$93,0),MATCH(B241,$X$69:$AJ$69,0)))</f>
        <v>0</v>
      </c>
      <c r="I241" s="19">
        <f>IF(OR(INDEX($X$99:$AJ$122,MATCH(C241,$W$99:$W$122,0),MATCH(B241,$X$98:$AJ$98,0))="T", INDEX($X$99:$AJ$122,MATCH(C241,$W$99:$W$122,0),MATCH(B241,$X$98:$AJ$98,0))="M"),_xlfn.XLOOKUP($B241,$X$98:$AJ$98,$X$123:$AJ$123), INDEX($X$99:$AJ$122,MATCH(C241,$W$99:$W$122,0),MATCH(B241,$X$98:$AJ$98,0)))</f>
        <v>0</v>
      </c>
      <c r="J241" s="19">
        <f>IF(OR(INDEX($X$128:$AJ$151,MATCH(C241,$W$128:$W$151,0),MATCH(B241,$X$127:$AJ$127,0))="T", INDEX($X$128:$AJ$151,MATCH(C241,$W$128:$W$151,0),MATCH(B241,$X$127:$AJ$127,0))="M"), _xlfn.XLOOKUP($B241,$X$127:$AJ$127,$X$152:$AJ$152), INDEX($X$128:$AJ$151,MATCH(C241,$W$128:$W$151,0),MATCH(B241,$X$127:$AJ$127,0)))</f>
        <v>0.9</v>
      </c>
      <c r="K241" s="18">
        <f>IF(OR(INDEX($AM$13:$AY$36,MATCH($C241,$AL$13:$AL$36,0),MATCH($B241,$AM$12:$AY$12,0))="T", INDEX($AM$13:$AY$36,MATCH($C241,$AL$13:$AL$36,0),MATCH($B241,$AM$12:$AY$12,0))="M"),_xlfn.XLOOKUP($B241,$AM$12:$AY$12,$AM$37:$AY$37), INDEX($AM$13:$AY$36,MATCH($C241,$AL$13:$AL$36,0),MATCH($B241,$AM$12:$AY$12,0)))</f>
        <v>67</v>
      </c>
      <c r="L241" s="18">
        <f>IF(OR(INDEX($AM$41:$AY$64,MATCH($C241,$AL$41:$AL$64,0),MATCH($B241,$AM$40:$AY$40,0))="T", INDEX($AM$41:$AY$64,MATCH($C241,$AL$41:$AL$64,0),MATCH($B241,$AM$40:$AY$40,0))="M"),_xlfn.XLOOKUP($B241,$AM$40:$AY$40,$AM$65:$AY$65), INDEX($AM$41:$AY$64,MATCH($C241,$AL$41:$AL$64,0),MATCH($B241,$AM$40:$AY$40,0)))</f>
        <v>43</v>
      </c>
      <c r="M241" s="18">
        <f t="shared" si="206"/>
        <v>4.2</v>
      </c>
      <c r="N241" s="18">
        <f t="shared" si="207"/>
        <v>0</v>
      </c>
      <c r="O241" s="18">
        <f>IF(OR(INDEX($AM$99:$AY$122,MATCH($C241,$AL$99:$AL$122,0),MATCH($B241,$AM$98:$AY$98,0))="T", INDEX($AM$99:$AY$122,MATCH($C241,$AL$99:$AL$122,0),MATCH($B241,$AM$98:$AY$98,0))="M"), _xlfn.XLOOKUP($B241,$AM$98:$AY$98,$AM$123:$AY$123), INDEX($AM$99:$AY$122,MATCH($C241,$AL$99:$AL$122,0),MATCH($B241,$AM$98:$AY$98,0)))</f>
        <v>0</v>
      </c>
      <c r="P241" s="23">
        <f>IF(OR(INDEX($BB$13:$BN$36,MATCH($C241,$BA$13:$BA$36,0),MATCH($B241,$BB$12:$BN$12,0))="T", INDEX($BB$13:$BN$36,MATCH($C241,$BA$13:$BA$36,0),MATCH($B241,$BB$12:$BN$12,0))="M"),_xlfn.XLOOKUP($B241,$BB$12:$BN$12,$BB$37:$BN$37), INDEX($BB$13:$BN$36,MATCH($C241,$BA$13:$BA$36,0),MATCH($B241,$BB$12:$BN$12,0)))</f>
        <v>69</v>
      </c>
      <c r="Q241" s="23">
        <f>IF(OR(INDEX($BB$41:$BN$64,MATCH($C241,$BA$41:$BA$64,0),MATCH($B241,$BB$40:$BN$40,0))="T", INDEX($BB$41:$BN$64,MATCH($C241,$BA$41:$BA$64,0),MATCH($B241,$BB$40:$BN$40,0))="M"),_xlfn.XLOOKUP($B241,$BB$40:$BN$40,$BB$65:$BN$65), INDEX($BB$41:$BN$64,MATCH($C241,$BA$41:$BA$64,0),MATCH($B241,$BB$40:$BN$40,0)))</f>
        <v>35</v>
      </c>
      <c r="R241" s="23">
        <f>IF(OR(INDEX($BB$70:$BN$93,MATCH($C241,$BA$70:$BA$93,0),MATCH($B241,$BB$69:$BN$69,0))="T", INDEX($BB$70:$BN$93,MATCH($C241,$BA$70:$BA$93,0),MATCH($B241,$BB$69:$BN$69,0))="M"), _xlfn.XLOOKUP($B241,$BB$69:$BN$69,$BB$94:$BN$94), INDEX($AM$41:$AY$64,MATCH($C241,$BA$70:$BA$93,0),MATCH($B241,$BB$69:$BN$69,0)))</f>
        <v>43</v>
      </c>
      <c r="S241" s="23">
        <f>IF(OR(INDEX($BB$99:$BN$122,MATCH($C241,$BA$99:$BA$122,0),MATCH($B241,$BB$98:$BN$98,0))="T", INDEX($BB$99:$BN$122,MATCH($C241,$BA$99:$BA$122,0),MATCH($B241,$BB$98:$BN$98,0))="M"), _xlfn.XLOOKUP($B241,$BB$98:$BN$98,$BB$123:$BN$123), INDEX($BB$99:$BN$122,MATCH($C241,$BA$99:$BA$122,0),MATCH($B241,$BB$98:$BN$98,0)))</f>
        <v>0</v>
      </c>
      <c r="T241" s="23">
        <f>IF(OR(INDEX($BB$128:$BN$151,MATCH($C241,$BA$128:$BA$151,0),MATCH($B241,$BB$127:$BN$127,0))="T", INDEX($BB$128:$BN$151,MATCH($C241,$BA$128:$BA$151,0),MATCH($B241,$BB$127:$BN$127,0))="M"), _xlfn.XLOOKUP($B241,$BB$127:$BN$127,$BB$152:$BN$152), INDEX($AM$128:$AY$151,MATCH($C241,$BA$128:$BA$151,0),MATCH($B241,$BB$127:$BN$127,0)))</f>
        <v>57.6</v>
      </c>
    </row>
    <row r="242" spans="1:20" x14ac:dyDescent="0.35">
      <c r="A242" s="2">
        <v>43876</v>
      </c>
      <c r="B242" s="6">
        <f t="shared" si="203"/>
        <v>2</v>
      </c>
      <c r="C242" s="6">
        <f t="shared" si="204"/>
        <v>2020</v>
      </c>
      <c r="D242">
        <v>172586</v>
      </c>
      <c r="E242">
        <f t="shared" si="205"/>
        <v>69383.262103312954</v>
      </c>
      <c r="F242" s="19">
        <f>IF(OR(INDEX($X$13:$AJ$36,MATCH($C242,$W$13:$W$36,0),MATCH($B242,$X$12:$AJ$12,0))="T", INDEX($X$13:$AJ$36,MATCH($C242,$W$13:$W$36,0),MATCH($B242,$X$12:$AJ$12,0))="M"),_xlfn.XLOOKUP($B242,$X$12:$AJ$12,$X$37:$AJ$37), INDEX($X$13:$AJ$36,MATCH($C242,$W$13:$W$36,0),MATCH($B242,$X$12:$AJ$12,0)))</f>
        <v>77</v>
      </c>
      <c r="G242" s="19">
        <f>IF(OR(INDEX($X$41:$AJ$64,MATCH(C242,$W$41:$W$64,0),MATCH(B242,$X$40:$AJ$40,0))="T", INDEX($X$41:$AJ$64,MATCH(C242,$W$41:$W$64,0),MATCH(B242,$X$40:$AJ$40,0))="M"), _xlfn.XLOOKUP($B242,$X$40:$AJ$40,$X$65:$AJ$65), INDEX($X$41:$AJ$64,MATCH(C242,$W$41:$W$64,0),MATCH(B242,$X$40:$AJ$40,0)))</f>
        <v>32</v>
      </c>
      <c r="H242" s="19">
        <f>IF(OR(INDEX($X$70:$AJ$93,MATCH(C242,$W$70:$W$93,0),MATCH(B242,$X$69:$AJ$69,0))="T", INDEX($X$70:$AJ$93,MATCH(C242,$W$70:$W$93,0),MATCH(B242,$X$69:$AJ$69,0))="M"), _xlfn.XLOOKUP($B242,$X$69:$AJ$69,$X$94:$AJ$94), INDEX($X$70:$AJ$93,MATCH(C242,$W$70:$W$93,0),MATCH(B242,$X$69:$AJ$69,0)))</f>
        <v>0</v>
      </c>
      <c r="I242" s="19">
        <f>IF(OR(INDEX($X$99:$AJ$122,MATCH(C242,$W$99:$W$122,0),MATCH(B242,$X$98:$AJ$98,0))="T", INDEX($X$99:$AJ$122,MATCH(C242,$W$99:$W$122,0),MATCH(B242,$X$98:$AJ$98,0))="M"),_xlfn.XLOOKUP($B242,$X$98:$AJ$98,$X$123:$AJ$123), INDEX($X$99:$AJ$122,MATCH(C242,$W$99:$W$122,0),MATCH(B242,$X$98:$AJ$98,0)))</f>
        <v>0</v>
      </c>
      <c r="J242" s="19">
        <f>IF(OR(INDEX($X$128:$AJ$151,MATCH(C242,$W$128:$W$151,0),MATCH(B242,$X$127:$AJ$127,0))="T", INDEX($X$128:$AJ$151,MATCH(C242,$W$128:$W$151,0),MATCH(B242,$X$127:$AJ$127,0))="M"), _xlfn.XLOOKUP($B242,$X$127:$AJ$127,$X$152:$AJ$152), INDEX($X$128:$AJ$151,MATCH(C242,$W$128:$W$151,0),MATCH(B242,$X$127:$AJ$127,0)))</f>
        <v>0</v>
      </c>
      <c r="K242" s="18">
        <f>IF(OR(INDEX($AM$13:$AY$36,MATCH($C242,$AL$13:$AL$36,0),MATCH($B242,$AM$12:$AY$12,0))="T", INDEX($AM$13:$AY$36,MATCH($C242,$AL$13:$AL$36,0),MATCH($B242,$AM$12:$AY$12,0))="M"),_xlfn.XLOOKUP($B242,$AM$12:$AY$12,$AM$37:$AY$37), INDEX($AM$13:$AY$36,MATCH($C242,$AL$13:$AL$36,0),MATCH($B242,$AM$12:$AY$12,0)))</f>
        <v>75</v>
      </c>
      <c r="L242" s="18">
        <f>IF(OR(INDEX($AM$41:$AY$64,MATCH($C242,$AL$41:$AL$64,0),MATCH($B242,$AM$40:$AY$40,0))="T", INDEX($AM$41:$AY$64,MATCH($C242,$AL$41:$AL$64,0),MATCH($B242,$AM$40:$AY$40,0))="M"),_xlfn.XLOOKUP($B242,$AM$40:$AY$40,$AM$65:$AY$65), INDEX($AM$41:$AY$64,MATCH($C242,$AL$41:$AL$64,0),MATCH($B242,$AM$40:$AY$40,0)))</f>
        <v>43</v>
      </c>
      <c r="M242" s="18">
        <f t="shared" si="206"/>
        <v>1.5</v>
      </c>
      <c r="N242" s="18">
        <f t="shared" si="207"/>
        <v>0</v>
      </c>
      <c r="O242" s="18">
        <f>IF(OR(INDEX($AM$99:$AY$122,MATCH($C242,$AL$99:$AL$122,0),MATCH($B242,$AM$98:$AY$98,0))="T", INDEX($AM$99:$AY$122,MATCH($C242,$AL$99:$AL$122,0),MATCH($B242,$AM$98:$AY$98,0))="M"), _xlfn.XLOOKUP($B242,$AM$98:$AY$98,$AM$123:$AY$123), INDEX($AM$99:$AY$122,MATCH($C242,$AL$99:$AL$122,0),MATCH($B242,$AM$98:$AY$98,0)))</f>
        <v>0</v>
      </c>
      <c r="P242" s="23">
        <f>IF(OR(INDEX($BB$13:$BN$36,MATCH($C242,$BA$13:$BA$36,0),MATCH($B242,$BB$12:$BN$12,0))="T", INDEX($BB$13:$BN$36,MATCH($C242,$BA$13:$BA$36,0),MATCH($B242,$BB$12:$BN$12,0))="M"),_xlfn.XLOOKUP($B242,$BB$12:$BN$12,$BB$37:$BN$37), INDEX($BB$13:$BN$36,MATCH($C242,$BA$13:$BA$36,0),MATCH($B242,$BB$12:$BN$12,0)))</f>
        <v>79</v>
      </c>
      <c r="Q242" s="23">
        <f>IF(OR(INDEX($BB$41:$BN$64,MATCH($C242,$BA$41:$BA$64,0),MATCH($B242,$BB$40:$BN$40,0))="T", INDEX($BB$41:$BN$64,MATCH($C242,$BA$41:$BA$64,0),MATCH($B242,$BB$40:$BN$40,0))="M"),_xlfn.XLOOKUP($B242,$BB$40:$BN$40,$BB$65:$BN$65), INDEX($BB$41:$BN$64,MATCH($C242,$BA$41:$BA$64,0),MATCH($B242,$BB$40:$BN$40,0)))</f>
        <v>35</v>
      </c>
      <c r="R242" s="23">
        <f>IF(OR(INDEX($BB$70:$BN$93,MATCH($C242,$BA$70:$BA$93,0),MATCH($B242,$BB$69:$BN$69,0))="T", INDEX($BB$70:$BN$93,MATCH($C242,$BA$70:$BA$93,0),MATCH($B242,$BB$69:$BN$69,0))="M"), _xlfn.XLOOKUP($B242,$BB$69:$BN$69,$BB$94:$BN$94), INDEX($AM$41:$AY$64,MATCH($C242,$BA$70:$BA$93,0),MATCH($B242,$BB$69:$BN$69,0)))</f>
        <v>43</v>
      </c>
      <c r="S242" s="23">
        <f>IF(OR(INDEX($BB$99:$BN$122,MATCH($C242,$BA$99:$BA$122,0),MATCH($B242,$BB$98:$BN$98,0))="T", INDEX($BB$99:$BN$122,MATCH($C242,$BA$99:$BA$122,0),MATCH($B242,$BB$98:$BN$98,0))="M"), _xlfn.XLOOKUP($B242,$BB$98:$BN$98,$BB$123:$BN$123), INDEX($BB$99:$BN$122,MATCH($C242,$BA$99:$BA$122,0),MATCH($B242,$BB$98:$BN$98,0)))</f>
        <v>0</v>
      </c>
      <c r="T242" s="23">
        <f>IF(OR(INDEX($BB$128:$BN$151,MATCH($C242,$BA$128:$BA$151,0),MATCH($B242,$BB$127:$BN$127,0))="T", INDEX($BB$128:$BN$151,MATCH($C242,$BA$128:$BA$151,0),MATCH($B242,$BB$127:$BN$127,0))="M"), _xlfn.XLOOKUP($B242,$BB$127:$BN$127,$BB$152:$BN$152), INDEX($AM$128:$AY$151,MATCH($C242,$BA$128:$BA$151,0),MATCH($B242,$BB$127:$BN$127,0)))</f>
        <v>63.7</v>
      </c>
    </row>
    <row r="243" spans="1:20" x14ac:dyDescent="0.35">
      <c r="A243" s="2">
        <v>43905</v>
      </c>
      <c r="B243" s="6">
        <f t="shared" si="203"/>
        <v>3</v>
      </c>
      <c r="C243" s="6">
        <f t="shared" si="204"/>
        <v>2020</v>
      </c>
      <c r="D243">
        <v>182773</v>
      </c>
      <c r="E243">
        <f t="shared" si="205"/>
        <v>73478.653914041803</v>
      </c>
      <c r="F243" s="19">
        <f>IF(OR(INDEX($X$13:$AJ$36,MATCH($C243,$W$13:$W$36,0),MATCH($B243,$X$12:$AJ$12,0))="T", INDEX($X$13:$AJ$36,MATCH($C243,$W$13:$W$36,0),MATCH($B243,$X$12:$AJ$12,0))="M"),_xlfn.XLOOKUP($B243,$X$12:$AJ$12,$X$37:$AJ$37), INDEX($X$13:$AJ$36,MATCH($C243,$W$13:$W$36,0),MATCH($B243,$X$12:$AJ$12,0)))</f>
        <v>82</v>
      </c>
      <c r="G243" s="19">
        <f>IF(OR(INDEX($X$41:$AJ$64,MATCH(C243,$W$41:$W$64,0),MATCH(B243,$X$40:$AJ$40,0))="T", INDEX($X$41:$AJ$64,MATCH(C243,$W$41:$W$64,0),MATCH(B243,$X$40:$AJ$40,0))="M"), _xlfn.XLOOKUP($B243,$X$40:$AJ$40,$X$65:$AJ$65), INDEX($X$41:$AJ$64,MATCH(C243,$W$41:$W$64,0),MATCH(B243,$X$40:$AJ$40,0)))</f>
        <v>35</v>
      </c>
      <c r="H243" s="19">
        <f>IF(OR(INDEX($X$70:$AJ$93,MATCH(C243,$W$70:$W$93,0),MATCH(B243,$X$69:$AJ$69,0))="T", INDEX($X$70:$AJ$93,MATCH(C243,$W$70:$W$93,0),MATCH(B243,$X$69:$AJ$69,0))="M"), _xlfn.XLOOKUP($B243,$X$69:$AJ$69,$X$94:$AJ$94), INDEX($X$70:$AJ$93,MATCH(C243,$W$70:$W$93,0),MATCH(B243,$X$69:$AJ$69,0)))</f>
        <v>0.6</v>
      </c>
      <c r="I243" s="19">
        <f>IF(OR(INDEX($X$99:$AJ$122,MATCH(C243,$W$99:$W$122,0),MATCH(B243,$X$98:$AJ$98,0))="T", INDEX($X$99:$AJ$122,MATCH(C243,$W$99:$W$122,0),MATCH(B243,$X$98:$AJ$98,0))="M"),_xlfn.XLOOKUP($B243,$X$98:$AJ$98,$X$123:$AJ$123), INDEX($X$99:$AJ$122,MATCH(C243,$W$99:$W$122,0),MATCH(B243,$X$98:$AJ$98,0)))</f>
        <v>0</v>
      </c>
      <c r="J243" s="19">
        <f>IF(OR(INDEX($X$128:$AJ$151,MATCH(C243,$W$128:$W$151,0),MATCH(B243,$X$127:$AJ$127,0))="T", INDEX($X$128:$AJ$151,MATCH(C243,$W$128:$W$151,0),MATCH(B243,$X$127:$AJ$127,0))="M"), _xlfn.XLOOKUP($B243,$X$127:$AJ$127,$X$152:$AJ$152), INDEX($X$128:$AJ$151,MATCH(C243,$W$128:$W$151,0),MATCH(B243,$X$127:$AJ$127,0)))</f>
        <v>0.5</v>
      </c>
      <c r="K243" s="18">
        <f>IF(OR(INDEX($AM$13:$AY$36,MATCH($C243,$AL$13:$AL$36,0),MATCH($B243,$AM$12:$AY$12,0))="T", INDEX($AM$13:$AY$36,MATCH($C243,$AL$13:$AL$36,0),MATCH($B243,$AM$12:$AY$12,0))="M"),_xlfn.XLOOKUP($B243,$AM$12:$AY$12,$AM$37:$AY$37), INDEX($AM$13:$AY$36,MATCH($C243,$AL$13:$AL$36,0),MATCH($B243,$AM$12:$AY$12,0)))</f>
        <v>74</v>
      </c>
      <c r="L243" s="18">
        <f>IF(OR(INDEX($AM$41:$AY$64,MATCH($C243,$AL$41:$AL$64,0),MATCH($B243,$AM$40:$AY$40,0))="T", INDEX($AM$41:$AY$64,MATCH($C243,$AL$41:$AL$64,0),MATCH($B243,$AM$40:$AY$40,0))="M"),_xlfn.XLOOKUP($B243,$AM$40:$AY$40,$AM$65:$AY$65), INDEX($AM$41:$AY$64,MATCH($C243,$AL$41:$AL$64,0),MATCH($B243,$AM$40:$AY$40,0)))</f>
        <v>42</v>
      </c>
      <c r="M243" s="18">
        <f t="shared" si="206"/>
        <v>2</v>
      </c>
      <c r="N243" s="18">
        <f t="shared" si="207"/>
        <v>0</v>
      </c>
      <c r="O243" s="18">
        <f>IF(OR(INDEX($AM$99:$AY$122,MATCH($C243,$AL$99:$AL$122,0),MATCH($B243,$AM$98:$AY$98,0))="T", INDEX($AM$99:$AY$122,MATCH($C243,$AL$99:$AL$122,0),MATCH($B243,$AM$98:$AY$98,0))="M"), _xlfn.XLOOKUP($B243,$AM$98:$AY$98,$AM$123:$AY$123), INDEX($AM$99:$AY$122,MATCH($C243,$AL$99:$AL$122,0),MATCH($B243,$AM$98:$AY$98,0)))</f>
        <v>0</v>
      </c>
      <c r="P243" s="23">
        <f>IF(OR(INDEX($BB$13:$BN$36,MATCH($C243,$BA$13:$BA$36,0),MATCH($B243,$BB$12:$BN$12,0))="T", INDEX($BB$13:$BN$36,MATCH($C243,$BA$13:$BA$36,0),MATCH($B243,$BB$12:$BN$12,0))="M"),_xlfn.XLOOKUP($B243,$BB$12:$BN$12,$BB$37:$BN$37), INDEX($BB$13:$BN$36,MATCH($C243,$BA$13:$BA$36,0),MATCH($B243,$BB$12:$BN$12,0)))</f>
        <v>78</v>
      </c>
      <c r="Q243" s="23">
        <f>IF(OR(INDEX($BB$41:$BN$64,MATCH($C243,$BA$41:$BA$64,0),MATCH($B243,$BB$40:$BN$40,0))="T", INDEX($BB$41:$BN$64,MATCH($C243,$BA$41:$BA$64,0),MATCH($B243,$BB$40:$BN$40,0))="M"),_xlfn.XLOOKUP($B243,$BB$40:$BN$40,$BB$65:$BN$65), INDEX($BB$41:$BN$64,MATCH($C243,$BA$41:$BA$64,0),MATCH($B243,$BB$40:$BN$40,0)))</f>
        <v>37</v>
      </c>
      <c r="R243" s="23">
        <f>IF(OR(INDEX($BB$70:$BN$93,MATCH($C243,$BA$70:$BA$93,0),MATCH($B243,$BB$69:$BN$69,0))="T", INDEX($BB$70:$BN$93,MATCH($C243,$BA$70:$BA$93,0),MATCH($B243,$BB$69:$BN$69,0))="M"), _xlfn.XLOOKUP($B243,$BB$69:$BN$69,$BB$94:$BN$94), INDEX($AM$41:$AY$64,MATCH($C243,$BA$70:$BA$93,0),MATCH($B243,$BB$69:$BN$69,0)))</f>
        <v>42</v>
      </c>
      <c r="S243" s="23">
        <f>IF(OR(INDEX($BB$99:$BN$122,MATCH($C243,$BA$99:$BA$122,0),MATCH($B243,$BB$98:$BN$98,0))="T", INDEX($BB$99:$BN$122,MATCH($C243,$BA$99:$BA$122,0),MATCH($B243,$BB$98:$BN$98,0))="M"), _xlfn.XLOOKUP($B243,$BB$98:$BN$98,$BB$123:$BN$123), INDEX($BB$99:$BN$122,MATCH($C243,$BA$99:$BA$122,0),MATCH($B243,$BB$98:$BN$98,0)))</f>
        <v>0</v>
      </c>
      <c r="T243" s="23">
        <f>IF(OR(INDEX($BB$128:$BN$151,MATCH($C243,$BA$128:$BA$151,0),MATCH($B243,$BB$127:$BN$127,0))="T", INDEX($BB$128:$BN$151,MATCH($C243,$BA$128:$BA$151,0),MATCH($B243,$BB$127:$BN$127,0))="M"), _xlfn.XLOOKUP($B243,$BB$127:$BN$127,$BB$152:$BN$152), INDEX($AM$128:$AY$151,MATCH($C243,$BA$128:$BA$151,0),MATCH($B243,$BB$127:$BN$127,0)))</f>
        <v>60.3</v>
      </c>
    </row>
    <row r="244" spans="1:20" x14ac:dyDescent="0.35">
      <c r="A244" s="2">
        <v>43936</v>
      </c>
      <c r="B244" s="6">
        <f t="shared" si="203"/>
        <v>4</v>
      </c>
      <c r="C244" s="6">
        <f t="shared" si="204"/>
        <v>2020</v>
      </c>
      <c r="D244">
        <v>136500</v>
      </c>
      <c r="E244">
        <f t="shared" si="205"/>
        <v>54875.918539755352</v>
      </c>
      <c r="F244" s="19">
        <f>IF(OR(INDEX($X$13:$AJ$36,MATCH($C244,$W$13:$W$36,0),MATCH($B244,$X$12:$AJ$12,0))="T", INDEX($X$13:$AJ$36,MATCH($C244,$W$13:$W$36,0),MATCH($B244,$X$12:$AJ$12,0))="M"),_xlfn.XLOOKUP($B244,$X$12:$AJ$12,$X$37:$AJ$37), INDEX($X$13:$AJ$36,MATCH($C244,$W$13:$W$36,0),MATCH($B244,$X$12:$AJ$12,0)))</f>
        <v>93</v>
      </c>
      <c r="G244" s="19">
        <f>IF(OR(INDEX($X$41:$AJ$64,MATCH(C244,$W$41:$W$64,0),MATCH(B244,$X$40:$AJ$40,0))="T", INDEX($X$41:$AJ$64,MATCH(C244,$W$41:$W$64,0),MATCH(B244,$X$40:$AJ$40,0))="M"), _xlfn.XLOOKUP($B244,$X$40:$AJ$40,$X$65:$AJ$65), INDEX($X$41:$AJ$64,MATCH(C244,$W$41:$W$64,0),MATCH(B244,$X$40:$AJ$40,0)))</f>
        <v>37</v>
      </c>
      <c r="H244" s="19">
        <f>IF(OR(INDEX($X$70:$AJ$93,MATCH(C244,$W$70:$W$93,0),MATCH(B244,$X$69:$AJ$69,0))="T", INDEX($X$70:$AJ$93,MATCH(C244,$W$70:$W$93,0),MATCH(B244,$X$69:$AJ$69,0))="M"), _xlfn.XLOOKUP($B244,$X$69:$AJ$69,$X$94:$AJ$94), INDEX($X$70:$AJ$93,MATCH(C244,$W$70:$W$93,0),MATCH(B244,$X$69:$AJ$69,0)))</f>
        <v>2.8</v>
      </c>
      <c r="I244" s="19">
        <f>IF(OR(INDEX($X$99:$AJ$122,MATCH(C244,$W$99:$W$122,0),MATCH(B244,$X$98:$AJ$98,0))="T", INDEX($X$99:$AJ$122,MATCH(C244,$W$99:$W$122,0),MATCH(B244,$X$98:$AJ$98,0))="M"),_xlfn.XLOOKUP($B244,$X$98:$AJ$98,$X$123:$AJ$123), INDEX($X$99:$AJ$122,MATCH(C244,$W$99:$W$122,0),MATCH(B244,$X$98:$AJ$98,0)))</f>
        <v>2</v>
      </c>
      <c r="J244" s="19">
        <f>IF(OR(INDEX($X$128:$AJ$151,MATCH(C244,$W$128:$W$151,0),MATCH(B244,$X$127:$AJ$127,0))="T", INDEX($X$128:$AJ$151,MATCH(C244,$W$128:$W$151,0),MATCH(B244,$X$127:$AJ$127,0))="M"), _xlfn.XLOOKUP($B244,$X$127:$AJ$127,$X$152:$AJ$152), INDEX($X$128:$AJ$151,MATCH(C244,$W$128:$W$151,0),MATCH(B244,$X$127:$AJ$127,0)))</f>
        <v>2.2999999999999998</v>
      </c>
      <c r="K244" s="18">
        <f>IF(OR(INDEX($AM$13:$AY$36,MATCH($C244,$AL$13:$AL$36,0),MATCH($B244,$AM$12:$AY$12,0))="T", INDEX($AM$13:$AY$36,MATCH($C244,$AL$13:$AL$36,0),MATCH($B244,$AM$12:$AY$12,0))="M"),_xlfn.XLOOKUP($B244,$AM$12:$AY$12,$AM$37:$AY$37), INDEX($AM$13:$AY$36,MATCH($C244,$AL$13:$AL$36,0),MATCH($B244,$AM$12:$AY$12,0)))</f>
        <v>76</v>
      </c>
      <c r="L244" s="18">
        <f>IF(OR(INDEX($AM$41:$AY$64,MATCH($C244,$AL$41:$AL$64,0),MATCH($B244,$AM$40:$AY$40,0))="T", INDEX($AM$41:$AY$64,MATCH($C244,$AL$41:$AL$64,0),MATCH($B244,$AM$40:$AY$40,0))="M"),_xlfn.XLOOKUP($B244,$AM$40:$AY$40,$AM$65:$AY$65), INDEX($AM$41:$AY$64,MATCH($C244,$AL$41:$AL$64,0),MATCH($B244,$AM$40:$AY$40,0)))</f>
        <v>45</v>
      </c>
      <c r="M244" s="18">
        <f t="shared" si="206"/>
        <v>3.4</v>
      </c>
      <c r="N244" s="18">
        <f t="shared" si="207"/>
        <v>0</v>
      </c>
      <c r="O244" s="18">
        <f>IF(OR(INDEX($AM$99:$AY$122,MATCH($C244,$AL$99:$AL$122,0),MATCH($B244,$AM$98:$AY$98,0))="T", INDEX($AM$99:$AY$122,MATCH($C244,$AL$99:$AL$122,0),MATCH($B244,$AM$98:$AY$98,0))="M"), _xlfn.XLOOKUP($B244,$AM$98:$AY$98,$AM$123:$AY$123), INDEX($AM$99:$AY$122,MATCH($C244,$AL$99:$AL$122,0),MATCH($B244,$AM$98:$AY$98,0)))</f>
        <v>0</v>
      </c>
      <c r="P244" s="23">
        <f>IF(OR(INDEX($BB$13:$BN$36,MATCH($C244,$BA$13:$BA$36,0),MATCH($B244,$BB$12:$BN$12,0))="T", INDEX($BB$13:$BN$36,MATCH($C244,$BA$13:$BA$36,0),MATCH($B244,$BB$12:$BN$12,0))="M"),_xlfn.XLOOKUP($B244,$BB$12:$BN$12,$BB$37:$BN$37), INDEX($BB$13:$BN$36,MATCH($C244,$BA$13:$BA$36,0),MATCH($B244,$BB$12:$BN$12,0)))</f>
        <v>85</v>
      </c>
      <c r="Q244" s="23">
        <f>IF(OR(INDEX($BB$41:$BN$64,MATCH($C244,$BA$41:$BA$64,0),MATCH($B244,$BB$40:$BN$40,0))="T", INDEX($BB$41:$BN$64,MATCH($C244,$BA$41:$BA$64,0),MATCH($B244,$BB$40:$BN$40,0))="M"),_xlfn.XLOOKUP($B244,$BB$40:$BN$40,$BB$65:$BN$65), INDEX($BB$41:$BN$64,MATCH($C244,$BA$41:$BA$64,0),MATCH($B244,$BB$40:$BN$40,0)))</f>
        <v>38</v>
      </c>
      <c r="R244" s="23">
        <f>IF(OR(INDEX($BB$70:$BN$93,MATCH($C244,$BA$70:$BA$93,0),MATCH($B244,$BB$69:$BN$69,0))="T", INDEX($BB$70:$BN$93,MATCH($C244,$BA$70:$BA$93,0),MATCH($B244,$BB$69:$BN$69,0))="M"), _xlfn.XLOOKUP($B244,$BB$69:$BN$69,$BB$94:$BN$94), INDEX($AM$41:$AY$64,MATCH($C244,$BA$70:$BA$93,0),MATCH($B244,$BB$69:$BN$69,0)))</f>
        <v>45</v>
      </c>
      <c r="S244" s="23">
        <f>IF(OR(INDEX($BB$99:$BN$122,MATCH($C244,$BA$99:$BA$122,0),MATCH($B244,$BB$98:$BN$98,0))="T", INDEX($BB$99:$BN$122,MATCH($C244,$BA$99:$BA$122,0),MATCH($B244,$BB$98:$BN$98,0))="M"), _xlfn.XLOOKUP($B244,$BB$98:$BN$98,$BB$123:$BN$123), INDEX($BB$99:$BN$122,MATCH($C244,$BA$99:$BA$122,0),MATCH($B244,$BB$98:$BN$98,0)))</f>
        <v>17</v>
      </c>
      <c r="T244" s="23">
        <f>IF(OR(INDEX($BB$128:$BN$151,MATCH($C244,$BA$128:$BA$151,0),MATCH($B244,$BB$127:$BN$127,0))="T", INDEX($BB$128:$BN$151,MATCH($C244,$BA$128:$BA$151,0),MATCH($B244,$BB$127:$BN$127,0))="M"), _xlfn.XLOOKUP($B244,$BB$127:$BN$127,$BB$152:$BN$152), INDEX($AM$128:$AY$151,MATCH($C244,$BA$128:$BA$151,0),MATCH($B244,$BB$127:$BN$127,0)))</f>
        <v>62.2</v>
      </c>
    </row>
    <row r="245" spans="1:20" x14ac:dyDescent="0.35">
      <c r="A245" s="2">
        <v>43966</v>
      </c>
      <c r="B245" s="6">
        <f t="shared" si="203"/>
        <v>5</v>
      </c>
      <c r="C245" s="6">
        <f t="shared" si="204"/>
        <v>2020</v>
      </c>
      <c r="D245">
        <v>125295</v>
      </c>
      <c r="E245">
        <f t="shared" si="205"/>
        <v>50371.268962920491</v>
      </c>
      <c r="F245" s="19">
        <f>IF(OR(INDEX($X$13:$AJ$36,MATCH($C245,$W$13:$W$36,0),MATCH($B245,$X$12:$AJ$12,0))="T", INDEX($X$13:$AJ$36,MATCH($C245,$W$13:$W$36,0),MATCH($B245,$X$12:$AJ$12,0))="M"),_xlfn.XLOOKUP($B245,$X$12:$AJ$12,$X$37:$AJ$37), INDEX($X$13:$AJ$36,MATCH($C245,$W$13:$W$36,0),MATCH($B245,$X$12:$AJ$12,0)))</f>
        <v>103</v>
      </c>
      <c r="G245" s="19">
        <f>IF(OR(INDEX($X$41:$AJ$64,MATCH(C245,$W$41:$W$64,0),MATCH(B245,$X$40:$AJ$40,0))="T", INDEX($X$41:$AJ$64,MATCH(C245,$W$41:$W$64,0),MATCH(B245,$X$40:$AJ$40,0))="M"), _xlfn.XLOOKUP($B245,$X$40:$AJ$40,$X$65:$AJ$65), INDEX($X$41:$AJ$64,MATCH(C245,$W$41:$W$64,0),MATCH(B245,$X$40:$AJ$40,0)))</f>
        <v>44</v>
      </c>
      <c r="H245" s="19">
        <f>IF(OR(INDEX($X$70:$AJ$93,MATCH(C245,$W$70:$W$93,0),MATCH(B245,$X$69:$AJ$69,0))="T", INDEX($X$70:$AJ$93,MATCH(C245,$W$70:$W$93,0),MATCH(B245,$X$69:$AJ$69,0))="M"), _xlfn.XLOOKUP($B245,$X$69:$AJ$69,$X$94:$AJ$94), INDEX($X$70:$AJ$93,MATCH(C245,$W$70:$W$93,0),MATCH(B245,$X$69:$AJ$69,0)))</f>
        <v>9.1</v>
      </c>
      <c r="I245" s="19">
        <f>IF(OR(INDEX($X$99:$AJ$122,MATCH(C245,$W$99:$W$122,0),MATCH(B245,$X$98:$AJ$98,0))="T", INDEX($X$99:$AJ$122,MATCH(C245,$W$99:$W$122,0),MATCH(B245,$X$98:$AJ$98,0))="M"),_xlfn.XLOOKUP($B245,$X$98:$AJ$98,$X$123:$AJ$123), INDEX($X$99:$AJ$122,MATCH(C245,$W$99:$W$122,0),MATCH(B245,$X$98:$AJ$98,0)))</f>
        <v>4.9000000000000004</v>
      </c>
      <c r="J245" s="19">
        <f>IF(OR(INDEX($X$128:$AJ$151,MATCH(C245,$W$128:$W$151,0),MATCH(B245,$X$127:$AJ$127,0))="T", INDEX($X$128:$AJ$151,MATCH(C245,$W$128:$W$151,0),MATCH(B245,$X$127:$AJ$127,0))="M"), _xlfn.XLOOKUP($B245,$X$127:$AJ$127,$X$152:$AJ$152), INDEX($X$128:$AJ$151,MATCH(C245,$W$128:$W$151,0),MATCH(B245,$X$127:$AJ$127,0)))</f>
        <v>8.4</v>
      </c>
      <c r="K245" s="18">
        <f>IF(OR(INDEX($AM$13:$AY$36,MATCH($C245,$AL$13:$AL$36,0),MATCH($B245,$AM$12:$AY$12,0))="T", INDEX($AM$13:$AY$36,MATCH($C245,$AL$13:$AL$36,0),MATCH($B245,$AM$12:$AY$12,0))="M"),_xlfn.XLOOKUP($B245,$AM$12:$AY$12,$AM$37:$AY$37), INDEX($AM$13:$AY$36,MATCH($C245,$AL$13:$AL$36,0),MATCH($B245,$AM$12:$AY$12,0)))</f>
        <v>81</v>
      </c>
      <c r="L245" s="18">
        <f>IF(OR(INDEX($AM$41:$AY$64,MATCH($C245,$AL$41:$AL$64,0),MATCH($B245,$AM$40:$AY$40,0))="T", INDEX($AM$41:$AY$64,MATCH($C245,$AL$41:$AL$64,0),MATCH($B245,$AM$40:$AY$40,0))="M"),_xlfn.XLOOKUP($B245,$AM$40:$AY$40,$AM$65:$AY$65), INDEX($AM$41:$AY$64,MATCH($C245,$AL$41:$AL$64,0),MATCH($B245,$AM$40:$AY$40,0)))</f>
        <v>49</v>
      </c>
      <c r="M245" s="18">
        <f t="shared" si="206"/>
        <v>8</v>
      </c>
      <c r="N245" s="18">
        <f t="shared" si="207"/>
        <v>0.2</v>
      </c>
      <c r="O245" s="18">
        <f>IF(OR(INDEX($AM$99:$AY$122,MATCH($C245,$AL$99:$AL$122,0),MATCH($B245,$AM$98:$AY$98,0))="T", INDEX($AM$99:$AY$122,MATCH($C245,$AL$99:$AL$122,0),MATCH($B245,$AM$98:$AY$98,0))="M"), _xlfn.XLOOKUP($B245,$AM$98:$AY$98,$AM$123:$AY$123), INDEX($AM$99:$AY$122,MATCH($C245,$AL$99:$AL$122,0),MATCH($B245,$AM$98:$AY$98,0)))</f>
        <v>0.2</v>
      </c>
      <c r="P245" s="23">
        <f>IF(OR(INDEX($BB$13:$BN$36,MATCH($C245,$BA$13:$BA$36,0),MATCH($B245,$BB$12:$BN$12,0))="T", INDEX($BB$13:$BN$36,MATCH($C245,$BA$13:$BA$36,0),MATCH($B245,$BB$12:$BN$12,0))="M"),_xlfn.XLOOKUP($B245,$BB$12:$BN$12,$BB$37:$BN$37), INDEX($BB$13:$BN$36,MATCH($C245,$BA$13:$BA$36,0),MATCH($B245,$BB$12:$BN$12,0)))</f>
        <v>97</v>
      </c>
      <c r="Q245" s="23">
        <f>IF(OR(INDEX($BB$41:$BN$64,MATCH($C245,$BA$41:$BA$64,0),MATCH($B245,$BB$40:$BN$40,0))="T", INDEX($BB$41:$BN$64,MATCH($C245,$BA$41:$BA$64,0),MATCH($B245,$BB$40:$BN$40,0))="M"),_xlfn.XLOOKUP($B245,$BB$40:$BN$40,$BB$65:$BN$65), INDEX($BB$41:$BN$64,MATCH($C245,$BA$41:$BA$64,0),MATCH($B245,$BB$40:$BN$40,0)))</f>
        <v>45</v>
      </c>
      <c r="R245" s="23">
        <f>IF(OR(INDEX($BB$70:$BN$93,MATCH($C245,$BA$70:$BA$93,0),MATCH($B245,$BB$69:$BN$69,0))="T", INDEX($BB$70:$BN$93,MATCH($C245,$BA$70:$BA$93,0),MATCH($B245,$BB$69:$BN$69,0))="M"), _xlfn.XLOOKUP($B245,$BB$69:$BN$69,$BB$94:$BN$94), INDEX($AM$41:$AY$64,MATCH($C245,$BA$70:$BA$93,0),MATCH($B245,$BB$69:$BN$69,0)))</f>
        <v>49</v>
      </c>
      <c r="S245" s="23">
        <f>IF(OR(INDEX($BB$99:$BN$122,MATCH($C245,$BA$99:$BA$122,0),MATCH($B245,$BB$98:$BN$98,0))="T", INDEX($BB$99:$BN$122,MATCH($C245,$BA$99:$BA$122,0),MATCH($B245,$BB$98:$BN$98,0))="M"), _xlfn.XLOOKUP($B245,$BB$98:$BN$98,$BB$123:$BN$123), INDEX($BB$99:$BN$122,MATCH($C245,$BA$99:$BA$122,0),MATCH($B245,$BB$98:$BN$98,0)))</f>
        <v>81</v>
      </c>
      <c r="T245" s="23">
        <f>IF(OR(INDEX($BB$128:$BN$151,MATCH($C245,$BA$128:$BA$151,0),MATCH($B245,$BB$127:$BN$127,0))="T", INDEX($BB$128:$BN$151,MATCH($C245,$BA$128:$BA$151,0),MATCH($B245,$BB$127:$BN$127,0))="M"), _xlfn.XLOOKUP($B245,$BB$127:$BN$127,$BB$152:$BN$152), INDEX($AM$128:$AY$151,MATCH($C245,$BA$128:$BA$151,0),MATCH($B245,$BB$127:$BN$127,0)))</f>
        <v>67.3</v>
      </c>
    </row>
    <row r="246" spans="1:20" x14ac:dyDescent="0.35">
      <c r="A246" s="2">
        <v>43997</v>
      </c>
      <c r="B246" s="6">
        <f t="shared" si="203"/>
        <v>6</v>
      </c>
      <c r="C246" s="6">
        <f t="shared" si="204"/>
        <v>2020</v>
      </c>
      <c r="D246">
        <v>134540</v>
      </c>
      <c r="E246">
        <f t="shared" si="205"/>
        <v>54087.956632517838</v>
      </c>
      <c r="F246" s="19">
        <f>IF(OR(INDEX($X$13:$AJ$36,MATCH($C246,$W$13:$W$36,0),MATCH($B246,$X$12:$AJ$12,0))="T", INDEX($X$13:$AJ$36,MATCH($C246,$W$13:$W$36,0),MATCH($B246,$X$12:$AJ$12,0))="M"),_xlfn.XLOOKUP($B246,$X$12:$AJ$12,$X$37:$AJ$37), INDEX($X$13:$AJ$36,MATCH($C246,$W$13:$W$36,0),MATCH($B246,$X$12:$AJ$12,0)))</f>
        <v>102</v>
      </c>
      <c r="G246" s="19">
        <f>IF(OR(INDEX($X$41:$AJ$64,MATCH(C246,$W$41:$W$64,0),MATCH(B246,$X$40:$AJ$40,0))="T", INDEX($X$41:$AJ$64,MATCH(C246,$W$41:$W$64,0),MATCH(B246,$X$40:$AJ$40,0))="M"), _xlfn.XLOOKUP($B246,$X$40:$AJ$40,$X$65:$AJ$65), INDEX($X$41:$AJ$64,MATCH(C246,$W$41:$W$64,0),MATCH(B246,$X$40:$AJ$40,0)))</f>
        <v>51</v>
      </c>
      <c r="H246" s="19">
        <f>IF(OR(INDEX($X$70:$AJ$93,MATCH(C246,$W$70:$W$93,0),MATCH(B246,$X$69:$AJ$69,0))="T", INDEX($X$70:$AJ$93,MATCH(C246,$W$70:$W$93,0),MATCH(B246,$X$69:$AJ$69,0))="M"), _xlfn.XLOOKUP($B246,$X$69:$AJ$69,$X$94:$AJ$94), INDEX($X$70:$AJ$93,MATCH(C246,$W$70:$W$93,0),MATCH(B246,$X$69:$AJ$69,0)))</f>
        <v>14.6</v>
      </c>
      <c r="I246" s="19">
        <f>IF(OR(INDEX($X$99:$AJ$122,MATCH(C246,$W$99:$W$122,0),MATCH(B246,$X$98:$AJ$98,0))="T", INDEX($X$99:$AJ$122,MATCH(C246,$W$99:$W$122,0),MATCH(B246,$X$98:$AJ$98,0))="M"),_xlfn.XLOOKUP($B246,$X$98:$AJ$98,$X$123:$AJ$123), INDEX($X$99:$AJ$122,MATCH(C246,$W$99:$W$122,0),MATCH(B246,$X$98:$AJ$98,0)))</f>
        <v>9.8000000000000007</v>
      </c>
      <c r="J246" s="19">
        <f>IF(OR(INDEX($X$128:$AJ$151,MATCH(C246,$W$128:$W$151,0),MATCH(B246,$X$127:$AJ$127,0))="T", INDEX($X$128:$AJ$151,MATCH(C246,$W$128:$W$151,0),MATCH(B246,$X$127:$AJ$127,0))="M"), _xlfn.XLOOKUP($B246,$X$127:$AJ$127,$X$152:$AJ$152), INDEX($X$128:$AJ$151,MATCH(C246,$W$128:$W$151,0),MATCH(B246,$X$127:$AJ$127,0)))</f>
        <v>11.2</v>
      </c>
      <c r="K246" s="18">
        <f>IF(OR(INDEX($AM$13:$AY$36,MATCH($C246,$AL$13:$AL$36,0),MATCH($B246,$AM$12:$AY$12,0))="T", INDEX($AM$13:$AY$36,MATCH($C246,$AL$13:$AL$36,0),MATCH($B246,$AM$12:$AY$12,0))="M"),_xlfn.XLOOKUP($B246,$AM$12:$AY$12,$AM$37:$AY$37), INDEX($AM$13:$AY$36,MATCH($C246,$AL$13:$AL$36,0),MATCH($B246,$AM$12:$AY$12,0)))</f>
        <v>82</v>
      </c>
      <c r="L246" s="18">
        <f>IF(OR(INDEX($AM$41:$AY$64,MATCH($C246,$AL$41:$AL$64,0),MATCH($B246,$AM$40:$AY$40,0))="T", INDEX($AM$41:$AY$64,MATCH($C246,$AL$41:$AL$64,0),MATCH($B246,$AM$40:$AY$40,0))="M"),_xlfn.XLOOKUP($B246,$AM$40:$AY$40,$AM$65:$AY$65), INDEX($AM$41:$AY$64,MATCH($C246,$AL$41:$AL$64,0),MATCH($B246,$AM$40:$AY$40,0)))</f>
        <v>53</v>
      </c>
      <c r="M246" s="18">
        <f t="shared" si="206"/>
        <v>11.2</v>
      </c>
      <c r="N246" s="18">
        <f t="shared" si="207"/>
        <v>0.4</v>
      </c>
      <c r="O246" s="18">
        <f>IF(OR(INDEX($AM$99:$AY$122,MATCH($C246,$AL$99:$AL$122,0),MATCH($B246,$AM$98:$AY$98,0))="T", INDEX($AM$99:$AY$122,MATCH($C246,$AL$99:$AL$122,0),MATCH($B246,$AM$98:$AY$98,0))="M"), _xlfn.XLOOKUP($B246,$AM$98:$AY$98,$AM$123:$AY$123), INDEX($AM$99:$AY$122,MATCH($C246,$AL$99:$AL$122,0),MATCH($B246,$AM$98:$AY$98,0)))</f>
        <v>0.4</v>
      </c>
      <c r="P246" s="23">
        <f>IF(OR(INDEX($BB$13:$BN$36,MATCH($C246,$BA$13:$BA$36,0),MATCH($B246,$BB$12:$BN$12,0))="T", INDEX($BB$13:$BN$36,MATCH($C246,$BA$13:$BA$36,0),MATCH($B246,$BB$12:$BN$12,0))="M"),_xlfn.XLOOKUP($B246,$BB$12:$BN$12,$BB$37:$BN$37), INDEX($BB$13:$BN$36,MATCH($C246,$BA$13:$BA$36,0),MATCH($B246,$BB$12:$BN$12,0)))</f>
        <v>97</v>
      </c>
      <c r="Q246" s="23">
        <f>IF(OR(INDEX($BB$41:$BN$64,MATCH($C246,$BA$41:$BA$64,0),MATCH($B246,$BB$40:$BN$40,0))="T", INDEX($BB$41:$BN$64,MATCH($C246,$BA$41:$BA$64,0),MATCH($B246,$BB$40:$BN$40,0))="M"),_xlfn.XLOOKUP($B246,$BB$40:$BN$40,$BB$65:$BN$65), INDEX($BB$41:$BN$64,MATCH($C246,$BA$41:$BA$64,0),MATCH($B246,$BB$40:$BN$40,0)))</f>
        <v>52</v>
      </c>
      <c r="R246" s="23">
        <f>IF(OR(INDEX($BB$70:$BN$93,MATCH($C246,$BA$70:$BA$93,0),MATCH($B246,$BB$69:$BN$69,0))="T", INDEX($BB$70:$BN$93,MATCH($C246,$BA$70:$BA$93,0),MATCH($B246,$BB$69:$BN$69,0))="M"), _xlfn.XLOOKUP($B246,$BB$69:$BN$69,$BB$94:$BN$94), INDEX($AM$41:$AY$64,MATCH($C246,$BA$70:$BA$93,0),MATCH($B246,$BB$69:$BN$69,0)))</f>
        <v>53</v>
      </c>
      <c r="S246" s="23">
        <f>IF(OR(INDEX($BB$99:$BN$122,MATCH($C246,$BA$99:$BA$122,0),MATCH($B246,$BB$98:$BN$98,0))="T", INDEX($BB$99:$BN$122,MATCH($C246,$BA$99:$BA$122,0),MATCH($B246,$BB$98:$BN$98,0))="M"), _xlfn.XLOOKUP($B246,$BB$98:$BN$98,$BB$123:$BN$123), INDEX($BB$99:$BN$122,MATCH($C246,$BA$99:$BA$122,0),MATCH($B246,$BB$98:$BN$98,0)))</f>
        <v>165</v>
      </c>
      <c r="T246" s="23">
        <f>IF(OR(INDEX($BB$128:$BN$151,MATCH($C246,$BA$128:$BA$151,0),MATCH($B246,$BB$127:$BN$127,0))="T", INDEX($BB$128:$BN$151,MATCH($C246,$BA$128:$BA$151,0),MATCH($B246,$BB$127:$BN$127,0))="M"), _xlfn.XLOOKUP($B246,$BB$127:$BN$127,$BB$152:$BN$152), INDEX($AM$128:$AY$151,MATCH($C246,$BA$128:$BA$151,0),MATCH($B246,$BB$127:$BN$127,0)))</f>
        <v>67.8</v>
      </c>
    </row>
    <row r="247" spans="1:20" x14ac:dyDescent="0.35">
      <c r="A247" s="2">
        <v>44027</v>
      </c>
      <c r="B247" s="6">
        <f t="shared" si="203"/>
        <v>7</v>
      </c>
      <c r="C247" s="6">
        <f t="shared" si="204"/>
        <v>2020</v>
      </c>
      <c r="D247">
        <v>157949</v>
      </c>
      <c r="E247">
        <f t="shared" si="205"/>
        <v>63498.875146049948</v>
      </c>
      <c r="F247" s="19">
        <f>IF(OR(INDEX($X$13:$AJ$36,MATCH($C247,$W$13:$W$36,0),MATCH($B247,$X$12:$AJ$12,0))="T", INDEX($X$13:$AJ$36,MATCH($C247,$W$13:$W$36,0),MATCH($B247,$X$12:$AJ$12,0))="M"),_xlfn.XLOOKUP($B247,$X$12:$AJ$12,$X$37:$AJ$37), INDEX($X$13:$AJ$36,MATCH($C247,$W$13:$W$36,0),MATCH($B247,$X$12:$AJ$12,0)))</f>
        <v>104</v>
      </c>
      <c r="G247" s="19">
        <f>IF(OR(INDEX($X$41:$AJ$64,MATCH(C247,$W$41:$W$64,0),MATCH(B247,$X$40:$AJ$40,0))="T", INDEX($X$41:$AJ$64,MATCH(C247,$W$41:$W$64,0),MATCH(B247,$X$40:$AJ$40,0))="M"), _xlfn.XLOOKUP($B247,$X$40:$AJ$40,$X$65:$AJ$65), INDEX($X$41:$AJ$64,MATCH(C247,$W$41:$W$64,0),MATCH(B247,$X$40:$AJ$40,0)))</f>
        <v>55</v>
      </c>
      <c r="H247" s="19">
        <f>IF(OR(INDEX($X$70:$AJ$93,MATCH(C247,$W$70:$W$93,0),MATCH(B247,$X$69:$AJ$69,0))="T", INDEX($X$70:$AJ$93,MATCH(C247,$W$70:$W$93,0),MATCH(B247,$X$69:$AJ$69,0))="M"), _xlfn.XLOOKUP($B247,$X$69:$AJ$69,$X$94:$AJ$94), INDEX($X$70:$AJ$93,MATCH(C247,$W$70:$W$93,0),MATCH(B247,$X$69:$AJ$69,0)))</f>
        <v>16.100000000000001</v>
      </c>
      <c r="I247" s="19">
        <f>IF(OR(INDEX($X$99:$AJ$122,MATCH(C247,$W$99:$W$122,0),MATCH(B247,$X$98:$AJ$98,0))="T", INDEX($X$99:$AJ$122,MATCH(C247,$W$99:$W$122,0),MATCH(B247,$X$98:$AJ$98,0))="M"),_xlfn.XLOOKUP($B247,$X$98:$AJ$98,$X$123:$AJ$123), INDEX($X$99:$AJ$122,MATCH(C247,$W$99:$W$122,0),MATCH(B247,$X$98:$AJ$98,0)))</f>
        <v>11.7</v>
      </c>
      <c r="J247" s="19">
        <f>IF(OR(INDEX($X$128:$AJ$151,MATCH(C247,$W$128:$W$151,0),MATCH(B247,$X$127:$AJ$127,0))="T", INDEX($X$128:$AJ$151,MATCH(C247,$W$128:$W$151,0),MATCH(B247,$X$127:$AJ$127,0))="M"), _xlfn.XLOOKUP($B247,$X$127:$AJ$127,$X$152:$AJ$152), INDEX($X$128:$AJ$151,MATCH(C247,$W$128:$W$151,0),MATCH(B247,$X$127:$AJ$127,0)))</f>
        <v>12.6</v>
      </c>
      <c r="K247" s="18">
        <f>IF(OR(INDEX($AM$13:$AY$36,MATCH($C247,$AL$13:$AL$36,0),MATCH($B247,$AM$12:$AY$12,0))="T", INDEX($AM$13:$AY$36,MATCH($C247,$AL$13:$AL$36,0),MATCH($B247,$AM$12:$AY$12,0))="M"),_xlfn.XLOOKUP($B247,$AM$12:$AY$12,$AM$37:$AY$37), INDEX($AM$13:$AY$36,MATCH($C247,$AL$13:$AL$36,0),MATCH($B247,$AM$12:$AY$12,0)))</f>
        <v>72</v>
      </c>
      <c r="L247" s="18">
        <f>IF(OR(INDEX($AM$41:$AY$64,MATCH($C247,$AL$41:$AL$64,0),MATCH($B247,$AM$40:$AY$40,0))="T", INDEX($AM$41:$AY$64,MATCH($C247,$AL$41:$AL$64,0),MATCH($B247,$AM$40:$AY$40,0))="M"),_xlfn.XLOOKUP($B247,$AM$40:$AY$40,$AM$65:$AY$65), INDEX($AM$41:$AY$64,MATCH($C247,$AL$41:$AL$64,0),MATCH($B247,$AM$40:$AY$40,0)))</f>
        <v>52</v>
      </c>
      <c r="M247" s="18">
        <f t="shared" si="206"/>
        <v>12</v>
      </c>
      <c r="N247" s="18">
        <f t="shared" si="207"/>
        <v>0</v>
      </c>
      <c r="O247" s="18">
        <f>IF(OR(INDEX($AM$99:$AY$122,MATCH($C247,$AL$99:$AL$122,0),MATCH($B247,$AM$98:$AY$98,0))="T", INDEX($AM$99:$AY$122,MATCH($C247,$AL$99:$AL$122,0),MATCH($B247,$AM$98:$AY$98,0))="M"), _xlfn.XLOOKUP($B247,$AM$98:$AY$98,$AM$123:$AY$123), INDEX($AM$99:$AY$122,MATCH($C247,$AL$99:$AL$122,0),MATCH($B247,$AM$98:$AY$98,0)))</f>
        <v>0</v>
      </c>
      <c r="P247" s="23">
        <f>IF(OR(INDEX($BB$13:$BN$36,MATCH($C247,$BA$13:$BA$36,0),MATCH($B247,$BB$12:$BN$12,0))="T", INDEX($BB$13:$BN$36,MATCH($C247,$BA$13:$BA$36,0),MATCH($B247,$BB$12:$BN$12,0))="M"),_xlfn.XLOOKUP($B247,$BB$12:$BN$12,$BB$37:$BN$37), INDEX($BB$13:$BN$36,MATCH($C247,$BA$13:$BA$36,0),MATCH($B247,$BB$12:$BN$12,0)))</f>
        <v>91</v>
      </c>
      <c r="Q247" s="23">
        <f>IF(OR(INDEX($BB$41:$BN$64,MATCH($C247,$BA$41:$BA$64,0),MATCH($B247,$BB$40:$BN$40,0))="T", INDEX($BB$41:$BN$64,MATCH($C247,$BA$41:$BA$64,0),MATCH($B247,$BB$40:$BN$40,0))="M"),_xlfn.XLOOKUP($B247,$BB$40:$BN$40,$BB$65:$BN$65), INDEX($BB$41:$BN$64,MATCH($C247,$BA$41:$BA$64,0),MATCH($B247,$BB$40:$BN$40,0)))</f>
        <v>54</v>
      </c>
      <c r="R247" s="23">
        <f>IF(OR(INDEX($BB$70:$BN$93,MATCH($C247,$BA$70:$BA$93,0),MATCH($B247,$BB$69:$BN$69,0))="T", INDEX($BB$70:$BN$93,MATCH($C247,$BA$70:$BA$93,0),MATCH($B247,$BB$69:$BN$69,0))="M"), _xlfn.XLOOKUP($B247,$BB$69:$BN$69,$BB$94:$BN$94), INDEX($AM$41:$AY$64,MATCH($C247,$BA$70:$BA$93,0),MATCH($B247,$BB$69:$BN$69,0)))</f>
        <v>52</v>
      </c>
      <c r="S247" s="23">
        <f>IF(OR(INDEX($BB$99:$BN$122,MATCH($C247,$BA$99:$BA$122,0),MATCH($B247,$BB$98:$BN$98,0))="T", INDEX($BB$99:$BN$122,MATCH($C247,$BA$99:$BA$122,0),MATCH($B247,$BB$98:$BN$98,0))="M"), _xlfn.XLOOKUP($B247,$BB$98:$BN$98,$BB$123:$BN$123), INDEX($BB$99:$BN$122,MATCH($C247,$BA$99:$BA$122,0),MATCH($B247,$BB$98:$BN$98,0)))</f>
        <v>152</v>
      </c>
      <c r="T247" s="23">
        <f>IF(OR(INDEX($BB$128:$BN$151,MATCH($C247,$BA$128:$BA$151,0),MATCH($B247,$BB$127:$BN$127,0))="T", INDEX($BB$128:$BN$151,MATCH($C247,$BA$128:$BA$151,0),MATCH($B247,$BB$127:$BN$127,0))="M"), _xlfn.XLOOKUP($B247,$BB$127:$BN$127,$BB$152:$BN$152), INDEX($AM$128:$AY$151,MATCH($C247,$BA$128:$BA$151,0),MATCH($B247,$BB$127:$BN$127,0)))</f>
        <v>66</v>
      </c>
    </row>
    <row r="248" spans="1:20" x14ac:dyDescent="0.35">
      <c r="A248" s="2">
        <v>44058</v>
      </c>
      <c r="B248" s="6">
        <f t="shared" si="203"/>
        <v>8</v>
      </c>
      <c r="C248" s="6">
        <f t="shared" si="204"/>
        <v>2020</v>
      </c>
      <c r="D248">
        <v>179174</v>
      </c>
      <c r="E248">
        <f t="shared" si="205"/>
        <v>72031.778962945973</v>
      </c>
      <c r="F248" s="19">
        <f>IF(OR(INDEX($X$13:$AJ$36,MATCH($C248,$W$13:$W$36,0),MATCH($B248,$X$12:$AJ$12,0))="T", INDEX($X$13:$AJ$36,MATCH($C248,$W$13:$W$36,0),MATCH($B248,$X$12:$AJ$12,0))="M"),_xlfn.XLOOKUP($B248,$X$12:$AJ$12,$X$37:$AJ$37), INDEX($X$13:$AJ$36,MATCH($C248,$W$13:$W$36,0),MATCH($B248,$X$12:$AJ$12,0)))</f>
        <v>112</v>
      </c>
      <c r="G248" s="19">
        <f>IF(OR(INDEX($X$41:$AJ$64,MATCH(C248,$W$41:$W$64,0),MATCH(B248,$X$40:$AJ$40,0))="T", INDEX($X$41:$AJ$64,MATCH(C248,$W$41:$W$64,0),MATCH(B248,$X$40:$AJ$40,0))="M"), _xlfn.XLOOKUP($B248,$X$40:$AJ$40,$X$65:$AJ$65), INDEX($X$41:$AJ$64,MATCH(C248,$W$41:$W$64,0),MATCH(B248,$X$40:$AJ$40,0)))</f>
        <v>56</v>
      </c>
      <c r="H248" s="19">
        <f>IF(OR(INDEX($X$70:$AJ$93,MATCH(C248,$W$70:$W$93,0),MATCH(B248,$X$69:$AJ$69,0))="T", INDEX($X$70:$AJ$93,MATCH(C248,$W$70:$W$93,0),MATCH(B248,$X$69:$AJ$69,0))="M"), _xlfn.XLOOKUP($B248,$X$69:$AJ$69,$X$94:$AJ$94), INDEX($X$70:$AJ$93,MATCH(C248,$W$70:$W$93,0),MATCH(B248,$X$69:$AJ$69,0)))</f>
        <v>10.9</v>
      </c>
      <c r="I248" s="19">
        <f>IF(OR(INDEX($X$99:$AJ$122,MATCH(C248,$W$99:$W$122,0),MATCH(B248,$X$98:$AJ$98,0))="T", INDEX($X$99:$AJ$122,MATCH(C248,$W$99:$W$122,0),MATCH(B248,$X$98:$AJ$98,0))="M"),_xlfn.XLOOKUP($B248,$X$98:$AJ$98,$X$123:$AJ$123), INDEX($X$99:$AJ$122,MATCH(C248,$W$99:$W$122,0),MATCH(B248,$X$98:$AJ$98,0)))</f>
        <v>14.8</v>
      </c>
      <c r="J248" s="19">
        <f>IF(OR(INDEX($X$128:$AJ$151,MATCH(C248,$W$128:$W$151,0),MATCH(B248,$X$127:$AJ$127,0))="T", INDEX($X$128:$AJ$151,MATCH(C248,$W$128:$W$151,0),MATCH(B248,$X$127:$AJ$127,0))="M"), _xlfn.XLOOKUP($B248,$X$127:$AJ$127,$X$152:$AJ$152), INDEX($X$128:$AJ$151,MATCH(C248,$W$128:$W$151,0),MATCH(B248,$X$127:$AJ$127,0)))</f>
        <v>9.4</v>
      </c>
      <c r="K248" s="18">
        <f>IF(OR(INDEX($AM$13:$AY$36,MATCH($C248,$AL$13:$AL$36,0),MATCH($B248,$AM$12:$AY$12,0))="T", INDEX($AM$13:$AY$36,MATCH($C248,$AL$13:$AL$36,0),MATCH($B248,$AM$12:$AY$12,0))="M"),_xlfn.XLOOKUP($B248,$AM$12:$AY$12,$AM$37:$AY$37), INDEX($AM$13:$AY$36,MATCH($C248,$AL$13:$AL$36,0),MATCH($B248,$AM$12:$AY$12,0)))</f>
        <v>86</v>
      </c>
      <c r="L248" s="18">
        <f>IF(OR(INDEX($AM$41:$AY$64,MATCH($C248,$AL$41:$AL$64,0),MATCH($B248,$AM$40:$AY$40,0))="T", INDEX($AM$41:$AY$64,MATCH($C248,$AL$41:$AL$64,0),MATCH($B248,$AM$40:$AY$40,0))="M"),_xlfn.XLOOKUP($B248,$AM$40:$AY$40,$AM$65:$AY$65), INDEX($AM$41:$AY$64,MATCH($C248,$AL$41:$AL$64,0),MATCH($B248,$AM$40:$AY$40,0)))</f>
        <v>54</v>
      </c>
      <c r="M248" s="18">
        <f t="shared" si="206"/>
        <v>8.4</v>
      </c>
      <c r="N248" s="18">
        <f t="shared" si="207"/>
        <v>1.3</v>
      </c>
      <c r="O248" s="18">
        <f>IF(OR(INDEX($AM$99:$AY$122,MATCH($C248,$AL$99:$AL$122,0),MATCH($B248,$AM$98:$AY$98,0))="T", INDEX($AM$99:$AY$122,MATCH($C248,$AL$99:$AL$122,0),MATCH($B248,$AM$98:$AY$98,0))="M"), _xlfn.XLOOKUP($B248,$AM$98:$AY$98,$AM$123:$AY$123), INDEX($AM$99:$AY$122,MATCH($C248,$AL$99:$AL$122,0),MATCH($B248,$AM$98:$AY$98,0)))</f>
        <v>1.3</v>
      </c>
      <c r="P248" s="23">
        <f>IF(OR(INDEX($BB$13:$BN$36,MATCH($C248,$BA$13:$BA$36,0),MATCH($B248,$BB$12:$BN$12,0))="T", INDEX($BB$13:$BN$36,MATCH($C248,$BA$13:$BA$36,0),MATCH($B248,$BB$12:$BN$12,0))="M"),_xlfn.XLOOKUP($B248,$BB$12:$BN$12,$BB$37:$BN$37), INDEX($BB$13:$BN$36,MATCH($C248,$BA$13:$BA$36,0),MATCH($B248,$BB$12:$BN$12,0)))</f>
        <v>103</v>
      </c>
      <c r="Q248" s="23">
        <f>IF(OR(INDEX($BB$41:$BN$64,MATCH($C248,$BA$41:$BA$64,0),MATCH($B248,$BB$40:$BN$40,0))="T", INDEX($BB$41:$BN$64,MATCH($C248,$BA$41:$BA$64,0),MATCH($B248,$BB$40:$BN$40,0))="M"),_xlfn.XLOOKUP($B248,$BB$40:$BN$40,$BB$65:$BN$65), INDEX($BB$41:$BN$64,MATCH($C248,$BA$41:$BA$64,0),MATCH($B248,$BB$40:$BN$40,0)))</f>
        <v>55</v>
      </c>
      <c r="R248" s="23">
        <f>IF(OR(INDEX($BB$70:$BN$93,MATCH($C248,$BA$70:$BA$93,0),MATCH($B248,$BB$69:$BN$69,0))="T", INDEX($BB$70:$BN$93,MATCH($C248,$BA$70:$BA$93,0),MATCH($B248,$BB$69:$BN$69,0))="M"), _xlfn.XLOOKUP($B248,$BB$69:$BN$69,$BB$94:$BN$94), INDEX($AM$41:$AY$64,MATCH($C248,$BA$70:$BA$93,0),MATCH($B248,$BB$69:$BN$69,0)))</f>
        <v>54</v>
      </c>
      <c r="S248" s="23">
        <f>IF(OR(INDEX($BB$99:$BN$122,MATCH($C248,$BA$99:$BA$122,0),MATCH($B248,$BB$98:$BN$98,0))="T", INDEX($BB$99:$BN$122,MATCH($C248,$BA$99:$BA$122,0),MATCH($B248,$BB$98:$BN$98,0))="M"), _xlfn.XLOOKUP($B248,$BB$98:$BN$98,$BB$123:$BN$123), INDEX($BB$99:$BN$122,MATCH($C248,$BA$99:$BA$122,0),MATCH($B248,$BB$98:$BN$98,0)))</f>
        <v>278</v>
      </c>
      <c r="T248" s="23">
        <f>IF(OR(INDEX($BB$128:$BN$151,MATCH($C248,$BA$128:$BA$151,0),MATCH($B248,$BB$127:$BN$127,0))="T", INDEX($BB$128:$BN$151,MATCH($C248,$BA$128:$BA$151,0),MATCH($B248,$BB$127:$BN$127,0))="M"), _xlfn.XLOOKUP($B248,$BB$127:$BN$127,$BB$152:$BN$152), INDEX($AM$128:$AY$151,MATCH($C248,$BA$128:$BA$151,0),MATCH($B248,$BB$127:$BN$127,0)))</f>
        <v>69.2</v>
      </c>
    </row>
    <row r="249" spans="1:20" x14ac:dyDescent="0.35">
      <c r="A249" s="2">
        <v>44089</v>
      </c>
      <c r="B249" s="6">
        <f t="shared" si="203"/>
        <v>9</v>
      </c>
      <c r="C249" s="6">
        <f t="shared" si="204"/>
        <v>2020</v>
      </c>
      <c r="D249">
        <v>166985</v>
      </c>
      <c r="E249">
        <f t="shared" si="205"/>
        <v>67131.540346967377</v>
      </c>
      <c r="F249" s="19">
        <f>IF(OR(INDEX($X$13:$AJ$36,MATCH($C249,$W$13:$W$36,0),MATCH($B249,$X$12:$AJ$12,0))="T", INDEX($X$13:$AJ$36,MATCH($C249,$W$13:$W$36,0),MATCH($B249,$X$12:$AJ$12,0))="M"),_xlfn.XLOOKUP($B249,$X$12:$AJ$12,$X$37:$AJ$37), INDEX($X$13:$AJ$36,MATCH($C249,$W$13:$W$36,0),MATCH($B249,$X$12:$AJ$12,0)))</f>
        <v>109</v>
      </c>
      <c r="G249" s="19">
        <f>IF(OR(INDEX($X$41:$AJ$64,MATCH(C249,$W$41:$W$64,0),MATCH(B249,$X$40:$AJ$40,0))="T", INDEX($X$41:$AJ$64,MATCH(C249,$W$41:$W$64,0),MATCH(B249,$X$40:$AJ$40,0))="M"), _xlfn.XLOOKUP($B249,$X$40:$AJ$40,$X$65:$AJ$65), INDEX($X$41:$AJ$64,MATCH(C249,$W$41:$W$64,0),MATCH(B249,$X$40:$AJ$40,0)))</f>
        <v>56</v>
      </c>
      <c r="H249" s="19">
        <f>IF(OR(INDEX($X$70:$AJ$93,MATCH(C249,$W$70:$W$93,0),MATCH(B249,$X$69:$AJ$69,0))="T", INDEX($X$70:$AJ$93,MATCH(C249,$W$70:$W$93,0),MATCH(B249,$X$69:$AJ$69,0))="M"), _xlfn.XLOOKUP($B249,$X$69:$AJ$69,$X$94:$AJ$94), INDEX($X$70:$AJ$93,MATCH(C249,$W$70:$W$93,0),MATCH(B249,$X$69:$AJ$69,0)))</f>
        <v>10.7</v>
      </c>
      <c r="I249" s="19">
        <f>IF(OR(INDEX($X$99:$AJ$122,MATCH(C249,$W$99:$W$122,0),MATCH(B249,$X$98:$AJ$98,0))="T", INDEX($X$99:$AJ$122,MATCH(C249,$W$99:$W$122,0),MATCH(B249,$X$98:$AJ$98,0))="M"),_xlfn.XLOOKUP($B249,$X$98:$AJ$98,$X$123:$AJ$123), INDEX($X$99:$AJ$122,MATCH(C249,$W$99:$W$122,0),MATCH(B249,$X$98:$AJ$98,0)))</f>
        <v>11</v>
      </c>
      <c r="J249" s="19">
        <f>IF(OR(INDEX($X$128:$AJ$151,MATCH(C249,$W$128:$W$151,0),MATCH(B249,$X$127:$AJ$127,0))="T", INDEX($X$128:$AJ$151,MATCH(C249,$W$128:$W$151,0),MATCH(B249,$X$127:$AJ$127,0))="M"), _xlfn.XLOOKUP($B249,$X$127:$AJ$127,$X$152:$AJ$152), INDEX($X$128:$AJ$151,MATCH(C249,$W$128:$W$151,0),MATCH(B249,$X$127:$AJ$127,0)))</f>
        <v>9.8000000000000007</v>
      </c>
      <c r="K249" s="18">
        <f>IF(OR(INDEX($AM$13:$AY$36,MATCH($C249,$AL$13:$AL$36,0),MATCH($B249,$AM$12:$AY$12,0))="T", INDEX($AM$13:$AY$36,MATCH($C249,$AL$13:$AL$36,0),MATCH($B249,$AM$12:$AY$12,0))="M"),_xlfn.XLOOKUP($B249,$AM$12:$AY$12,$AM$37:$AY$37), INDEX($AM$13:$AY$36,MATCH($C249,$AL$13:$AL$36,0),MATCH($B249,$AM$12:$AY$12,0)))</f>
        <v>100</v>
      </c>
      <c r="L249" s="18">
        <f>IF(OR(INDEX($AM$41:$AY$64,MATCH($C249,$AL$41:$AL$64,0),MATCH($B249,$AM$40:$AY$40,0))="T", INDEX($AM$41:$AY$64,MATCH($C249,$AL$41:$AL$64,0),MATCH($B249,$AM$40:$AY$40,0))="M"),_xlfn.XLOOKUP($B249,$AM$40:$AY$40,$AM$65:$AY$65), INDEX($AM$41:$AY$64,MATCH($C249,$AL$41:$AL$64,0),MATCH($B249,$AM$40:$AY$40,0)))</f>
        <v>54</v>
      </c>
      <c r="M249" s="18">
        <f t="shared" si="206"/>
        <v>10.3</v>
      </c>
      <c r="N249" s="18">
        <f t="shared" si="207"/>
        <v>2.6</v>
      </c>
      <c r="O249" s="18">
        <f>IF(OR(INDEX($AM$99:$AY$122,MATCH($C249,$AL$99:$AL$122,0),MATCH($B249,$AM$98:$AY$98,0))="T", INDEX($AM$99:$AY$122,MATCH($C249,$AL$99:$AL$122,0),MATCH($B249,$AM$98:$AY$98,0))="M"), _xlfn.XLOOKUP($B249,$AM$98:$AY$98,$AM$123:$AY$123), INDEX($AM$99:$AY$122,MATCH($C249,$AL$99:$AL$122,0),MATCH($B249,$AM$98:$AY$98,0)))</f>
        <v>2.6</v>
      </c>
      <c r="P249" s="23">
        <f>IF(OR(INDEX($BB$13:$BN$36,MATCH($C249,$BA$13:$BA$36,0),MATCH($B249,$BB$12:$BN$12,0))="T", INDEX($BB$13:$BN$36,MATCH($C249,$BA$13:$BA$36,0),MATCH($B249,$BB$12:$BN$12,0))="M"),_xlfn.XLOOKUP($B249,$BB$12:$BN$12,$BB$37:$BN$37), INDEX($BB$13:$BN$36,MATCH($C249,$BA$13:$BA$36,0),MATCH($B249,$BB$12:$BN$12,0)))</f>
        <v>105</v>
      </c>
      <c r="Q249" s="23">
        <f>IF(OR(INDEX($BB$41:$BN$64,MATCH($C249,$BA$41:$BA$64,0),MATCH($B249,$BB$40:$BN$40,0))="T", INDEX($BB$41:$BN$64,MATCH($C249,$BA$41:$BA$64,0),MATCH($B249,$BB$40:$BN$40,0))="M"),_xlfn.XLOOKUP($B249,$BB$40:$BN$40,$BB$65:$BN$65), INDEX($BB$41:$BN$64,MATCH($C249,$BA$41:$BA$64,0),MATCH($B249,$BB$40:$BN$40,0)))</f>
        <v>56</v>
      </c>
      <c r="R249" s="23">
        <f>IF(OR(INDEX($BB$70:$BN$93,MATCH($C249,$BA$70:$BA$93,0),MATCH($B249,$BB$69:$BN$69,0))="T", INDEX($BB$70:$BN$93,MATCH($C249,$BA$70:$BA$93,0),MATCH($B249,$BB$69:$BN$69,0))="M"), _xlfn.XLOOKUP($B249,$BB$69:$BN$69,$BB$94:$BN$94), INDEX($AM$41:$AY$64,MATCH($C249,$BA$70:$BA$93,0),MATCH($B249,$BB$69:$BN$69,0)))</f>
        <v>54</v>
      </c>
      <c r="S249" s="23">
        <f>IF(OR(INDEX($BB$99:$BN$122,MATCH($C249,$BA$99:$BA$122,0),MATCH($B249,$BB$98:$BN$98,0))="T", INDEX($BB$99:$BN$122,MATCH($C249,$BA$99:$BA$122,0),MATCH($B249,$BB$98:$BN$98,0))="M"), _xlfn.XLOOKUP($B249,$BB$98:$BN$98,$BB$123:$BN$123), INDEX($BB$99:$BN$122,MATCH($C249,$BA$99:$BA$122,0),MATCH($B249,$BB$98:$BN$98,0)))</f>
        <v>219</v>
      </c>
      <c r="T249" s="23">
        <f>IF(OR(INDEX($BB$128:$BN$151,MATCH($C249,$BA$128:$BA$151,0),MATCH($B249,$BB$127:$BN$127,0))="T", INDEX($BB$128:$BN$151,MATCH($C249,$BA$128:$BA$151,0),MATCH($B249,$BB$127:$BN$127,0))="M"), _xlfn.XLOOKUP($B249,$BB$127:$BN$127,$BB$152:$BN$152), INDEX($AM$128:$AY$151,MATCH($C249,$BA$128:$BA$151,0),MATCH($B249,$BB$127:$BN$127,0)))</f>
        <v>72.900000000000006</v>
      </c>
    </row>
    <row r="250" spans="1:20" x14ac:dyDescent="0.35">
      <c r="A250" s="2">
        <v>44119</v>
      </c>
      <c r="B250" s="6">
        <f t="shared" si="203"/>
        <v>10</v>
      </c>
      <c r="C250" s="6">
        <f t="shared" si="204"/>
        <v>2020</v>
      </c>
      <c r="D250">
        <v>170666</v>
      </c>
      <c r="E250">
        <f t="shared" si="205"/>
        <v>68611.381051325181</v>
      </c>
      <c r="F250" s="19">
        <f>IF(OR(INDEX($X$13:$AJ$36,MATCH($C250,$W$13:$W$36,0),MATCH($B250,$X$12:$AJ$12,0))="T", INDEX($X$13:$AJ$36,MATCH($C250,$W$13:$W$36,0),MATCH($B250,$X$12:$AJ$12,0))="M"),_xlfn.XLOOKUP($B250,$X$12:$AJ$12,$X$37:$AJ$37), INDEX($X$13:$AJ$36,MATCH($C250,$W$13:$W$36,0),MATCH($B250,$X$12:$AJ$12,0)))</f>
        <v>96</v>
      </c>
      <c r="G250" s="19">
        <f>IF(OR(INDEX($X$41:$AJ$64,MATCH(C250,$W$41:$W$64,0),MATCH(B250,$X$40:$AJ$40,0))="T", INDEX($X$41:$AJ$64,MATCH(C250,$W$41:$W$64,0),MATCH(B250,$X$40:$AJ$40,0))="M"), _xlfn.XLOOKUP($B250,$X$40:$AJ$40,$X$65:$AJ$65), INDEX($X$41:$AJ$64,MATCH(C250,$W$41:$W$64,0),MATCH(B250,$X$40:$AJ$40,0)))</f>
        <v>41</v>
      </c>
      <c r="H250" s="19">
        <f>IF(OR(INDEX($X$70:$AJ$93,MATCH(C250,$W$70:$W$93,0),MATCH(B250,$X$69:$AJ$69,0))="T", INDEX($X$70:$AJ$93,MATCH(C250,$W$70:$W$93,0),MATCH(B250,$X$69:$AJ$69,0))="M"), _xlfn.XLOOKUP($B250,$X$69:$AJ$69,$X$94:$AJ$94), INDEX($X$70:$AJ$93,MATCH(C250,$W$70:$W$93,0),MATCH(B250,$X$69:$AJ$69,0)))</f>
        <v>4.8</v>
      </c>
      <c r="I250" s="19">
        <f>IF(OR(INDEX($X$99:$AJ$122,MATCH(C250,$W$99:$W$122,0),MATCH(B250,$X$98:$AJ$98,0))="T", INDEX($X$99:$AJ$122,MATCH(C250,$W$99:$W$122,0),MATCH(B250,$X$98:$AJ$98,0))="M"),_xlfn.XLOOKUP($B250,$X$98:$AJ$98,$X$123:$AJ$123), INDEX($X$99:$AJ$122,MATCH(C250,$W$99:$W$122,0),MATCH(B250,$X$98:$AJ$98,0)))</f>
        <v>5.2</v>
      </c>
      <c r="J250" s="19">
        <f>IF(OR(INDEX($X$128:$AJ$151,MATCH(C250,$W$128:$W$151,0),MATCH(B250,$X$127:$AJ$127,0))="T", INDEX($X$128:$AJ$151,MATCH(C250,$W$128:$W$151,0),MATCH(B250,$X$127:$AJ$127,0))="M"), _xlfn.XLOOKUP($B250,$X$127:$AJ$127,$X$152:$AJ$152), INDEX($X$128:$AJ$151,MATCH(C250,$W$128:$W$151,0),MATCH(B250,$X$127:$AJ$127,0)))</f>
        <v>6.9</v>
      </c>
      <c r="K250" s="18">
        <f>IF(OR(INDEX($AM$13:$AY$36,MATCH($C250,$AL$13:$AL$36,0),MATCH($B250,$AM$12:$AY$12,0))="T", INDEX($AM$13:$AY$36,MATCH($C250,$AL$13:$AL$36,0),MATCH($B250,$AM$12:$AY$12,0))="M"),_xlfn.XLOOKUP($B250,$AM$12:$AY$12,$AM$37:$AY$37), INDEX($AM$13:$AY$36,MATCH($C250,$AL$13:$AL$36,0),MATCH($B250,$AM$12:$AY$12,0)))</f>
        <v>93</v>
      </c>
      <c r="L250" s="18">
        <f>IF(OR(INDEX($AM$41:$AY$64,MATCH($C250,$AL$41:$AL$64,0),MATCH($B250,$AM$40:$AY$40,0))="T", INDEX($AM$41:$AY$64,MATCH($C250,$AL$41:$AL$64,0),MATCH($B250,$AM$40:$AY$40,0))="M"),_xlfn.XLOOKUP($B250,$AM$40:$AY$40,$AM$65:$AY$65), INDEX($AM$41:$AY$64,MATCH($C250,$AL$41:$AL$64,0),MATCH($B250,$AM$40:$AY$40,0)))</f>
        <v>49</v>
      </c>
      <c r="M250" s="18">
        <f t="shared" si="206"/>
        <v>8.1999999999999993</v>
      </c>
      <c r="N250" s="18">
        <f t="shared" si="207"/>
        <v>2.9</v>
      </c>
      <c r="O250" s="18">
        <f>IF(OR(INDEX($AM$99:$AY$122,MATCH($C250,$AL$99:$AL$122,0),MATCH($B250,$AM$98:$AY$98,0))="T", INDEX($AM$99:$AY$122,MATCH($C250,$AL$99:$AL$122,0),MATCH($B250,$AM$98:$AY$98,0))="M"), _xlfn.XLOOKUP($B250,$AM$98:$AY$98,$AM$123:$AY$123), INDEX($AM$99:$AY$122,MATCH($C250,$AL$99:$AL$122,0),MATCH($B250,$AM$98:$AY$98,0)))</f>
        <v>2.9</v>
      </c>
      <c r="P250" s="23">
        <f>IF(OR(INDEX($BB$13:$BN$36,MATCH($C250,$BA$13:$BA$36,0),MATCH($B250,$BB$12:$BN$12,0))="T", INDEX($BB$13:$BN$36,MATCH($C250,$BA$13:$BA$36,0),MATCH($B250,$BB$12:$BN$12,0))="M"),_xlfn.XLOOKUP($B250,$BB$12:$BN$12,$BB$37:$BN$37), INDEX($BB$13:$BN$36,MATCH($C250,$BA$13:$BA$36,0),MATCH($B250,$BB$12:$BN$12,0)))</f>
        <v>95</v>
      </c>
      <c r="Q250" s="23">
        <f>IF(OR(INDEX($BB$41:$BN$64,MATCH($C250,$BA$41:$BA$64,0),MATCH($B250,$BB$40:$BN$40,0))="T", INDEX($BB$41:$BN$64,MATCH($C250,$BA$41:$BA$64,0),MATCH($B250,$BB$40:$BN$40,0))="M"),_xlfn.XLOOKUP($B250,$BB$40:$BN$40,$BB$65:$BN$65), INDEX($BB$41:$BN$64,MATCH($C250,$BA$41:$BA$64,0),MATCH($B250,$BB$40:$BN$40,0)))</f>
        <v>47</v>
      </c>
      <c r="R250" s="23">
        <f>IF(OR(INDEX($BB$70:$BN$93,MATCH($C250,$BA$70:$BA$93,0),MATCH($B250,$BB$69:$BN$69,0))="T", INDEX($BB$70:$BN$93,MATCH($C250,$BA$70:$BA$93,0),MATCH($B250,$BB$69:$BN$69,0))="M"), _xlfn.XLOOKUP($B250,$BB$69:$BN$69,$BB$94:$BN$94), INDEX($AM$41:$AY$64,MATCH($C250,$BA$70:$BA$93,0),MATCH($B250,$BB$69:$BN$69,0)))</f>
        <v>49</v>
      </c>
      <c r="S250" s="23">
        <f>IF(OR(INDEX($BB$99:$BN$122,MATCH($C250,$BA$99:$BA$122,0),MATCH($B250,$BB$98:$BN$98,0))="T", INDEX($BB$99:$BN$122,MATCH($C250,$BA$99:$BA$122,0),MATCH($B250,$BB$98:$BN$98,0))="M"), _xlfn.XLOOKUP($B250,$BB$98:$BN$98,$BB$123:$BN$123), INDEX($BB$99:$BN$122,MATCH($C250,$BA$99:$BA$122,0),MATCH($B250,$BB$98:$BN$98,0)))</f>
        <v>157</v>
      </c>
      <c r="T250" s="23">
        <f>IF(OR(INDEX($BB$128:$BN$151,MATCH($C250,$BA$128:$BA$151,0),MATCH($B250,$BB$127:$BN$127,0))="T", INDEX($BB$128:$BN$151,MATCH($C250,$BA$128:$BA$151,0),MATCH($B250,$BB$127:$BN$127,0))="M"), _xlfn.XLOOKUP($B250,$BB$127:$BN$127,$BB$152:$BN$152), INDEX($AM$128:$AY$151,MATCH($C250,$BA$128:$BA$151,0),MATCH($B250,$BB$127:$BN$127,0)))</f>
        <v>73.900000000000006</v>
      </c>
    </row>
    <row r="251" spans="1:20" x14ac:dyDescent="0.35">
      <c r="A251" s="2">
        <v>44150</v>
      </c>
      <c r="B251" s="6">
        <f t="shared" si="203"/>
        <v>11</v>
      </c>
      <c r="C251" s="6">
        <f t="shared" si="204"/>
        <v>2020</v>
      </c>
      <c r="D251">
        <v>178428</v>
      </c>
      <c r="E251">
        <f t="shared" si="205"/>
        <v>71731.871012538235</v>
      </c>
      <c r="F251" s="19">
        <f>IF(OR(INDEX($X$13:$AJ$36,MATCH($C251,$W$13:$W$36,0),MATCH($B251,$X$12:$AJ$12,0))="T", INDEX($X$13:$AJ$36,MATCH($C251,$W$13:$W$36,0),MATCH($B251,$X$12:$AJ$12,0))="M"),_xlfn.XLOOKUP($B251,$X$12:$AJ$12,$X$37:$AJ$37), INDEX($X$13:$AJ$36,MATCH($C251,$W$13:$W$36,0),MATCH($B251,$X$12:$AJ$12,0)))</f>
        <v>83</v>
      </c>
      <c r="G251" s="19">
        <f>IF(OR(INDEX($X$41:$AJ$64,MATCH(C251,$W$41:$W$64,0),MATCH(B251,$X$40:$AJ$40,0))="T", INDEX($X$41:$AJ$64,MATCH(C251,$W$41:$W$64,0),MATCH(B251,$X$40:$AJ$40,0))="M"), _xlfn.XLOOKUP($B251,$X$40:$AJ$40,$X$65:$AJ$65), INDEX($X$41:$AJ$64,MATCH(C251,$W$41:$W$64,0),MATCH(B251,$X$40:$AJ$40,0)))</f>
        <v>31</v>
      </c>
      <c r="H251" s="19">
        <f>IF(OR(INDEX($X$70:$AJ$93,MATCH(C251,$W$70:$W$93,0),MATCH(B251,$X$69:$AJ$69,0))="T", INDEX($X$70:$AJ$93,MATCH(C251,$W$70:$W$93,0),MATCH(B251,$X$69:$AJ$69,0))="M"), _xlfn.XLOOKUP($B251,$X$69:$AJ$69,$X$94:$AJ$94), INDEX($X$70:$AJ$93,MATCH(C251,$W$70:$W$93,0),MATCH(B251,$X$69:$AJ$69,0)))</f>
        <v>0.5</v>
      </c>
      <c r="I251" s="19">
        <f>IF(OR(INDEX($X$99:$AJ$122,MATCH(C251,$W$99:$W$122,0),MATCH(B251,$X$98:$AJ$98,0))="T", INDEX($X$99:$AJ$122,MATCH(C251,$W$99:$W$122,0),MATCH(B251,$X$98:$AJ$98,0))="M"),_xlfn.XLOOKUP($B251,$X$98:$AJ$98,$X$123:$AJ$123), INDEX($X$99:$AJ$122,MATCH(C251,$W$99:$W$122,0),MATCH(B251,$X$98:$AJ$98,0)))</f>
        <v>0</v>
      </c>
      <c r="J251" s="19">
        <f>IF(OR(INDEX($X$128:$AJ$151,MATCH(C251,$W$128:$W$151,0),MATCH(B251,$X$127:$AJ$127,0))="T", INDEX($X$128:$AJ$151,MATCH(C251,$W$128:$W$151,0),MATCH(B251,$X$127:$AJ$127,0))="M"), _xlfn.XLOOKUP($B251,$X$127:$AJ$127,$X$152:$AJ$152), INDEX($X$128:$AJ$151,MATCH(C251,$W$128:$W$151,0),MATCH(B251,$X$127:$AJ$127,0)))</f>
        <v>3.1</v>
      </c>
      <c r="K251" s="18">
        <f>IF(OR(INDEX($AM$13:$AY$36,MATCH($C251,$AL$13:$AL$36,0),MATCH($B251,$AM$12:$AY$12,0))="T", INDEX($AM$13:$AY$36,MATCH($C251,$AL$13:$AL$36,0),MATCH($B251,$AM$12:$AY$12,0))="M"),_xlfn.XLOOKUP($B251,$AM$12:$AY$12,$AM$37:$AY$37), INDEX($AM$13:$AY$36,MATCH($C251,$AL$13:$AL$36,0),MATCH($B251,$AM$12:$AY$12,0)))</f>
        <v>77</v>
      </c>
      <c r="L251" s="18">
        <f>IF(OR(INDEX($AM$41:$AY$64,MATCH($C251,$AL$41:$AL$64,0),MATCH($B251,$AM$40:$AY$40,0))="T", INDEX($AM$41:$AY$64,MATCH($C251,$AL$41:$AL$64,0),MATCH($B251,$AM$40:$AY$40,0))="M"),_xlfn.XLOOKUP($B251,$AM$40:$AY$40,$AM$65:$AY$65), INDEX($AM$41:$AY$64,MATCH($C251,$AL$41:$AL$64,0),MATCH($B251,$AM$40:$AY$40,0)))</f>
        <v>45</v>
      </c>
      <c r="M251" s="18">
        <f t="shared" si="206"/>
        <v>4.7</v>
      </c>
      <c r="N251" s="18">
        <f t="shared" si="207"/>
        <v>0.1</v>
      </c>
      <c r="O251" s="18">
        <f>IF(OR(INDEX($AM$99:$AY$122,MATCH($C251,$AL$99:$AL$122,0),MATCH($B251,$AM$98:$AY$98,0))="T", INDEX($AM$99:$AY$122,MATCH($C251,$AL$99:$AL$122,0),MATCH($B251,$AM$98:$AY$98,0))="M"), _xlfn.XLOOKUP($B251,$AM$98:$AY$98,$AM$123:$AY$123), INDEX($AM$99:$AY$122,MATCH($C251,$AL$99:$AL$122,0),MATCH($B251,$AM$98:$AY$98,0)))</f>
        <v>0.1</v>
      </c>
      <c r="P251" s="23">
        <f>IF(OR(INDEX($BB$13:$BN$36,MATCH($C251,$BA$13:$BA$36,0),MATCH($B251,$BB$12:$BN$12,0))="T", INDEX($BB$13:$BN$36,MATCH($C251,$BA$13:$BA$36,0),MATCH($B251,$BB$12:$BN$12,0))="M"),_xlfn.XLOOKUP($B251,$BB$12:$BN$12,$BB$37:$BN$37), INDEX($BB$13:$BN$36,MATCH($C251,$BA$13:$BA$36,0),MATCH($B251,$BB$12:$BN$12,0)))</f>
        <v>80</v>
      </c>
      <c r="Q251" s="23">
        <f>IF(OR(INDEX($BB$41:$BN$64,MATCH($C251,$BA$41:$BA$64,0),MATCH($B251,$BB$40:$BN$40,0))="T", INDEX($BB$41:$BN$64,MATCH($C251,$BA$41:$BA$64,0),MATCH($B251,$BB$40:$BN$40,0))="M"),_xlfn.XLOOKUP($B251,$BB$40:$BN$40,$BB$65:$BN$65), INDEX($BB$41:$BN$64,MATCH($C251,$BA$41:$BA$64,0),MATCH($B251,$BB$40:$BN$40,0)))</f>
        <v>33</v>
      </c>
      <c r="R251" s="23">
        <f>IF(OR(INDEX($BB$70:$BN$93,MATCH($C251,$BA$70:$BA$93,0),MATCH($B251,$BB$69:$BN$69,0))="T", INDEX($BB$70:$BN$93,MATCH($C251,$BA$70:$BA$93,0),MATCH($B251,$BB$69:$BN$69,0))="M"), _xlfn.XLOOKUP($B251,$BB$69:$BN$69,$BB$94:$BN$94), INDEX($AM$41:$AY$64,MATCH($C251,$BA$70:$BA$93,0),MATCH($B251,$BB$69:$BN$69,0)))</f>
        <v>45</v>
      </c>
      <c r="S251" s="23">
        <f>IF(OR(INDEX($BB$99:$BN$122,MATCH($C251,$BA$99:$BA$122,0),MATCH($B251,$BB$98:$BN$98,0))="T", INDEX($BB$99:$BN$122,MATCH($C251,$BA$99:$BA$122,0),MATCH($B251,$BB$98:$BN$98,0))="M"), _xlfn.XLOOKUP($B251,$BB$98:$BN$98,$BB$123:$BN$123), INDEX($BB$99:$BN$122,MATCH($C251,$BA$99:$BA$122,0),MATCH($B251,$BB$98:$BN$98,0)))</f>
        <v>1</v>
      </c>
      <c r="T251" s="23">
        <f>IF(OR(INDEX($BB$128:$BN$151,MATCH($C251,$BA$128:$BA$151,0),MATCH($B251,$BB$127:$BN$127,0))="T", INDEX($BB$128:$BN$151,MATCH($C251,$BA$128:$BA$151,0),MATCH($B251,$BB$127:$BN$127,0))="M"), _xlfn.XLOOKUP($B251,$BB$127:$BN$127,$BB$152:$BN$152), INDEX($AM$128:$AY$151,MATCH($C251,$BA$128:$BA$151,0),MATCH($B251,$BB$127:$BN$127,0)))</f>
        <v>62.9</v>
      </c>
    </row>
    <row r="252" spans="1:20" x14ac:dyDescent="0.35">
      <c r="A252" s="2">
        <v>44180</v>
      </c>
      <c r="B252" s="6">
        <f t="shared" si="203"/>
        <v>12</v>
      </c>
      <c r="C252" s="6">
        <f t="shared" si="204"/>
        <v>2020</v>
      </c>
      <c r="D252">
        <v>210847</v>
      </c>
      <c r="E252">
        <f t="shared" si="205"/>
        <v>84765.002171075437</v>
      </c>
      <c r="F252" s="19">
        <f>IF(OR(INDEX($X$13:$AJ$36,MATCH($C252,$W$13:$W$36,0),MATCH($B252,$X$12:$AJ$12,0))="T", INDEX($X$13:$AJ$36,MATCH($C252,$W$13:$W$36,0),MATCH($B252,$X$12:$AJ$12,0))="M"),_xlfn.XLOOKUP($B252,$X$12:$AJ$12,$X$37:$AJ$37), INDEX($X$13:$AJ$36,MATCH($C252,$W$13:$W$36,0),MATCH($B252,$X$12:$AJ$12,0)))</f>
        <v>74</v>
      </c>
      <c r="G252" s="19">
        <f>IF(OR(INDEX($X$41:$AJ$64,MATCH(C252,$W$41:$W$64,0),MATCH(B252,$X$40:$AJ$40,0))="T", INDEX($X$41:$AJ$64,MATCH(C252,$W$41:$W$64,0),MATCH(B252,$X$40:$AJ$40,0))="M"), _xlfn.XLOOKUP($B252,$X$40:$AJ$40,$X$65:$AJ$65), INDEX($X$41:$AJ$64,MATCH(C252,$W$41:$W$64,0),MATCH(B252,$X$40:$AJ$40,0)))</f>
        <v>32</v>
      </c>
      <c r="H252" s="19">
        <f>IF(OR(INDEX($X$70:$AJ$93,MATCH(C252,$W$70:$W$93,0),MATCH(B252,$X$69:$AJ$69,0))="T", INDEX($X$70:$AJ$93,MATCH(C252,$W$70:$W$93,0),MATCH(B252,$X$69:$AJ$69,0))="M"), _xlfn.XLOOKUP($B252,$X$69:$AJ$69,$X$94:$AJ$94), INDEX($X$70:$AJ$93,MATCH(C252,$W$70:$W$93,0),MATCH(B252,$X$69:$AJ$69,0)))</f>
        <v>0</v>
      </c>
      <c r="I252" s="19">
        <f>IF(OR(INDEX($X$99:$AJ$122,MATCH(C252,$W$99:$W$122,0),MATCH(B252,$X$98:$AJ$98,0))="T", INDEX($X$99:$AJ$122,MATCH(C252,$W$99:$W$122,0),MATCH(B252,$X$98:$AJ$98,0))="M"),_xlfn.XLOOKUP($B252,$X$98:$AJ$98,$X$123:$AJ$123), INDEX($X$99:$AJ$122,MATCH(C252,$W$99:$W$122,0),MATCH(B252,$X$98:$AJ$98,0)))</f>
        <v>0</v>
      </c>
      <c r="J252" s="19">
        <f>IF(OR(INDEX($X$128:$AJ$151,MATCH(C252,$W$128:$W$151,0),MATCH(B252,$X$127:$AJ$127,0))="T", INDEX($X$128:$AJ$151,MATCH(C252,$W$128:$W$151,0),MATCH(B252,$X$127:$AJ$127,0))="M"), _xlfn.XLOOKUP($B252,$X$127:$AJ$127,$X$152:$AJ$152), INDEX($X$128:$AJ$151,MATCH(C252,$W$128:$W$151,0),MATCH(B252,$X$127:$AJ$127,0)))</f>
        <v>1.4</v>
      </c>
      <c r="K252" s="18">
        <f>IF(OR(INDEX($AM$13:$AY$36,MATCH($C252,$AL$13:$AL$36,0),MATCH($B252,$AM$12:$AY$12,0))="T", INDEX($AM$13:$AY$36,MATCH($C252,$AL$13:$AL$36,0),MATCH($B252,$AM$12:$AY$12,0))="M"),_xlfn.XLOOKUP($B252,$AM$12:$AY$12,$AM$37:$AY$37), INDEX($AM$13:$AY$36,MATCH($C252,$AL$13:$AL$36,0),MATCH($B252,$AM$12:$AY$12,0)))</f>
        <v>71</v>
      </c>
      <c r="L252" s="18">
        <f>IF(OR(INDEX($AM$41:$AY$64,MATCH($C252,$AL$41:$AL$64,0),MATCH($B252,$AM$40:$AY$40,0))="T", INDEX($AM$41:$AY$64,MATCH($C252,$AL$41:$AL$64,0),MATCH($B252,$AM$40:$AY$40,0))="M"),_xlfn.XLOOKUP($B252,$AM$40:$AY$40,$AM$65:$AY$65), INDEX($AM$41:$AY$64,MATCH($C252,$AL$41:$AL$64,0),MATCH($B252,$AM$40:$AY$40,0)))</f>
        <v>43</v>
      </c>
      <c r="M252" s="18">
        <f t="shared" si="206"/>
        <v>3.9</v>
      </c>
      <c r="N252" s="18">
        <f t="shared" si="207"/>
        <v>0</v>
      </c>
      <c r="O252" s="18">
        <f>IF(OR(INDEX($AM$99:$AY$122,MATCH($C252,$AL$99:$AL$122,0),MATCH($B252,$AM$98:$AY$98,0))="T", INDEX($AM$99:$AY$122,MATCH($C252,$AL$99:$AL$122,0),MATCH($B252,$AM$98:$AY$98,0))="M"), _xlfn.XLOOKUP($B252,$AM$98:$AY$98,$AM$123:$AY$123), INDEX($AM$99:$AY$122,MATCH($C252,$AL$99:$AL$122,0),MATCH($B252,$AM$98:$AY$98,0)))</f>
        <v>0</v>
      </c>
      <c r="P252" s="23">
        <f>IF(OR(INDEX($BB$13:$BN$36,MATCH($C252,$BA$13:$BA$36,0),MATCH($B252,$BB$12:$BN$12,0))="T", INDEX($BB$13:$BN$36,MATCH($C252,$BA$13:$BA$36,0),MATCH($B252,$BB$12:$BN$12,0))="M"),_xlfn.XLOOKUP($B252,$BB$12:$BN$12,$BB$37:$BN$37), INDEX($BB$13:$BN$36,MATCH($C252,$BA$13:$BA$36,0),MATCH($B252,$BB$12:$BN$12,0)))</f>
        <v>74</v>
      </c>
      <c r="Q252" s="23">
        <f>IF(OR(INDEX($BB$41:$BN$64,MATCH($C252,$BA$41:$BA$64,0),MATCH($B252,$BB$40:$BN$40,0))="T", INDEX($BB$41:$BN$64,MATCH($C252,$BA$41:$BA$64,0),MATCH($B252,$BB$40:$BN$40,0))="M"),_xlfn.XLOOKUP($B252,$BB$40:$BN$40,$BB$65:$BN$65), INDEX($BB$41:$BN$64,MATCH($C252,$BA$41:$BA$64,0),MATCH($B252,$BB$40:$BN$40,0)))</f>
        <v>33</v>
      </c>
      <c r="R252" s="23">
        <f>IF(OR(INDEX($BB$70:$BN$93,MATCH($C252,$BA$70:$BA$93,0),MATCH($B252,$BB$69:$BN$69,0))="T", INDEX($BB$70:$BN$93,MATCH($C252,$BA$70:$BA$93,0),MATCH($B252,$BB$69:$BN$69,0))="M"), _xlfn.XLOOKUP($B252,$BB$69:$BN$69,$BB$94:$BN$94), INDEX($AM$41:$AY$64,MATCH($C252,$BA$70:$BA$93,0),MATCH($B252,$BB$69:$BN$69,0)))</f>
        <v>43</v>
      </c>
      <c r="S252" s="23">
        <f>IF(OR(INDEX($BB$99:$BN$122,MATCH($C252,$BA$99:$BA$122,0),MATCH($B252,$BB$98:$BN$98,0))="T", INDEX($BB$99:$BN$122,MATCH($C252,$BA$99:$BA$122,0),MATCH($B252,$BB$98:$BN$98,0))="M"), _xlfn.XLOOKUP($B252,$BB$98:$BN$98,$BB$123:$BN$123), INDEX($BB$99:$BN$122,MATCH($C252,$BA$99:$BA$122,0),MATCH($B252,$BB$98:$BN$98,0)))</f>
        <v>0</v>
      </c>
      <c r="T252" s="23">
        <f>IF(OR(INDEX($BB$128:$BN$151,MATCH($C252,$BA$128:$BA$151,0),MATCH($B252,$BB$127:$BN$127,0))="T", INDEX($BB$128:$BN$151,MATCH($C252,$BA$128:$BA$151,0),MATCH($B252,$BB$127:$BN$127,0))="M"), _xlfn.XLOOKUP($B252,$BB$127:$BN$127,$BB$152:$BN$152), INDEX($AM$128:$AY$151,MATCH($C252,$BA$128:$BA$151,0),MATCH($B252,$BB$127:$BN$127,0)))</f>
        <v>59.5</v>
      </c>
    </row>
    <row r="253" spans="1:20" x14ac:dyDescent="0.35">
      <c r="A253" s="2">
        <v>44211</v>
      </c>
      <c r="B253" s="6">
        <f t="shared" si="203"/>
        <v>1</v>
      </c>
      <c r="C253" s="6">
        <f t="shared" si="204"/>
        <v>2021</v>
      </c>
      <c r="D253">
        <v>195087</v>
      </c>
      <c r="E253">
        <f t="shared" si="205"/>
        <v>78429.145202675849</v>
      </c>
      <c r="F253" s="19">
        <f>IF(OR(INDEX($X$13:$AJ$36,MATCH($C253,$W$13:$W$36,0),MATCH($B253,$X$12:$AJ$12,0))="T", INDEX($X$13:$AJ$36,MATCH($C253,$W$13:$W$36,0),MATCH($B253,$X$12:$AJ$12,0))="M"),_xlfn.XLOOKUP($B253,$X$12:$AJ$12,$X$37:$AJ$37), INDEX($X$13:$AJ$36,MATCH($C253,$W$13:$W$36,0),MATCH($B253,$X$12:$AJ$12,0)))</f>
        <v>74</v>
      </c>
      <c r="G253" s="19">
        <f>IF(OR(INDEX($X$41:$AJ$64,MATCH(C253,$W$41:$W$64,0),MATCH(B253,$X$40:$AJ$40,0))="T", INDEX($X$41:$AJ$64,MATCH(C253,$W$41:$W$64,0),MATCH(B253,$X$40:$AJ$40,0))="M"), _xlfn.XLOOKUP($B253,$X$40:$AJ$40,$X$65:$AJ$65), INDEX($X$41:$AJ$64,MATCH(C253,$W$41:$W$64,0),MATCH(B253,$X$40:$AJ$40,0)))</f>
        <v>27</v>
      </c>
      <c r="H253" s="19">
        <f>IF(OR(INDEX($X$70:$AJ$93,MATCH(C253,$W$70:$W$93,0),MATCH(B253,$X$69:$AJ$69,0))="T", INDEX($X$70:$AJ$93,MATCH(C253,$W$70:$W$93,0),MATCH(B253,$X$69:$AJ$69,0))="M"), _xlfn.XLOOKUP($B253,$X$69:$AJ$69,$X$94:$AJ$94), INDEX($X$70:$AJ$93,MATCH(C253,$W$70:$W$93,0),MATCH(B253,$X$69:$AJ$69,0)))</f>
        <v>0</v>
      </c>
      <c r="I253" s="19">
        <f>IF(OR(INDEX($X$99:$AJ$122,MATCH(C253,$W$99:$W$122,0),MATCH(B253,$X$98:$AJ$98,0))="T", INDEX($X$99:$AJ$122,MATCH(C253,$W$99:$W$122,0),MATCH(B253,$X$98:$AJ$98,0))="M"),_xlfn.XLOOKUP($B253,$X$98:$AJ$98,$X$123:$AJ$123), INDEX($X$99:$AJ$122,MATCH(C253,$W$99:$W$122,0),MATCH(B253,$X$98:$AJ$98,0)))</f>
        <v>0</v>
      </c>
      <c r="J253" s="19">
        <f>IF(OR(INDEX($X$128:$AJ$151,MATCH(C253,$W$128:$W$151,0),MATCH(B253,$X$127:$AJ$127,0))="T", INDEX($X$128:$AJ$151,MATCH(C253,$W$128:$W$151,0),MATCH(B253,$X$127:$AJ$127,0))="M"), _xlfn.XLOOKUP($B253,$X$127:$AJ$127,$X$152:$AJ$152), INDEX($X$128:$AJ$151,MATCH(C253,$W$128:$W$151,0),MATCH(B253,$X$127:$AJ$127,0)))</f>
        <v>1.3</v>
      </c>
      <c r="K253" s="18">
        <f>IF(OR(INDEX($AM$13:$AY$36,MATCH($C253,$AL$13:$AL$36,0),MATCH($B253,$AM$12:$AY$12,0))="T", INDEX($AM$13:$AY$36,MATCH($C253,$AL$13:$AL$36,0),MATCH($B253,$AM$12:$AY$12,0))="M"),_xlfn.XLOOKUP($B253,$AM$12:$AY$12,$AM$37:$AY$37), INDEX($AM$13:$AY$36,MATCH($C253,$AL$13:$AL$36,0),MATCH($B253,$AM$12:$AY$12,0)))</f>
        <v>76</v>
      </c>
      <c r="L253" s="18">
        <f>IF(OR(INDEX($AM$41:$AY$64,MATCH($C253,$AL$41:$AL$64,0),MATCH($B253,$AM$40:$AY$40,0))="T", INDEX($AM$41:$AY$64,MATCH($C253,$AL$41:$AL$64,0),MATCH($B253,$AM$40:$AY$40,0))="M"),_xlfn.XLOOKUP($B253,$AM$40:$AY$40,$AM$65:$AY$65), INDEX($AM$41:$AY$64,MATCH($C253,$AL$41:$AL$64,0),MATCH($B253,$AM$40:$AY$40,0)))</f>
        <v>40</v>
      </c>
      <c r="M253" s="18">
        <f t="shared" si="206"/>
        <v>4.3</v>
      </c>
      <c r="N253" s="18">
        <f t="shared" si="207"/>
        <v>0</v>
      </c>
      <c r="O253" s="18">
        <f>IF(OR(INDEX($AM$99:$AY$122,MATCH($C253,$AL$99:$AL$122,0),MATCH($B253,$AM$98:$AY$98,0))="T", INDEX($AM$99:$AY$122,MATCH($C253,$AL$99:$AL$122,0),MATCH($B253,$AM$98:$AY$98,0))="M"), _xlfn.XLOOKUP($B253,$AM$98:$AY$98,$AM$123:$AY$123), INDEX($AM$99:$AY$122,MATCH($C253,$AL$99:$AL$122,0),MATCH($B253,$AM$98:$AY$98,0)))</f>
        <v>0</v>
      </c>
      <c r="P253" s="23">
        <f>IF(OR(INDEX($BB$13:$BN$36,MATCH($C253,$BA$13:$BA$36,0),MATCH($B253,$BB$12:$BN$12,0))="T", INDEX($BB$13:$BN$36,MATCH($C253,$BA$13:$BA$36,0),MATCH($B253,$BB$12:$BN$12,0))="M"),_xlfn.XLOOKUP($B253,$BB$12:$BN$12,$BB$37:$BN$37), INDEX($BB$13:$BN$36,MATCH($C253,$BA$13:$BA$36,0),MATCH($B253,$BB$12:$BN$12,0)))</f>
        <v>78</v>
      </c>
      <c r="Q253" s="23">
        <f>IF(OR(INDEX($BB$41:$BN$64,MATCH($C253,$BA$41:$BA$64,0),MATCH($B253,$BB$40:$BN$40,0))="T", INDEX($BB$41:$BN$64,MATCH($C253,$BA$41:$BA$64,0),MATCH($B253,$BB$40:$BN$40,0))="M"),_xlfn.XLOOKUP($B253,$BB$40:$BN$40,$BB$65:$BN$65), INDEX($BB$41:$BN$64,MATCH($C253,$BA$41:$BA$64,0),MATCH($B253,$BB$40:$BN$40,0)))</f>
        <v>32</v>
      </c>
      <c r="R253" s="23">
        <f>IF(OR(INDEX($BB$70:$BN$93,MATCH($C253,$BA$70:$BA$93,0),MATCH($B253,$BB$69:$BN$69,0))="T", INDEX($BB$70:$BN$93,MATCH($C253,$BA$70:$BA$93,0),MATCH($B253,$BB$69:$BN$69,0))="M"), _xlfn.XLOOKUP($B253,$BB$69:$BN$69,$BB$94:$BN$94), INDEX($AM$41:$AY$64,MATCH($C253,$BA$70:$BA$93,0),MATCH($B253,$BB$69:$BN$69,0)))</f>
        <v>40</v>
      </c>
      <c r="S253" s="23">
        <f>IF(OR(INDEX($BB$99:$BN$122,MATCH($C253,$BA$99:$BA$122,0),MATCH($B253,$BB$98:$BN$98,0))="T", INDEX($BB$99:$BN$122,MATCH($C253,$BA$99:$BA$122,0),MATCH($B253,$BB$98:$BN$98,0))="M"), _xlfn.XLOOKUP($B253,$BB$98:$BN$98,$BB$123:$BN$123), INDEX($BB$99:$BN$122,MATCH($C253,$BA$99:$BA$122,0),MATCH($B253,$BB$98:$BN$98,0)))</f>
        <v>0</v>
      </c>
      <c r="T253" s="23">
        <f>IF(OR(INDEX($BB$128:$BN$151,MATCH($C253,$BA$128:$BA$151,0),MATCH($B253,$BB$127:$BN$127,0))="T", INDEX($BB$128:$BN$151,MATCH($C253,$BA$128:$BA$151,0),MATCH($B253,$BB$127:$BN$127,0))="M"), _xlfn.XLOOKUP($B253,$BB$127:$BN$127,$BB$152:$BN$152), INDEX($AM$128:$AY$151,MATCH($C253,$BA$128:$BA$151,0),MATCH($B253,$BB$127:$BN$127,0)))</f>
        <v>58.6</v>
      </c>
    </row>
    <row r="254" spans="1:20" x14ac:dyDescent="0.35">
      <c r="A254" s="2">
        <v>44242</v>
      </c>
      <c r="B254" s="6">
        <f t="shared" si="203"/>
        <v>2</v>
      </c>
      <c r="C254" s="6">
        <f t="shared" si="204"/>
        <v>2021</v>
      </c>
      <c r="D254">
        <v>164201</v>
      </c>
      <c r="E254">
        <f t="shared" si="205"/>
        <v>66012.312821585117</v>
      </c>
      <c r="F254" s="19">
        <f>IF(OR(INDEX($X$13:$AJ$36,MATCH($C254,$W$13:$W$36,0),MATCH($B254,$X$12:$AJ$12,0))="T", INDEX($X$13:$AJ$36,MATCH($C254,$W$13:$W$36,0),MATCH($B254,$X$12:$AJ$12,0))="M"),_xlfn.XLOOKUP($B254,$X$12:$AJ$12,$X$37:$AJ$37), INDEX($X$13:$AJ$36,MATCH($C254,$W$13:$W$36,0),MATCH($B254,$X$12:$AJ$12,0)))</f>
        <v>76</v>
      </c>
      <c r="G254" s="19">
        <f>IF(OR(INDEX($X$41:$AJ$64,MATCH(C254,$W$41:$W$64,0),MATCH(B254,$X$40:$AJ$40,0))="T", INDEX($X$41:$AJ$64,MATCH(C254,$W$41:$W$64,0),MATCH(B254,$X$40:$AJ$40,0))="M"), _xlfn.XLOOKUP($B254,$X$40:$AJ$40,$X$65:$AJ$65), INDEX($X$41:$AJ$64,MATCH(C254,$W$41:$W$64,0),MATCH(B254,$X$40:$AJ$40,0)))</f>
        <v>34</v>
      </c>
      <c r="H254" s="19">
        <f>IF(OR(INDEX($X$70:$AJ$93,MATCH(C254,$W$70:$W$93,0),MATCH(B254,$X$69:$AJ$69,0))="T", INDEX($X$70:$AJ$93,MATCH(C254,$W$70:$W$93,0),MATCH(B254,$X$69:$AJ$69,0))="M"), _xlfn.XLOOKUP($B254,$X$69:$AJ$69,$X$94:$AJ$94), INDEX($X$70:$AJ$93,MATCH(C254,$W$70:$W$93,0),MATCH(B254,$X$69:$AJ$69,0)))</f>
        <v>0</v>
      </c>
      <c r="I254" s="19">
        <f>IF(OR(INDEX($X$99:$AJ$122,MATCH(C254,$W$99:$W$122,0),MATCH(B254,$X$98:$AJ$98,0))="T", INDEX($X$99:$AJ$122,MATCH(C254,$W$99:$W$122,0),MATCH(B254,$X$98:$AJ$98,0))="M"),_xlfn.XLOOKUP($B254,$X$98:$AJ$98,$X$123:$AJ$123), INDEX($X$99:$AJ$122,MATCH(C254,$W$99:$W$122,0),MATCH(B254,$X$98:$AJ$98,0)))</f>
        <v>0</v>
      </c>
      <c r="J254" s="19">
        <f>IF(OR(INDEX($X$128:$AJ$151,MATCH(C254,$W$128:$W$151,0),MATCH(B254,$X$127:$AJ$127,0))="T", INDEX($X$128:$AJ$151,MATCH(C254,$W$128:$W$151,0),MATCH(B254,$X$127:$AJ$127,0))="M"), _xlfn.XLOOKUP($B254,$X$127:$AJ$127,$X$152:$AJ$152), INDEX($X$128:$AJ$151,MATCH(C254,$W$128:$W$151,0),MATCH(B254,$X$127:$AJ$127,0)))</f>
        <v>0.8</v>
      </c>
      <c r="K254" s="18">
        <f>IF(OR(INDEX($AM$13:$AY$36,MATCH($C254,$AL$13:$AL$36,0),MATCH($B254,$AM$12:$AY$12,0))="T", INDEX($AM$13:$AY$36,MATCH($C254,$AL$13:$AL$36,0),MATCH($B254,$AM$12:$AY$12,0))="M"),_xlfn.XLOOKUP($B254,$AM$12:$AY$12,$AM$37:$AY$37), INDEX($AM$13:$AY$36,MATCH($C254,$AL$13:$AL$36,0),MATCH($B254,$AM$12:$AY$12,0)))</f>
        <v>77</v>
      </c>
      <c r="L254" s="18">
        <f>IF(OR(INDEX($AM$41:$AY$64,MATCH($C254,$AL$41:$AL$64,0),MATCH($B254,$AM$40:$AY$40,0))="T", INDEX($AM$41:$AY$64,MATCH($C254,$AL$41:$AL$64,0),MATCH($B254,$AM$40:$AY$40,0))="M"),_xlfn.XLOOKUP($B254,$AM$40:$AY$40,$AM$65:$AY$65), INDEX($AM$41:$AY$64,MATCH($C254,$AL$41:$AL$64,0),MATCH($B254,$AM$40:$AY$40,0)))</f>
        <v>44</v>
      </c>
      <c r="M254" s="18">
        <f t="shared" si="206"/>
        <v>3.2</v>
      </c>
      <c r="N254" s="18">
        <f t="shared" si="207"/>
        <v>0</v>
      </c>
      <c r="O254" s="18">
        <f>IF(OR(INDEX($AM$99:$AY$122,MATCH($C254,$AL$99:$AL$122,0),MATCH($B254,$AM$98:$AY$98,0))="T", INDEX($AM$99:$AY$122,MATCH($C254,$AL$99:$AL$122,0),MATCH($B254,$AM$98:$AY$98,0))="M"), _xlfn.XLOOKUP($B254,$AM$98:$AY$98,$AM$123:$AY$123), INDEX($AM$99:$AY$122,MATCH($C254,$AL$99:$AL$122,0),MATCH($B254,$AM$98:$AY$98,0)))</f>
        <v>0</v>
      </c>
      <c r="P254" s="23">
        <f>IF(OR(INDEX($BB$13:$BN$36,MATCH($C254,$BA$13:$BA$36,0),MATCH($B254,$BB$12:$BN$12,0))="T", INDEX($BB$13:$BN$36,MATCH($C254,$BA$13:$BA$36,0),MATCH($B254,$BB$12:$BN$12,0))="M"),_xlfn.XLOOKUP($B254,$BB$12:$BN$12,$BB$37:$BN$37), INDEX($BB$13:$BN$36,MATCH($C254,$BA$13:$BA$36,0),MATCH($B254,$BB$12:$BN$12,0)))</f>
        <v>79</v>
      </c>
      <c r="Q254" s="23">
        <f>IF(OR(INDEX($BB$41:$BN$64,MATCH($C254,$BA$41:$BA$64,0),MATCH($B254,$BB$40:$BN$40,0))="T", INDEX($BB$41:$BN$64,MATCH($C254,$BA$41:$BA$64,0),MATCH($B254,$BB$40:$BN$40,0))="M"),_xlfn.XLOOKUP($B254,$BB$40:$BN$40,$BB$65:$BN$65), INDEX($BB$41:$BN$64,MATCH($C254,$BA$41:$BA$64,0),MATCH($B254,$BB$40:$BN$40,0)))</f>
        <v>37</v>
      </c>
      <c r="R254" s="23">
        <f>IF(OR(INDEX($BB$70:$BN$93,MATCH($C254,$BA$70:$BA$93,0),MATCH($B254,$BB$69:$BN$69,0))="T", INDEX($BB$70:$BN$93,MATCH($C254,$BA$70:$BA$93,0),MATCH($B254,$BB$69:$BN$69,0))="M"), _xlfn.XLOOKUP($B254,$BB$69:$BN$69,$BB$94:$BN$94), INDEX($AM$41:$AY$64,MATCH($C254,$BA$70:$BA$93,0),MATCH($B254,$BB$69:$BN$69,0)))</f>
        <v>44</v>
      </c>
      <c r="S254" s="23">
        <f>IF(OR(INDEX($BB$99:$BN$122,MATCH($C254,$BA$99:$BA$122,0),MATCH($B254,$BB$98:$BN$98,0))="T", INDEX($BB$99:$BN$122,MATCH($C254,$BA$99:$BA$122,0),MATCH($B254,$BB$98:$BN$98,0))="M"), _xlfn.XLOOKUP($B254,$BB$98:$BN$98,$BB$123:$BN$123), INDEX($BB$99:$BN$122,MATCH($C254,$BA$99:$BA$122,0),MATCH($B254,$BB$98:$BN$98,0)))</f>
        <v>0</v>
      </c>
      <c r="T254" s="23">
        <f>IF(OR(INDEX($BB$128:$BN$151,MATCH($C254,$BA$128:$BA$151,0),MATCH($B254,$BB$127:$BN$127,0))="T", INDEX($BB$128:$BN$151,MATCH($C254,$BA$128:$BA$151,0),MATCH($B254,$BB$127:$BN$127,0))="M"), _xlfn.XLOOKUP($B254,$BB$127:$BN$127,$BB$152:$BN$152), INDEX($AM$128:$AY$151,MATCH($C254,$BA$128:$BA$151,0),MATCH($B254,$BB$127:$BN$127,0)))</f>
        <v>60.8</v>
      </c>
    </row>
    <row r="255" spans="1:20" x14ac:dyDescent="0.35">
      <c r="A255" s="2">
        <v>44270</v>
      </c>
      <c r="B255" s="6">
        <f t="shared" si="203"/>
        <v>3</v>
      </c>
      <c r="C255" s="6">
        <f t="shared" si="204"/>
        <v>2021</v>
      </c>
      <c r="D255">
        <v>177219</v>
      </c>
      <c r="E255">
        <f t="shared" si="205"/>
        <v>71245.827162614674</v>
      </c>
      <c r="F255" s="19">
        <f>IF(OR(INDEX($X$13:$AJ$36,MATCH($C255,$W$13:$W$36,0),MATCH($B255,$X$12:$AJ$12,0))="T", INDEX($X$13:$AJ$36,MATCH($C255,$W$13:$W$36,0),MATCH($B255,$X$12:$AJ$12,0))="M"),_xlfn.XLOOKUP($B255,$X$12:$AJ$12,$X$37:$AJ$37), INDEX($X$13:$AJ$36,MATCH($C255,$W$13:$W$36,0),MATCH($B255,$X$12:$AJ$12,0)))</f>
        <v>83</v>
      </c>
      <c r="G255" s="19">
        <f>IF(OR(INDEX($X$41:$AJ$64,MATCH(C255,$W$41:$W$64,0),MATCH(B255,$X$40:$AJ$40,0))="T", INDEX($X$41:$AJ$64,MATCH(C255,$W$41:$W$64,0),MATCH(B255,$X$40:$AJ$40,0))="M"), _xlfn.XLOOKUP($B255,$X$40:$AJ$40,$X$65:$AJ$65), INDEX($X$41:$AJ$64,MATCH(C255,$W$41:$W$64,0),MATCH(B255,$X$40:$AJ$40,0)))</f>
        <v>34</v>
      </c>
      <c r="H255" s="19">
        <f>IF(OR(INDEX($X$70:$AJ$93,MATCH(C255,$W$70:$W$93,0),MATCH(B255,$X$69:$AJ$69,0))="T", INDEX($X$70:$AJ$93,MATCH(C255,$W$70:$W$93,0),MATCH(B255,$X$69:$AJ$69,0))="M"), _xlfn.XLOOKUP($B255,$X$69:$AJ$69,$X$94:$AJ$94), INDEX($X$70:$AJ$93,MATCH(C255,$W$70:$W$93,0),MATCH(B255,$X$69:$AJ$69,0)))</f>
        <v>0</v>
      </c>
      <c r="I255" s="19">
        <f>IF(OR(INDEX($X$99:$AJ$122,MATCH(C255,$W$99:$W$122,0),MATCH(B255,$X$98:$AJ$98,0))="T", INDEX($X$99:$AJ$122,MATCH(C255,$W$99:$W$122,0),MATCH(B255,$X$98:$AJ$98,0))="M"),_xlfn.XLOOKUP($B255,$X$98:$AJ$98,$X$123:$AJ$123), INDEX($X$99:$AJ$122,MATCH(C255,$W$99:$W$122,0),MATCH(B255,$X$98:$AJ$98,0)))</f>
        <v>0</v>
      </c>
      <c r="J255" s="19">
        <f>IF(OR(INDEX($X$128:$AJ$151,MATCH(C255,$W$128:$W$151,0),MATCH(B255,$X$127:$AJ$127,0))="T", INDEX($X$128:$AJ$151,MATCH(C255,$W$128:$W$151,0),MATCH(B255,$X$127:$AJ$127,0))="M"), _xlfn.XLOOKUP($B255,$X$127:$AJ$127,$X$152:$AJ$152), INDEX($X$128:$AJ$151,MATCH(C255,$W$128:$W$151,0),MATCH(B255,$X$127:$AJ$127,0)))</f>
        <v>0.5</v>
      </c>
      <c r="K255" s="18">
        <f>IF(OR(INDEX($AM$13:$AY$36,MATCH($C255,$AL$13:$AL$36,0),MATCH($B255,$AM$12:$AY$12,0))="T", INDEX($AM$13:$AY$36,MATCH($C255,$AL$13:$AL$36,0),MATCH($B255,$AM$12:$AY$12,0))="M"),_xlfn.XLOOKUP($B255,$AM$12:$AY$12,$AM$37:$AY$37), INDEX($AM$13:$AY$36,MATCH($C255,$AL$13:$AL$36,0),MATCH($B255,$AM$12:$AY$12,0)))</f>
        <v>80</v>
      </c>
      <c r="L255" s="18">
        <f>IF(OR(INDEX($AM$41:$AY$64,MATCH($C255,$AL$41:$AL$64,0),MATCH($B255,$AM$40:$AY$40,0))="T", INDEX($AM$41:$AY$64,MATCH($C255,$AL$41:$AL$64,0),MATCH($B255,$AM$40:$AY$40,0))="M"),_xlfn.XLOOKUP($B255,$AM$40:$AY$40,$AM$65:$AY$65), INDEX($AM$41:$AY$64,MATCH($C255,$AL$41:$AL$64,0),MATCH($B255,$AM$40:$AY$40,0)))</f>
        <v>43</v>
      </c>
      <c r="M255" s="18">
        <f t="shared" si="206"/>
        <v>1.8</v>
      </c>
      <c r="N255" s="18">
        <f t="shared" si="207"/>
        <v>0.1</v>
      </c>
      <c r="O255" s="18">
        <f>IF(OR(INDEX($AM$99:$AY$122,MATCH($C255,$AL$99:$AL$122,0),MATCH($B255,$AM$98:$AY$98,0))="T", INDEX($AM$99:$AY$122,MATCH($C255,$AL$99:$AL$122,0),MATCH($B255,$AM$98:$AY$98,0))="M"), _xlfn.XLOOKUP($B255,$AM$98:$AY$98,$AM$123:$AY$123), INDEX($AM$99:$AY$122,MATCH($C255,$AL$99:$AL$122,0),MATCH($B255,$AM$98:$AY$98,0)))</f>
        <v>0.1</v>
      </c>
      <c r="P255" s="23">
        <f>IF(OR(INDEX($BB$13:$BN$36,MATCH($C255,$BA$13:$BA$36,0),MATCH($B255,$BB$12:$BN$12,0))="T", INDEX($BB$13:$BN$36,MATCH($C255,$BA$13:$BA$36,0),MATCH($B255,$BB$12:$BN$12,0))="M"),_xlfn.XLOOKUP($B255,$BB$12:$BN$12,$BB$37:$BN$37), INDEX($BB$13:$BN$36,MATCH($C255,$BA$13:$BA$36,0),MATCH($B255,$BB$12:$BN$12,0)))</f>
        <v>83</v>
      </c>
      <c r="Q255" s="23">
        <f>IF(OR(INDEX($BB$41:$BN$64,MATCH($C255,$BA$41:$BA$64,0),MATCH($B255,$BB$40:$BN$40,0))="T", INDEX($BB$41:$BN$64,MATCH($C255,$BA$41:$BA$64,0),MATCH($B255,$BB$40:$BN$40,0))="M"),_xlfn.XLOOKUP($B255,$BB$40:$BN$40,$BB$65:$BN$65), INDEX($BB$41:$BN$64,MATCH($C255,$BA$41:$BA$64,0),MATCH($B255,$BB$40:$BN$40,0)))</f>
        <v>37</v>
      </c>
      <c r="R255" s="23">
        <f>IF(OR(INDEX($BB$70:$BN$93,MATCH($C255,$BA$70:$BA$93,0),MATCH($B255,$BB$69:$BN$69,0))="T", INDEX($BB$70:$BN$93,MATCH($C255,$BA$70:$BA$93,0),MATCH($B255,$BB$69:$BN$69,0))="M"), _xlfn.XLOOKUP($B255,$BB$69:$BN$69,$BB$94:$BN$94), INDEX($AM$41:$AY$64,MATCH($C255,$BA$70:$BA$93,0),MATCH($B255,$BB$69:$BN$69,0)))</f>
        <v>43</v>
      </c>
      <c r="S255" s="23">
        <f>IF(OR(INDEX($BB$99:$BN$122,MATCH($C255,$BA$99:$BA$122,0),MATCH($B255,$BB$98:$BN$98,0))="T", INDEX($BB$99:$BN$122,MATCH($C255,$BA$99:$BA$122,0),MATCH($B255,$BB$98:$BN$98,0))="M"), _xlfn.XLOOKUP($B255,$BB$98:$BN$98,$BB$123:$BN$123), INDEX($BB$99:$BN$122,MATCH($C255,$BA$99:$BA$122,0),MATCH($B255,$BB$98:$BN$98,0)))</f>
        <v>0</v>
      </c>
      <c r="T255" s="23">
        <f>IF(OR(INDEX($BB$128:$BN$151,MATCH($C255,$BA$128:$BA$151,0),MATCH($B255,$BB$127:$BN$127,0))="T", INDEX($BB$128:$BN$151,MATCH($C255,$BA$128:$BA$151,0),MATCH($B255,$BB$127:$BN$127,0))="M"), _xlfn.XLOOKUP($B255,$BB$127:$BN$127,$BB$152:$BN$152), INDEX($AM$128:$AY$151,MATCH($C255,$BA$128:$BA$151,0),MATCH($B255,$BB$127:$BN$127,0)))</f>
        <v>60</v>
      </c>
    </row>
    <row r="256" spans="1:20" x14ac:dyDescent="0.35">
      <c r="A256" s="2">
        <v>44301</v>
      </c>
      <c r="B256" s="6">
        <f t="shared" si="203"/>
        <v>4</v>
      </c>
      <c r="C256" s="6">
        <f t="shared" si="204"/>
        <v>2021</v>
      </c>
      <c r="D256">
        <v>148023</v>
      </c>
      <c r="E256">
        <f t="shared" si="205"/>
        <v>59508.410915825691</v>
      </c>
      <c r="F256" s="19">
        <f>IF(OR(INDEX($X$13:$AJ$36,MATCH($C256,$W$13:$W$36,0),MATCH($B256,$X$12:$AJ$12,0))="T", INDEX($X$13:$AJ$36,MATCH($C256,$W$13:$W$36,0),MATCH($B256,$X$12:$AJ$12,0))="M"),_xlfn.XLOOKUP($B256,$X$12:$AJ$12,$X$37:$AJ$37), INDEX($X$13:$AJ$36,MATCH($C256,$W$13:$W$36,0),MATCH($B256,$X$12:$AJ$12,0)))</f>
        <v>91</v>
      </c>
      <c r="G256" s="19">
        <f>IF(OR(INDEX($X$41:$AJ$64,MATCH(C256,$W$41:$W$64,0),MATCH(B256,$X$40:$AJ$40,0))="T", INDEX($X$41:$AJ$64,MATCH(C256,$W$41:$W$64,0),MATCH(B256,$X$40:$AJ$40,0))="M"), _xlfn.XLOOKUP($B256,$X$40:$AJ$40,$X$65:$AJ$65), INDEX($X$41:$AJ$64,MATCH(C256,$W$41:$W$64,0),MATCH(B256,$X$40:$AJ$40,0)))</f>
        <v>40</v>
      </c>
      <c r="H256" s="19">
        <f>IF(OR(INDEX($X$70:$AJ$93,MATCH(C256,$W$70:$W$93,0),MATCH(B256,$X$69:$AJ$69,0))="T", INDEX($X$70:$AJ$93,MATCH(C256,$W$70:$W$93,0),MATCH(B256,$X$69:$AJ$69,0))="M"), _xlfn.XLOOKUP($B256,$X$69:$AJ$69,$X$94:$AJ$94), INDEX($X$70:$AJ$93,MATCH(C256,$W$70:$W$93,0),MATCH(B256,$X$69:$AJ$69,0)))</f>
        <v>1.2</v>
      </c>
      <c r="I256" s="19">
        <f>IF(OR(INDEX($X$99:$AJ$122,MATCH(C256,$W$99:$W$122,0),MATCH(B256,$X$98:$AJ$98,0))="T", INDEX($X$99:$AJ$122,MATCH(C256,$W$99:$W$122,0),MATCH(B256,$X$98:$AJ$98,0))="M"),_xlfn.XLOOKUP($B256,$X$98:$AJ$98,$X$123:$AJ$123), INDEX($X$99:$AJ$122,MATCH(C256,$W$99:$W$122,0),MATCH(B256,$X$98:$AJ$98,0)))</f>
        <v>0.8</v>
      </c>
      <c r="J256" s="19">
        <f>IF(OR(INDEX($X$128:$AJ$151,MATCH(C256,$W$128:$W$151,0),MATCH(B256,$X$127:$AJ$127,0))="T", INDEX($X$128:$AJ$151,MATCH(C256,$W$128:$W$151,0),MATCH(B256,$X$127:$AJ$127,0))="M"), _xlfn.XLOOKUP($B256,$X$127:$AJ$127,$X$152:$AJ$152), INDEX($X$128:$AJ$151,MATCH(C256,$W$128:$W$151,0),MATCH(B256,$X$127:$AJ$127,0)))</f>
        <v>1.3</v>
      </c>
      <c r="K256" s="18">
        <f>IF(OR(INDEX($AM$13:$AY$36,MATCH($C256,$AL$13:$AL$36,0),MATCH($B256,$AM$12:$AY$12,0))="T", INDEX($AM$13:$AY$36,MATCH($C256,$AL$13:$AL$36,0),MATCH($B256,$AM$12:$AY$12,0))="M"),_xlfn.XLOOKUP($B256,$AM$12:$AY$12,$AM$37:$AY$37), INDEX($AM$13:$AY$36,MATCH($C256,$AL$13:$AL$36,0),MATCH($B256,$AM$12:$AY$12,0)))</f>
        <v>78</v>
      </c>
      <c r="L256" s="18">
        <f>IF(OR(INDEX($AM$41:$AY$64,MATCH($C256,$AL$41:$AL$64,0),MATCH($B256,$AM$40:$AY$40,0))="T", INDEX($AM$41:$AY$64,MATCH($C256,$AL$41:$AL$64,0),MATCH($B256,$AM$40:$AY$40,0))="M"),_xlfn.XLOOKUP($B256,$AM$40:$AY$40,$AM$65:$AY$65), INDEX($AM$41:$AY$64,MATCH($C256,$AL$41:$AL$64,0),MATCH($B256,$AM$40:$AY$40,0)))</f>
        <v>46</v>
      </c>
      <c r="M256" s="18">
        <f t="shared" si="206"/>
        <v>2.5</v>
      </c>
      <c r="N256" s="18">
        <f t="shared" si="207"/>
        <v>0.1</v>
      </c>
      <c r="O256" s="18">
        <f>IF(OR(INDEX($AM$99:$AY$122,MATCH($C256,$AL$99:$AL$122,0),MATCH($B256,$AM$98:$AY$98,0))="T", INDEX($AM$99:$AY$122,MATCH($C256,$AL$99:$AL$122,0),MATCH($B256,$AM$98:$AY$98,0))="M"), _xlfn.XLOOKUP($B256,$AM$98:$AY$98,$AM$123:$AY$123), INDEX($AM$99:$AY$122,MATCH($C256,$AL$99:$AL$122,0),MATCH($B256,$AM$98:$AY$98,0)))</f>
        <v>0.1</v>
      </c>
      <c r="P256" s="23">
        <f>IF(OR(INDEX($BB$13:$BN$36,MATCH($C256,$BA$13:$BA$36,0),MATCH($B256,$BB$12:$BN$12,0))="T", INDEX($BB$13:$BN$36,MATCH($C256,$BA$13:$BA$36,0),MATCH($B256,$BB$12:$BN$12,0))="M"),_xlfn.XLOOKUP($B256,$BB$12:$BN$12,$BB$37:$BN$37), INDEX($BB$13:$BN$36,MATCH($C256,$BA$13:$BA$36,0),MATCH($B256,$BB$12:$BN$12,0)))</f>
        <v>85</v>
      </c>
      <c r="Q256" s="23">
        <f>IF(OR(INDEX($BB$41:$BN$64,MATCH($C256,$BA$41:$BA$64,0),MATCH($B256,$BB$40:$BN$40,0))="T", INDEX($BB$41:$BN$64,MATCH($C256,$BA$41:$BA$64,0),MATCH($B256,$BB$40:$BN$40,0))="M"),_xlfn.XLOOKUP($B256,$BB$40:$BN$40,$BB$65:$BN$65), INDEX($BB$41:$BN$64,MATCH($C256,$BA$41:$BA$64,0),MATCH($B256,$BB$40:$BN$40,0)))</f>
        <v>41</v>
      </c>
      <c r="R256" s="23">
        <f>IF(OR(INDEX($BB$70:$BN$93,MATCH($C256,$BA$70:$BA$93,0),MATCH($B256,$BB$69:$BN$69,0))="T", INDEX($BB$70:$BN$93,MATCH($C256,$BA$70:$BA$93,0),MATCH($B256,$BB$69:$BN$69,0))="M"), _xlfn.XLOOKUP($B256,$BB$69:$BN$69,$BB$94:$BN$94), INDEX($AM$41:$AY$64,MATCH($C256,$BA$70:$BA$93,0),MATCH($B256,$BB$69:$BN$69,0)))</f>
        <v>46</v>
      </c>
      <c r="S256" s="23">
        <f>IF(OR(INDEX($BB$99:$BN$122,MATCH($C256,$BA$99:$BA$122,0),MATCH($B256,$BB$98:$BN$98,0))="T", INDEX($BB$99:$BN$122,MATCH($C256,$BA$99:$BA$122,0),MATCH($B256,$BB$98:$BN$98,0))="M"), _xlfn.XLOOKUP($B256,$BB$98:$BN$98,$BB$123:$BN$123), INDEX($BB$99:$BN$122,MATCH($C256,$BA$99:$BA$122,0),MATCH($B256,$BB$98:$BN$98,0)))</f>
        <v>2</v>
      </c>
      <c r="T256" s="23">
        <f>IF(OR(INDEX($BB$128:$BN$151,MATCH($C256,$BA$128:$BA$151,0),MATCH($B256,$BB$127:$BN$127,0))="T", INDEX($BB$128:$BN$151,MATCH($C256,$BA$128:$BA$151,0),MATCH($B256,$BB$127:$BN$127,0))="M"), _xlfn.XLOOKUP($B256,$BB$127:$BN$127,$BB$152:$BN$152), INDEX($AM$128:$AY$151,MATCH($C256,$BA$128:$BA$151,0),MATCH($B256,$BB$127:$BN$127,0)))</f>
        <v>59.3</v>
      </c>
    </row>
    <row r="257" spans="1:20" x14ac:dyDescent="0.35">
      <c r="A257" s="2">
        <v>44331</v>
      </c>
      <c r="B257" s="6">
        <f t="shared" si="203"/>
        <v>5</v>
      </c>
      <c r="C257" s="6">
        <f t="shared" si="204"/>
        <v>2021</v>
      </c>
      <c r="D257">
        <v>140206</v>
      </c>
      <c r="E257">
        <f t="shared" si="205"/>
        <v>56365.809778644245</v>
      </c>
      <c r="F257" s="19">
        <f>IF(OR(INDEX($X$13:$AJ$36,MATCH($C257,$W$13:$W$36,0),MATCH($B257,$X$12:$AJ$12,0))="T", INDEX($X$13:$AJ$36,MATCH($C257,$W$13:$W$36,0),MATCH($B257,$X$12:$AJ$12,0))="M"),_xlfn.XLOOKUP($B257,$X$12:$AJ$12,$X$37:$AJ$37), INDEX($X$13:$AJ$36,MATCH($C257,$W$13:$W$36,0),MATCH($B257,$X$12:$AJ$12,0)))</f>
        <v>105</v>
      </c>
      <c r="G257" s="19">
        <f>IF(OR(INDEX($X$41:$AJ$64,MATCH(C257,$W$41:$W$64,0),MATCH(B257,$X$40:$AJ$40,0))="T", INDEX($X$41:$AJ$64,MATCH(C257,$W$41:$W$64,0),MATCH(B257,$X$40:$AJ$40,0))="M"), _xlfn.XLOOKUP($B257,$X$40:$AJ$40,$X$65:$AJ$65), INDEX($X$41:$AJ$64,MATCH(C257,$W$41:$W$64,0),MATCH(B257,$X$40:$AJ$40,0)))</f>
        <v>43</v>
      </c>
      <c r="H257" s="19">
        <f>IF(OR(INDEX($X$70:$AJ$93,MATCH(C257,$W$70:$W$93,0),MATCH(B257,$X$69:$AJ$69,0))="T", INDEX($X$70:$AJ$93,MATCH(C257,$W$70:$W$93,0),MATCH(B257,$X$69:$AJ$69,0))="M"), _xlfn.XLOOKUP($B257,$X$69:$AJ$69,$X$94:$AJ$94), INDEX($X$70:$AJ$93,MATCH(C257,$W$70:$W$93,0),MATCH(B257,$X$69:$AJ$69,0)))</f>
        <v>12</v>
      </c>
      <c r="I257" s="19">
        <f>IF(OR(INDEX($X$99:$AJ$122,MATCH(C257,$W$99:$W$122,0),MATCH(B257,$X$98:$AJ$98,0))="T", INDEX($X$99:$AJ$122,MATCH(C257,$W$99:$W$122,0),MATCH(B257,$X$98:$AJ$98,0))="M"),_xlfn.XLOOKUP($B257,$X$98:$AJ$98,$X$123:$AJ$123), INDEX($X$99:$AJ$122,MATCH(C257,$W$99:$W$122,0),MATCH(B257,$X$98:$AJ$98,0)))</f>
        <v>5.2</v>
      </c>
      <c r="J257" s="19">
        <f>IF(OR(INDEX($X$128:$AJ$151,MATCH(C257,$W$128:$W$151,0),MATCH(B257,$X$127:$AJ$127,0))="T", INDEX($X$128:$AJ$151,MATCH(C257,$W$128:$W$151,0),MATCH(B257,$X$127:$AJ$127,0))="M"), _xlfn.XLOOKUP($B257,$X$127:$AJ$127,$X$152:$AJ$152), INDEX($X$128:$AJ$151,MATCH(C257,$W$128:$W$151,0),MATCH(B257,$X$127:$AJ$127,0)))</f>
        <v>9.3000000000000007</v>
      </c>
      <c r="K257" s="18">
        <f>IF(OR(INDEX($AM$13:$AY$36,MATCH($C257,$AL$13:$AL$36,0),MATCH($B257,$AM$12:$AY$12,0))="T", INDEX($AM$13:$AY$36,MATCH($C257,$AL$13:$AL$36,0),MATCH($B257,$AM$12:$AY$12,0))="M"),_xlfn.XLOOKUP($B257,$AM$12:$AY$12,$AM$37:$AY$37), INDEX($AM$13:$AY$36,MATCH($C257,$AL$13:$AL$36,0),MATCH($B257,$AM$12:$AY$12,0)))</f>
        <v>75</v>
      </c>
      <c r="L257" s="18">
        <f>IF(OR(INDEX($AM$41:$AY$64,MATCH($C257,$AL$41:$AL$64,0),MATCH($B257,$AM$40:$AY$40,0))="T", INDEX($AM$41:$AY$64,MATCH($C257,$AL$41:$AL$64,0),MATCH($B257,$AM$40:$AY$40,0))="M"),_xlfn.XLOOKUP($B257,$AM$40:$AY$40,$AM$65:$AY$65), INDEX($AM$41:$AY$64,MATCH($C257,$AL$41:$AL$64,0),MATCH($B257,$AM$40:$AY$40,0)))</f>
        <v>48</v>
      </c>
      <c r="M257" s="18">
        <f t="shared" si="206"/>
        <v>8.6999999999999993</v>
      </c>
      <c r="N257" s="18">
        <f t="shared" si="207"/>
        <v>0</v>
      </c>
      <c r="O257" s="18">
        <f>IF(OR(INDEX($AM$99:$AY$122,MATCH($C257,$AL$99:$AL$122,0),MATCH($B257,$AM$98:$AY$98,0))="T", INDEX($AM$99:$AY$122,MATCH($C257,$AL$99:$AL$122,0),MATCH($B257,$AM$98:$AY$98,0))="M"), _xlfn.XLOOKUP($B257,$AM$98:$AY$98,$AM$123:$AY$123), INDEX($AM$99:$AY$122,MATCH($C257,$AL$99:$AL$122,0),MATCH($B257,$AM$98:$AY$98,0)))</f>
        <v>0</v>
      </c>
      <c r="P257" s="23">
        <f>IF(OR(INDEX($BB$13:$BN$36,MATCH($C257,$BA$13:$BA$36,0),MATCH($B257,$BB$12:$BN$12,0))="T", INDEX($BB$13:$BN$36,MATCH($C257,$BA$13:$BA$36,0),MATCH($B257,$BB$12:$BN$12,0))="M"),_xlfn.XLOOKUP($B257,$BB$12:$BN$12,$BB$37:$BN$37), INDEX($BB$13:$BN$36,MATCH($C257,$BA$13:$BA$36,0),MATCH($B257,$BB$12:$BN$12,0)))</f>
        <v>85</v>
      </c>
      <c r="Q257" s="23">
        <f>IF(OR(INDEX($BB$41:$BN$64,MATCH($C257,$BA$41:$BA$64,0),MATCH($B257,$BB$40:$BN$40,0))="T", INDEX($BB$41:$BN$64,MATCH($C257,$BA$41:$BA$64,0),MATCH($B257,$BB$40:$BN$40,0))="M"),_xlfn.XLOOKUP($B257,$BB$40:$BN$40,$BB$65:$BN$65), INDEX($BB$41:$BN$64,MATCH($C257,$BA$41:$BA$64,0),MATCH($B257,$BB$40:$BN$40,0)))</f>
        <v>48</v>
      </c>
      <c r="R257" s="23">
        <f>IF(OR(INDEX($BB$70:$BN$93,MATCH($C257,$BA$70:$BA$93,0),MATCH($B257,$BB$69:$BN$69,0))="T", INDEX($BB$70:$BN$93,MATCH($C257,$BA$70:$BA$93,0),MATCH($B257,$BB$69:$BN$69,0))="M"), _xlfn.XLOOKUP($B257,$BB$69:$BN$69,$BB$94:$BN$94), INDEX($AM$41:$AY$64,MATCH($C257,$BA$70:$BA$93,0),MATCH($B257,$BB$69:$BN$69,0)))</f>
        <v>48</v>
      </c>
      <c r="S257" s="23">
        <f>IF(OR(INDEX($BB$99:$BN$122,MATCH($C257,$BA$99:$BA$122,0),MATCH($B257,$BB$98:$BN$98,0))="T", INDEX($BB$99:$BN$122,MATCH($C257,$BA$99:$BA$122,0),MATCH($B257,$BB$98:$BN$98,0))="M"), _xlfn.XLOOKUP($B257,$BB$98:$BN$98,$BB$123:$BN$123), INDEX($BB$99:$BN$122,MATCH($C257,$BA$99:$BA$122,0),MATCH($B257,$BB$98:$BN$98,0)))</f>
        <v>31</v>
      </c>
      <c r="T257" s="23">
        <f>IF(OR(INDEX($BB$128:$BN$151,MATCH($C257,$BA$128:$BA$151,0),MATCH($B257,$BB$127:$BN$127,0))="T", INDEX($BB$128:$BN$151,MATCH($C257,$BA$128:$BA$151,0),MATCH($B257,$BB$127:$BN$127,0))="M"), _xlfn.XLOOKUP($B257,$BB$127:$BN$127,$BB$152:$BN$152), INDEX($AM$128:$AY$151,MATCH($C257,$BA$128:$BA$151,0),MATCH($B257,$BB$127:$BN$127,0)))</f>
        <v>61.9</v>
      </c>
    </row>
    <row r="258" spans="1:20" x14ac:dyDescent="0.35">
      <c r="A258" s="2">
        <v>44362</v>
      </c>
      <c r="B258" s="6">
        <f t="shared" si="203"/>
        <v>6</v>
      </c>
      <c r="C258" s="6">
        <f t="shared" si="204"/>
        <v>2021</v>
      </c>
      <c r="D258">
        <v>154963</v>
      </c>
      <c r="E258">
        <f t="shared" si="205"/>
        <v>62298.439301656472</v>
      </c>
      <c r="F258" s="19">
        <f>IF(OR(INDEX($X$13:$AJ$36,MATCH($C258,$W$13:$W$36,0),MATCH($B258,$X$12:$AJ$12,0))="T", INDEX($X$13:$AJ$36,MATCH($C258,$W$13:$W$36,0),MATCH($B258,$X$12:$AJ$12,0))="M"),_xlfn.XLOOKUP($B258,$X$12:$AJ$12,$X$37:$AJ$37), INDEX($X$13:$AJ$36,MATCH($C258,$W$13:$W$36,0),MATCH($B258,$X$12:$AJ$12,0)))</f>
        <v>109</v>
      </c>
      <c r="G258" s="19">
        <f>IF(OR(INDEX($X$41:$AJ$64,MATCH(C258,$W$41:$W$64,0),MATCH(B258,$X$40:$AJ$40,0))="T", INDEX($X$41:$AJ$64,MATCH(C258,$W$41:$W$64,0),MATCH(B258,$X$40:$AJ$40,0))="M"), _xlfn.XLOOKUP($B258,$X$40:$AJ$40,$X$65:$AJ$65), INDEX($X$41:$AJ$64,MATCH(C258,$W$41:$W$64,0),MATCH(B258,$X$40:$AJ$40,0)))</f>
        <v>49</v>
      </c>
      <c r="H258" s="19">
        <f>IF(OR(INDEX($X$70:$AJ$93,MATCH(C258,$W$70:$W$93,0),MATCH(B258,$X$69:$AJ$69,0))="T", INDEX($X$70:$AJ$93,MATCH(C258,$W$70:$W$93,0),MATCH(B258,$X$69:$AJ$69,0))="M"), _xlfn.XLOOKUP($B258,$X$69:$AJ$69,$X$94:$AJ$94), INDEX($X$70:$AJ$93,MATCH(C258,$W$70:$W$93,0),MATCH(B258,$X$69:$AJ$69,0)))</f>
        <v>16.5</v>
      </c>
      <c r="I258" s="19">
        <f>IF(OR(INDEX($X$99:$AJ$122,MATCH(C258,$W$99:$W$122,0),MATCH(B258,$X$98:$AJ$98,0))="T", INDEX($X$99:$AJ$122,MATCH(C258,$W$99:$W$122,0),MATCH(B258,$X$98:$AJ$98,0))="M"),_xlfn.XLOOKUP($B258,$X$98:$AJ$98,$X$123:$AJ$123), INDEX($X$99:$AJ$122,MATCH(C258,$W$99:$W$122,0),MATCH(B258,$X$98:$AJ$98,0)))</f>
        <v>9.5</v>
      </c>
      <c r="J258" s="19">
        <f>IF(OR(INDEX($X$128:$AJ$151,MATCH(C258,$W$128:$W$151,0),MATCH(B258,$X$127:$AJ$127,0))="T", INDEX($X$128:$AJ$151,MATCH(C258,$W$128:$W$151,0),MATCH(B258,$X$127:$AJ$127,0))="M"), _xlfn.XLOOKUP($B258,$X$127:$AJ$127,$X$152:$AJ$152), INDEX($X$128:$AJ$151,MATCH(C258,$W$128:$W$151,0),MATCH(B258,$X$127:$AJ$127,0)))</f>
        <v>11.5</v>
      </c>
      <c r="K258" s="18">
        <f>IF(OR(INDEX($AM$13:$AY$36,MATCH($C258,$AL$13:$AL$36,0),MATCH($B258,$AM$12:$AY$12,0))="T", INDEX($AM$13:$AY$36,MATCH($C258,$AL$13:$AL$36,0),MATCH($B258,$AM$12:$AY$12,0))="M"),_xlfn.XLOOKUP($B258,$AM$12:$AY$12,$AM$37:$AY$37), INDEX($AM$13:$AY$36,MATCH($C258,$AL$13:$AL$36,0),MATCH($B258,$AM$12:$AY$12,0)))</f>
        <v>80</v>
      </c>
      <c r="L258" s="18">
        <f>IF(OR(INDEX($AM$41:$AY$64,MATCH($C258,$AL$41:$AL$64,0),MATCH($B258,$AM$40:$AY$40,0))="T", INDEX($AM$41:$AY$64,MATCH($C258,$AL$41:$AL$64,0),MATCH($B258,$AM$40:$AY$40,0))="M"),_xlfn.XLOOKUP($B258,$AM$40:$AY$40,$AM$65:$AY$65), INDEX($AM$41:$AY$64,MATCH($C258,$AL$41:$AL$64,0),MATCH($B258,$AM$40:$AY$40,0)))</f>
        <v>50</v>
      </c>
      <c r="M258" s="18">
        <f t="shared" si="206"/>
        <v>11.4</v>
      </c>
      <c r="N258" s="18">
        <f t="shared" si="207"/>
        <v>0.2</v>
      </c>
      <c r="O258" s="18">
        <f>IF(OR(INDEX($AM$99:$AY$122,MATCH($C258,$AL$99:$AL$122,0),MATCH($B258,$AM$98:$AY$98,0))="T", INDEX($AM$99:$AY$122,MATCH($C258,$AL$99:$AL$122,0),MATCH($B258,$AM$98:$AY$98,0))="M"), _xlfn.XLOOKUP($B258,$AM$98:$AY$98,$AM$123:$AY$123), INDEX($AM$99:$AY$122,MATCH($C258,$AL$99:$AL$122,0),MATCH($B258,$AM$98:$AY$98,0)))</f>
        <v>0.2</v>
      </c>
      <c r="P258" s="23">
        <f>IF(OR(INDEX($BB$13:$BN$36,MATCH($C258,$BA$13:$BA$36,0),MATCH($B258,$BB$12:$BN$12,0))="T", INDEX($BB$13:$BN$36,MATCH($C258,$BA$13:$BA$36,0),MATCH($B258,$BB$12:$BN$12,0))="M"),_xlfn.XLOOKUP($B258,$BB$12:$BN$12,$BB$37:$BN$37), INDEX($BB$13:$BN$36,MATCH($C258,$BA$13:$BA$36,0),MATCH($B258,$BB$12:$BN$12,0)))</f>
        <v>95</v>
      </c>
      <c r="Q258" s="23">
        <f>IF(OR(INDEX($BB$41:$BN$64,MATCH($C258,$BA$41:$BA$64,0),MATCH($B258,$BB$40:$BN$40,0))="T", INDEX($BB$41:$BN$64,MATCH($C258,$BA$41:$BA$64,0),MATCH($B258,$BB$40:$BN$40,0))="M"),_xlfn.XLOOKUP($B258,$BB$40:$BN$40,$BB$65:$BN$65), INDEX($BB$41:$BN$64,MATCH($C258,$BA$41:$BA$64,0),MATCH($B258,$BB$40:$BN$40,0)))</f>
        <v>49</v>
      </c>
      <c r="R258" s="23">
        <f>IF(OR(INDEX($BB$70:$BN$93,MATCH($C258,$BA$70:$BA$93,0),MATCH($B258,$BB$69:$BN$69,0))="T", INDEX($BB$70:$BN$93,MATCH($C258,$BA$70:$BA$93,0),MATCH($B258,$BB$69:$BN$69,0))="M"), _xlfn.XLOOKUP($B258,$BB$69:$BN$69,$BB$94:$BN$94), INDEX($AM$41:$AY$64,MATCH($C258,$BA$70:$BA$93,0),MATCH($B258,$BB$69:$BN$69,0)))</f>
        <v>50</v>
      </c>
      <c r="S258" s="23">
        <f>IF(OR(INDEX($BB$99:$BN$122,MATCH($C258,$BA$99:$BA$122,0),MATCH($B258,$BB$98:$BN$98,0))="T", INDEX($BB$99:$BN$122,MATCH($C258,$BA$99:$BA$122,0),MATCH($B258,$BB$98:$BN$98,0))="M"), _xlfn.XLOOKUP($B258,$BB$98:$BN$98,$BB$123:$BN$123), INDEX($BB$99:$BN$122,MATCH($C258,$BA$99:$BA$122,0),MATCH($B258,$BB$98:$BN$98,0)))</f>
        <v>99</v>
      </c>
      <c r="T258" s="23">
        <f>IF(OR(INDEX($BB$128:$BN$151,MATCH($C258,$BA$128:$BA$151,0),MATCH($B258,$BB$127:$BN$127,0))="T", INDEX($BB$128:$BN$151,MATCH($C258,$BA$128:$BA$151,0),MATCH($B258,$BB$127:$BN$127,0))="M"), _xlfn.XLOOKUP($B258,$BB$127:$BN$127,$BB$152:$BN$152), INDEX($AM$128:$AY$151,MATCH($C258,$BA$128:$BA$151,0),MATCH($B258,$BB$127:$BN$127,0)))</f>
        <v>65.400000000000006</v>
      </c>
    </row>
    <row r="259" spans="1:20" x14ac:dyDescent="0.35">
      <c r="A259" s="2">
        <v>44392</v>
      </c>
      <c r="B259" s="6">
        <f t="shared" si="203"/>
        <v>7</v>
      </c>
      <c r="C259" s="6">
        <f t="shared" si="204"/>
        <v>2021</v>
      </c>
      <c r="D259">
        <v>181926</v>
      </c>
      <c r="E259">
        <f t="shared" si="205"/>
        <v>73138.141804128449</v>
      </c>
      <c r="F259" s="19">
        <f>IF(OR(INDEX($X$13:$AJ$36,MATCH($C259,$W$13:$W$36,0),MATCH($B259,$X$12:$AJ$12,0))="T", INDEX($X$13:$AJ$36,MATCH($C259,$W$13:$W$36,0),MATCH($B259,$X$12:$AJ$12,0))="M"),_xlfn.XLOOKUP($B259,$X$12:$AJ$12,$X$37:$AJ$37), INDEX($X$13:$AJ$36,MATCH($C259,$W$13:$W$36,0),MATCH($B259,$X$12:$AJ$12,0)))</f>
        <v>109</v>
      </c>
      <c r="G259" s="19">
        <f>IF(OR(INDEX($X$41:$AJ$64,MATCH(C259,$W$41:$W$64,0),MATCH(B259,$X$40:$AJ$40,0))="T", INDEX($X$41:$AJ$64,MATCH(C259,$W$41:$W$64,0),MATCH(B259,$X$40:$AJ$40,0))="M"), _xlfn.XLOOKUP($B259,$X$40:$AJ$40,$X$65:$AJ$65), INDEX($X$41:$AJ$64,MATCH(C259,$W$41:$W$64,0),MATCH(B259,$X$40:$AJ$40,0)))</f>
        <v>54</v>
      </c>
      <c r="H259" s="19">
        <f>IF(OR(INDEX($X$70:$AJ$93,MATCH(C259,$W$70:$W$93,0),MATCH(B259,$X$69:$AJ$69,0))="T", INDEX($X$70:$AJ$93,MATCH(C259,$W$70:$W$93,0),MATCH(B259,$X$69:$AJ$69,0))="M"), _xlfn.XLOOKUP($B259,$X$69:$AJ$69,$X$94:$AJ$94), INDEX($X$70:$AJ$93,MATCH(C259,$W$70:$W$93,0),MATCH(B259,$X$69:$AJ$69,0)))</f>
        <v>16</v>
      </c>
      <c r="I259" s="19">
        <f>IF(OR(INDEX($X$99:$AJ$122,MATCH(C259,$W$99:$W$122,0),MATCH(B259,$X$98:$AJ$98,0))="T", INDEX($X$99:$AJ$122,MATCH(C259,$W$99:$W$122,0),MATCH(B259,$X$98:$AJ$98,0))="M"),_xlfn.XLOOKUP($B259,$X$98:$AJ$98,$X$123:$AJ$123), INDEX($X$99:$AJ$122,MATCH(C259,$W$99:$W$122,0),MATCH(B259,$X$98:$AJ$98,0)))</f>
        <v>12.4</v>
      </c>
      <c r="J259" s="19">
        <f>IF(OR(INDEX($X$128:$AJ$151,MATCH(C259,$W$128:$W$151,0),MATCH(B259,$X$127:$AJ$127,0))="T", INDEX($X$128:$AJ$151,MATCH(C259,$W$128:$W$151,0),MATCH(B259,$X$127:$AJ$127,0))="M"), _xlfn.XLOOKUP($B259,$X$127:$AJ$127,$X$152:$AJ$152), INDEX($X$128:$AJ$151,MATCH(C259,$W$128:$W$151,0),MATCH(B259,$X$127:$AJ$127,0)))</f>
        <v>11.5</v>
      </c>
      <c r="K259" s="18">
        <f>IF(OR(INDEX($AM$13:$AY$36,MATCH($C259,$AL$13:$AL$36,0),MATCH($B259,$AM$12:$AY$12,0))="T", INDEX($AM$13:$AY$36,MATCH($C259,$AL$13:$AL$36,0),MATCH($B259,$AM$12:$AY$12,0))="M"),_xlfn.XLOOKUP($B259,$AM$12:$AY$12,$AM$37:$AY$37), INDEX($AM$13:$AY$36,MATCH($C259,$AL$13:$AL$36,0),MATCH($B259,$AM$12:$AY$12,0)))</f>
        <v>69</v>
      </c>
      <c r="L259" s="18">
        <f>IF(OR(INDEX($AM$41:$AY$64,MATCH($C259,$AL$41:$AL$64,0),MATCH($B259,$AM$40:$AY$40,0))="T", INDEX($AM$41:$AY$64,MATCH($C259,$AL$41:$AL$64,0),MATCH($B259,$AM$40:$AY$40,0))="M"),_xlfn.XLOOKUP($B259,$AM$40:$AY$40,$AM$65:$AY$65), INDEX($AM$41:$AY$64,MATCH($C259,$AL$41:$AL$64,0),MATCH($B259,$AM$40:$AY$40,0)))</f>
        <v>52</v>
      </c>
      <c r="M259" s="18">
        <f t="shared" si="206"/>
        <v>11.6</v>
      </c>
      <c r="N259" s="18">
        <f t="shared" si="207"/>
        <v>0</v>
      </c>
      <c r="O259" s="18">
        <f>IF(OR(INDEX($AM$99:$AY$122,MATCH($C259,$AL$99:$AL$122,0),MATCH($B259,$AM$98:$AY$98,0))="T", INDEX($AM$99:$AY$122,MATCH($C259,$AL$99:$AL$122,0),MATCH($B259,$AM$98:$AY$98,0))="M"), _xlfn.XLOOKUP($B259,$AM$98:$AY$98,$AM$123:$AY$123), INDEX($AM$99:$AY$122,MATCH($C259,$AL$99:$AL$122,0),MATCH($B259,$AM$98:$AY$98,0)))</f>
        <v>0</v>
      </c>
      <c r="P259" s="23">
        <f>IF(OR(INDEX($BB$13:$BN$36,MATCH($C259,$BA$13:$BA$36,0),MATCH($B259,$BB$12:$BN$12,0))="T", INDEX($BB$13:$BN$36,MATCH($C259,$BA$13:$BA$36,0),MATCH($B259,$BB$12:$BN$12,0))="M"),_xlfn.XLOOKUP($B259,$BB$12:$BN$12,$BB$37:$BN$37), INDEX($BB$13:$BN$36,MATCH($C259,$BA$13:$BA$36,0),MATCH($B259,$BB$12:$BN$12,0)))</f>
        <v>86</v>
      </c>
      <c r="Q259" s="23">
        <f>IF(OR(INDEX($BB$41:$BN$64,MATCH($C259,$BA$41:$BA$64,0),MATCH($B259,$BB$40:$BN$40,0))="T", INDEX($BB$41:$BN$64,MATCH($C259,$BA$41:$BA$64,0),MATCH($B259,$BB$40:$BN$40,0))="M"),_xlfn.XLOOKUP($B259,$BB$40:$BN$40,$BB$65:$BN$65), INDEX($BB$41:$BN$64,MATCH($C259,$BA$41:$BA$64,0),MATCH($B259,$BB$40:$BN$40,0)))</f>
        <v>53</v>
      </c>
      <c r="R259" s="23">
        <f>IF(OR(INDEX($BB$70:$BN$93,MATCH($C259,$BA$70:$BA$93,0),MATCH($B259,$BB$69:$BN$69,0))="T", INDEX($BB$70:$BN$93,MATCH($C259,$BA$70:$BA$93,0),MATCH($B259,$BB$69:$BN$69,0))="M"), _xlfn.XLOOKUP($B259,$BB$69:$BN$69,$BB$94:$BN$94), INDEX($AM$41:$AY$64,MATCH($C259,$BA$70:$BA$93,0),MATCH($B259,$BB$69:$BN$69,0)))</f>
        <v>52</v>
      </c>
      <c r="S259" s="23">
        <f>IF(OR(INDEX($BB$99:$BN$122,MATCH($C259,$BA$99:$BA$122,0),MATCH($B259,$BB$98:$BN$98,0))="T", INDEX($BB$99:$BN$122,MATCH($C259,$BA$99:$BA$122,0),MATCH($B259,$BB$98:$BN$98,0))="M"), _xlfn.XLOOKUP($B259,$BB$98:$BN$98,$BB$123:$BN$123), INDEX($BB$99:$BN$122,MATCH($C259,$BA$99:$BA$122,0),MATCH($B259,$BB$98:$BN$98,0)))</f>
        <v>121</v>
      </c>
      <c r="T259" s="23">
        <f>IF(OR(INDEX($BB$128:$BN$151,MATCH($C259,$BA$128:$BA$151,0),MATCH($B259,$BB$127:$BN$127,0))="T", INDEX($BB$128:$BN$151,MATCH($C259,$BA$128:$BA$151,0),MATCH($B259,$BB$127:$BN$127,0))="M"), _xlfn.XLOOKUP($B259,$BB$127:$BN$127,$BB$152:$BN$152), INDEX($AM$128:$AY$151,MATCH($C259,$BA$128:$BA$151,0),MATCH($B259,$BB$127:$BN$127,0)))</f>
        <v>63.7</v>
      </c>
    </row>
    <row r="260" spans="1:20" x14ac:dyDescent="0.35">
      <c r="A260" s="2">
        <v>44423</v>
      </c>
      <c r="B260" s="6">
        <f t="shared" si="203"/>
        <v>8</v>
      </c>
      <c r="C260" s="6">
        <f t="shared" si="204"/>
        <v>2021</v>
      </c>
      <c r="D260">
        <v>175144</v>
      </c>
      <c r="E260">
        <f t="shared" si="205"/>
        <v>70411.632796534148</v>
      </c>
      <c r="F260" s="19">
        <f>IF(OR(INDEX($X$13:$AJ$36,MATCH($C260,$W$13:$W$36,0),MATCH($B260,$X$12:$AJ$12,0))="T", INDEX($X$13:$AJ$36,MATCH($C260,$W$13:$W$36,0),MATCH($B260,$X$12:$AJ$12,0))="M"),_xlfn.XLOOKUP($B260,$X$12:$AJ$12,$X$37:$AJ$37), INDEX($X$13:$AJ$36,MATCH($C260,$W$13:$W$36,0),MATCH($B260,$X$12:$AJ$12,0)))</f>
        <v>101</v>
      </c>
      <c r="G260" s="19">
        <f>IF(OR(INDEX($X$41:$AJ$64,MATCH(C260,$W$41:$W$64,0),MATCH(B260,$X$40:$AJ$40,0))="T", INDEX($X$41:$AJ$64,MATCH(C260,$W$41:$W$64,0),MATCH(B260,$X$40:$AJ$40,0))="M"), _xlfn.XLOOKUP($B260,$X$40:$AJ$40,$X$65:$AJ$65), INDEX($X$41:$AJ$64,MATCH(C260,$W$41:$W$64,0),MATCH(B260,$X$40:$AJ$40,0)))</f>
        <v>54</v>
      </c>
      <c r="H260" s="19">
        <f>IF(OR(INDEX($X$70:$AJ$93,MATCH(C260,$W$70:$W$93,0),MATCH(B260,$X$69:$AJ$69,0))="T", INDEX($X$70:$AJ$93,MATCH(C260,$W$70:$W$93,0),MATCH(B260,$X$69:$AJ$69,0))="M"), _xlfn.XLOOKUP($B260,$X$69:$AJ$69,$X$94:$AJ$94), INDEX($X$70:$AJ$93,MATCH(C260,$W$70:$W$93,0),MATCH(B260,$X$69:$AJ$69,0)))</f>
        <v>12.5</v>
      </c>
      <c r="I260" s="19">
        <f>IF(OR(INDEX($X$99:$AJ$122,MATCH(C260,$W$99:$W$122,0),MATCH(B260,$X$98:$AJ$98,0))="T", INDEX($X$99:$AJ$122,MATCH(C260,$W$99:$W$122,0),MATCH(B260,$X$98:$AJ$98,0))="M"),_xlfn.XLOOKUP($B260,$X$98:$AJ$98,$X$123:$AJ$123), INDEX($X$99:$AJ$122,MATCH(C260,$W$99:$W$122,0),MATCH(B260,$X$98:$AJ$98,0)))</f>
        <v>10.9</v>
      </c>
      <c r="J260" s="19">
        <f>IF(OR(INDEX($X$128:$AJ$151,MATCH(C260,$W$128:$W$151,0),MATCH(B260,$X$127:$AJ$127,0))="T", INDEX($X$128:$AJ$151,MATCH(C260,$W$128:$W$151,0),MATCH(B260,$X$127:$AJ$127,0))="M"), _xlfn.XLOOKUP($B260,$X$127:$AJ$127,$X$152:$AJ$152), INDEX($X$128:$AJ$151,MATCH(C260,$W$128:$W$151,0),MATCH(B260,$X$127:$AJ$127,0)))</f>
        <v>9.5</v>
      </c>
      <c r="K260" s="18">
        <f>IF(OR(INDEX($AM$13:$AY$36,MATCH($C260,$AL$13:$AL$36,0),MATCH($B260,$AM$12:$AY$12,0))="T", INDEX($AM$13:$AY$36,MATCH($C260,$AL$13:$AL$36,0),MATCH($B260,$AM$12:$AY$12,0))="M"),_xlfn.XLOOKUP($B260,$AM$12:$AY$12,$AM$37:$AY$37), INDEX($AM$13:$AY$36,MATCH($C260,$AL$13:$AL$36,0),MATCH($B260,$AM$12:$AY$12,0)))</f>
        <v>84</v>
      </c>
      <c r="L260" s="18">
        <f>IF(OR(INDEX($AM$41:$AY$64,MATCH($C260,$AL$41:$AL$64,0),MATCH($B260,$AM$40:$AY$40,0))="T", INDEX($AM$41:$AY$64,MATCH($C260,$AL$41:$AL$64,0),MATCH($B260,$AM$40:$AY$40,0))="M"),_xlfn.XLOOKUP($B260,$AM$40:$AY$40,$AM$65:$AY$65), INDEX($AM$41:$AY$64,MATCH($C260,$AL$41:$AL$64,0),MATCH($B260,$AM$40:$AY$40,0)))</f>
        <v>54</v>
      </c>
      <c r="M260" s="18">
        <f t="shared" si="206"/>
        <v>10.5</v>
      </c>
      <c r="N260" s="18">
        <f t="shared" si="207"/>
        <v>0.4</v>
      </c>
      <c r="O260" s="18">
        <f>IF(OR(INDEX($AM$99:$AY$122,MATCH($C260,$AL$99:$AL$122,0),MATCH($B260,$AM$98:$AY$98,0))="T", INDEX($AM$99:$AY$122,MATCH($C260,$AL$99:$AL$122,0),MATCH($B260,$AM$98:$AY$98,0))="M"), _xlfn.XLOOKUP($B260,$AM$98:$AY$98,$AM$123:$AY$123), INDEX($AM$99:$AY$122,MATCH($C260,$AL$99:$AL$122,0),MATCH($B260,$AM$98:$AY$98,0)))</f>
        <v>0.4</v>
      </c>
      <c r="P260" s="23">
        <f>IF(OR(INDEX($BB$13:$BN$36,MATCH($C260,$BA$13:$BA$36,0),MATCH($B260,$BB$12:$BN$12,0))="T", INDEX($BB$13:$BN$36,MATCH($C260,$BA$13:$BA$36,0),MATCH($B260,$BB$12:$BN$12,0))="M"),_xlfn.XLOOKUP($B260,$BB$12:$BN$12,$BB$37:$BN$37), INDEX($BB$13:$BN$36,MATCH($C260,$BA$13:$BA$36,0),MATCH($B260,$BB$12:$BN$12,0)))</f>
        <v>96</v>
      </c>
      <c r="Q260" s="23">
        <f>IF(OR(INDEX($BB$41:$BN$64,MATCH($C260,$BA$41:$BA$64,0),MATCH($B260,$BB$40:$BN$40,0))="T", INDEX($BB$41:$BN$64,MATCH($C260,$BA$41:$BA$64,0),MATCH($B260,$BB$40:$BN$40,0))="M"),_xlfn.XLOOKUP($B260,$BB$40:$BN$40,$BB$65:$BN$65), INDEX($BB$41:$BN$64,MATCH($C260,$BA$41:$BA$64,0),MATCH($B260,$BB$40:$BN$40,0)))</f>
        <v>55</v>
      </c>
      <c r="R260" s="23">
        <f>IF(OR(INDEX($BB$70:$BN$93,MATCH($C260,$BA$70:$BA$93,0),MATCH($B260,$BB$69:$BN$69,0))="T", INDEX($BB$70:$BN$93,MATCH($C260,$BA$70:$BA$93,0),MATCH($B260,$BB$69:$BN$69,0))="M"), _xlfn.XLOOKUP($B260,$BB$69:$BN$69,$BB$94:$BN$94), INDEX($AM$41:$AY$64,MATCH($C260,$BA$70:$BA$93,0),MATCH($B260,$BB$69:$BN$69,0)))</f>
        <v>54</v>
      </c>
      <c r="S260" s="23">
        <f>IF(OR(INDEX($BB$99:$BN$122,MATCH($C260,$BA$99:$BA$122,0),MATCH($B260,$BB$98:$BN$98,0))="T", INDEX($BB$99:$BN$122,MATCH($C260,$BA$99:$BA$122,0),MATCH($B260,$BB$98:$BN$98,0))="M"), _xlfn.XLOOKUP($B260,$BB$98:$BN$98,$BB$123:$BN$123), INDEX($BB$99:$BN$122,MATCH($C260,$BA$99:$BA$122,0),MATCH($B260,$BB$98:$BN$98,0)))</f>
        <v>175</v>
      </c>
      <c r="T260" s="23">
        <f>IF(OR(INDEX($BB$128:$BN$151,MATCH($C260,$BA$128:$BA$151,0),MATCH($B260,$BB$127:$BN$127,0))="T", INDEX($BB$128:$BN$151,MATCH($C260,$BA$128:$BA$151,0),MATCH($B260,$BB$127:$BN$127,0))="M"), _xlfn.XLOOKUP($B260,$BB$127:$BN$127,$BB$152:$BN$152), INDEX($AM$128:$AY$151,MATCH($C260,$BA$128:$BA$151,0),MATCH($B260,$BB$127:$BN$127,0)))</f>
        <v>67.400000000000006</v>
      </c>
    </row>
    <row r="261" spans="1:20" x14ac:dyDescent="0.35">
      <c r="A261" s="2">
        <v>44454</v>
      </c>
      <c r="B261" s="6">
        <f t="shared" si="203"/>
        <v>9</v>
      </c>
      <c r="C261" s="6">
        <f t="shared" si="204"/>
        <v>2021</v>
      </c>
      <c r="D261">
        <v>161277</v>
      </c>
      <c r="E261">
        <f t="shared" si="205"/>
        <v>64836.80230282875</v>
      </c>
      <c r="F261" s="19">
        <f>IF(OR(INDEX($X$13:$AJ$36,MATCH($C261,$W$13:$W$36,0),MATCH($B261,$X$12:$AJ$12,0))="T", INDEX($X$13:$AJ$36,MATCH($C261,$W$13:$W$36,0),MATCH($B261,$X$12:$AJ$12,0))="M"),_xlfn.XLOOKUP($B261,$X$12:$AJ$12,$X$37:$AJ$37), INDEX($X$13:$AJ$36,MATCH($C261,$W$13:$W$36,0),MATCH($B261,$X$12:$AJ$12,0)))</f>
        <v>105</v>
      </c>
      <c r="G261" s="19">
        <f>IF(OR(INDEX($X$41:$AJ$64,MATCH(C261,$W$41:$W$64,0),MATCH(B261,$X$40:$AJ$40,0))="T", INDEX($X$41:$AJ$64,MATCH(C261,$W$41:$W$64,0),MATCH(B261,$X$40:$AJ$40,0))="M"), _xlfn.XLOOKUP($B261,$X$40:$AJ$40,$X$65:$AJ$65), INDEX($X$41:$AJ$64,MATCH(C261,$W$41:$W$64,0),MATCH(B261,$X$40:$AJ$40,0)))</f>
        <v>47</v>
      </c>
      <c r="H261" s="19">
        <f>IF(OR(INDEX($X$70:$AJ$93,MATCH(C261,$W$70:$W$93,0),MATCH(B261,$X$69:$AJ$69,0))="T", INDEX($X$70:$AJ$93,MATCH(C261,$W$70:$W$93,0),MATCH(B261,$X$69:$AJ$69,0))="M"), _xlfn.XLOOKUP($B261,$X$69:$AJ$69,$X$94:$AJ$94), INDEX($X$70:$AJ$93,MATCH(C261,$W$70:$W$93,0),MATCH(B261,$X$69:$AJ$69,0)))</f>
        <v>11.2</v>
      </c>
      <c r="I261" s="19">
        <f>IF(OR(INDEX($X$99:$AJ$122,MATCH(C261,$W$99:$W$122,0),MATCH(B261,$X$98:$AJ$98,0))="T", INDEX($X$99:$AJ$122,MATCH(C261,$W$99:$W$122,0),MATCH(B261,$X$98:$AJ$98,0))="M"),_xlfn.XLOOKUP($B261,$X$98:$AJ$98,$X$123:$AJ$123), INDEX($X$99:$AJ$122,MATCH(C261,$W$99:$W$122,0),MATCH(B261,$X$98:$AJ$98,0)))</f>
        <v>8.6999999999999993</v>
      </c>
      <c r="J261" s="19">
        <f>IF(OR(INDEX($X$128:$AJ$151,MATCH(C261,$W$128:$W$151,0),MATCH(B261,$X$127:$AJ$127,0))="T", INDEX($X$128:$AJ$151,MATCH(C261,$W$128:$W$151,0),MATCH(B261,$X$127:$AJ$127,0))="M"), _xlfn.XLOOKUP($B261,$X$127:$AJ$127,$X$152:$AJ$152), INDEX($X$128:$AJ$151,MATCH(C261,$W$128:$W$151,0),MATCH(B261,$X$127:$AJ$127,0)))</f>
        <v>10</v>
      </c>
      <c r="K261" s="18">
        <f>IF(OR(INDEX($AM$13:$AY$36,MATCH($C261,$AL$13:$AL$36,0),MATCH($B261,$AM$12:$AY$12,0))="T", INDEX($AM$13:$AY$36,MATCH($C261,$AL$13:$AL$36,0),MATCH($B261,$AM$12:$AY$12,0))="M"),_xlfn.XLOOKUP($B261,$AM$12:$AY$12,$AM$37:$AY$37), INDEX($AM$13:$AY$36,MATCH($C261,$AL$13:$AL$36,0),MATCH($B261,$AM$12:$AY$12,0)))</f>
        <v>84</v>
      </c>
      <c r="L261" s="18">
        <f>IF(OR(INDEX($AM$41:$AY$64,MATCH($C261,$AL$41:$AL$64,0),MATCH($B261,$AM$40:$AY$40,0))="T", INDEX($AM$41:$AY$64,MATCH($C261,$AL$41:$AL$64,0),MATCH($B261,$AM$40:$AY$40,0))="M"),_xlfn.XLOOKUP($B261,$AM$40:$AY$40,$AM$65:$AY$65), INDEX($AM$41:$AY$64,MATCH($C261,$AL$41:$AL$64,0),MATCH($B261,$AM$40:$AY$40,0)))</f>
        <v>52</v>
      </c>
      <c r="M261" s="18">
        <f t="shared" si="206"/>
        <v>11.4</v>
      </c>
      <c r="N261" s="18">
        <f t="shared" si="207"/>
        <v>0.7</v>
      </c>
      <c r="O261" s="18">
        <f>IF(OR(INDEX($AM$99:$AY$122,MATCH($C261,$AL$99:$AL$122,0),MATCH($B261,$AM$98:$AY$98,0))="T", INDEX($AM$99:$AY$122,MATCH($C261,$AL$99:$AL$122,0),MATCH($B261,$AM$98:$AY$98,0))="M"), _xlfn.XLOOKUP($B261,$AM$98:$AY$98,$AM$123:$AY$123), INDEX($AM$99:$AY$122,MATCH($C261,$AL$99:$AL$122,0),MATCH($B261,$AM$98:$AY$98,0)))</f>
        <v>0.7</v>
      </c>
      <c r="P261" s="23">
        <f>IF(OR(INDEX($BB$13:$BN$36,MATCH($C261,$BA$13:$BA$36,0),MATCH($B261,$BB$12:$BN$12,0))="T", INDEX($BB$13:$BN$36,MATCH($C261,$BA$13:$BA$36,0),MATCH($B261,$BB$12:$BN$12,0))="M"),_xlfn.XLOOKUP($B261,$BB$12:$BN$12,$BB$37:$BN$37), INDEX($BB$13:$BN$36,MATCH($C261,$BA$13:$BA$36,0),MATCH($B261,$BB$12:$BN$12,0)))</f>
        <v>93</v>
      </c>
      <c r="Q261" s="23">
        <f>IF(OR(INDEX($BB$41:$BN$64,MATCH($C261,$BA$41:$BA$64,0),MATCH($B261,$BB$40:$BN$40,0))="T", INDEX($BB$41:$BN$64,MATCH($C261,$BA$41:$BA$64,0),MATCH($B261,$BB$40:$BN$40,0))="M"),_xlfn.XLOOKUP($B261,$BB$40:$BN$40,$BB$65:$BN$65), INDEX($BB$41:$BN$64,MATCH($C261,$BA$41:$BA$64,0),MATCH($B261,$BB$40:$BN$40,0)))</f>
        <v>51</v>
      </c>
      <c r="R261" s="23">
        <f>IF(OR(INDEX($BB$70:$BN$93,MATCH($C261,$BA$70:$BA$93,0),MATCH($B261,$BB$69:$BN$69,0))="T", INDEX($BB$70:$BN$93,MATCH($C261,$BA$70:$BA$93,0),MATCH($B261,$BB$69:$BN$69,0))="M"), _xlfn.XLOOKUP($B261,$BB$69:$BN$69,$BB$94:$BN$94), INDEX($AM$41:$AY$64,MATCH($C261,$BA$70:$BA$93,0),MATCH($B261,$BB$69:$BN$69,0)))</f>
        <v>52</v>
      </c>
      <c r="S261" s="23">
        <f>IF(OR(INDEX($BB$99:$BN$122,MATCH($C261,$BA$99:$BA$122,0),MATCH($B261,$BB$98:$BN$98,0))="T", INDEX($BB$99:$BN$122,MATCH($C261,$BA$99:$BA$122,0),MATCH($B261,$BB$98:$BN$98,0))="M"), _xlfn.XLOOKUP($B261,$BB$98:$BN$98,$BB$123:$BN$123), INDEX($BB$99:$BN$122,MATCH($C261,$BA$99:$BA$122,0),MATCH($B261,$BB$98:$BN$98,0)))</f>
        <v>157</v>
      </c>
      <c r="T261" s="23">
        <f>IF(OR(INDEX($BB$128:$BN$151,MATCH($C261,$BA$128:$BA$151,0),MATCH($B261,$BB$127:$BN$127,0))="T", INDEX($BB$128:$BN$151,MATCH($C261,$BA$128:$BA$151,0),MATCH($B261,$BB$127:$BN$127,0))="M"), _xlfn.XLOOKUP($B261,$BB$127:$BN$127,$BB$152:$BN$152), INDEX($AM$128:$AY$151,MATCH($C261,$BA$128:$BA$151,0),MATCH($B261,$BB$127:$BN$127,0)))</f>
        <v>68</v>
      </c>
    </row>
    <row r="262" spans="1:20" x14ac:dyDescent="0.35">
      <c r="A262" s="2">
        <v>44484</v>
      </c>
      <c r="B262" s="6">
        <f t="shared" si="203"/>
        <v>10</v>
      </c>
      <c r="C262" s="6">
        <f t="shared" si="204"/>
        <v>2021</v>
      </c>
      <c r="D262">
        <v>164940</v>
      </c>
      <c r="E262">
        <f t="shared" si="205"/>
        <v>66309.406622324168</v>
      </c>
      <c r="F262" s="19">
        <f>IF(OR(INDEX($X$13:$AJ$36,MATCH($C262,$W$13:$W$36,0),MATCH($B262,$X$12:$AJ$12,0))="T", INDEX($X$13:$AJ$36,MATCH($C262,$W$13:$W$36,0),MATCH($B262,$X$12:$AJ$12,0))="M"),_xlfn.XLOOKUP($B262,$X$12:$AJ$12,$X$37:$AJ$37), INDEX($X$13:$AJ$36,MATCH($C262,$W$13:$W$36,0),MATCH($B262,$X$12:$AJ$12,0)))</f>
        <v>90</v>
      </c>
      <c r="G262" s="19">
        <f>IF(OR(INDEX($X$41:$AJ$64,MATCH(C262,$W$41:$W$64,0),MATCH(B262,$X$40:$AJ$40,0))="T", INDEX($X$41:$AJ$64,MATCH(C262,$W$41:$W$64,0),MATCH(B262,$X$40:$AJ$40,0))="M"), _xlfn.XLOOKUP($B262,$X$40:$AJ$40,$X$65:$AJ$65), INDEX($X$41:$AJ$64,MATCH(C262,$W$41:$W$64,0),MATCH(B262,$X$40:$AJ$40,0)))</f>
        <v>40</v>
      </c>
      <c r="H262" s="19">
        <f>IF(OR(INDEX($X$70:$AJ$93,MATCH(C262,$W$70:$W$93,0),MATCH(B262,$X$69:$AJ$69,0))="T", INDEX($X$70:$AJ$93,MATCH(C262,$W$70:$W$93,0),MATCH(B262,$X$69:$AJ$69,0))="M"), _xlfn.XLOOKUP($B262,$X$69:$AJ$69,$X$94:$AJ$94), INDEX($X$70:$AJ$93,MATCH(C262,$W$70:$W$93,0),MATCH(B262,$X$69:$AJ$69,0)))</f>
        <v>3.2</v>
      </c>
      <c r="I262" s="19">
        <f>IF(OR(INDEX($X$99:$AJ$122,MATCH(C262,$W$99:$W$122,0),MATCH(B262,$X$98:$AJ$98,0))="T", INDEX($X$99:$AJ$122,MATCH(C262,$W$99:$W$122,0),MATCH(B262,$X$98:$AJ$98,0))="M"),_xlfn.XLOOKUP($B262,$X$98:$AJ$98,$X$123:$AJ$123), INDEX($X$99:$AJ$122,MATCH(C262,$W$99:$W$122,0),MATCH(B262,$X$98:$AJ$98,0)))</f>
        <v>1</v>
      </c>
      <c r="J262" s="19">
        <f>IF(OR(INDEX($X$128:$AJ$151,MATCH(C262,$W$128:$W$151,0),MATCH(B262,$X$127:$AJ$127,0))="T", INDEX($X$128:$AJ$151,MATCH(C262,$W$128:$W$151,0),MATCH(B262,$X$127:$AJ$127,0))="M"), _xlfn.XLOOKUP($B262,$X$127:$AJ$127,$X$152:$AJ$152), INDEX($X$128:$AJ$151,MATCH(C262,$W$128:$W$151,0),MATCH(B262,$X$127:$AJ$127,0)))</f>
        <v>7.2</v>
      </c>
      <c r="K262" s="18">
        <f>IF(OR(INDEX($AM$13:$AY$36,MATCH($C262,$AL$13:$AL$36,0),MATCH($B262,$AM$12:$AY$12,0))="T", INDEX($AM$13:$AY$36,MATCH($C262,$AL$13:$AL$36,0),MATCH($B262,$AM$12:$AY$12,0))="M"),_xlfn.XLOOKUP($B262,$AM$12:$AY$12,$AM$37:$AY$37), INDEX($AM$13:$AY$36,MATCH($C262,$AL$13:$AL$36,0),MATCH($B262,$AM$12:$AY$12,0)))</f>
        <v>85</v>
      </c>
      <c r="L262" s="18">
        <f>IF(OR(INDEX($AM$41:$AY$64,MATCH($C262,$AL$41:$AL$64,0),MATCH($B262,$AM$40:$AY$40,0))="T", INDEX($AM$41:$AY$64,MATCH($C262,$AL$41:$AL$64,0),MATCH($B262,$AM$40:$AY$40,0))="M"),_xlfn.XLOOKUP($B262,$AM$40:$AY$40,$AM$65:$AY$65), INDEX($AM$41:$AY$64,MATCH($C262,$AL$41:$AL$64,0),MATCH($B262,$AM$40:$AY$40,0)))</f>
        <v>50</v>
      </c>
      <c r="M262" s="18">
        <f t="shared" si="206"/>
        <v>11</v>
      </c>
      <c r="N262" s="18">
        <f t="shared" si="207"/>
        <v>0.7</v>
      </c>
      <c r="O262" s="18">
        <f>IF(OR(INDEX($AM$99:$AY$122,MATCH($C262,$AL$99:$AL$122,0),MATCH($B262,$AM$98:$AY$98,0))="T", INDEX($AM$99:$AY$122,MATCH($C262,$AL$99:$AL$122,0),MATCH($B262,$AM$98:$AY$98,0))="M"), _xlfn.XLOOKUP($B262,$AM$98:$AY$98,$AM$123:$AY$123), INDEX($AM$99:$AY$122,MATCH($C262,$AL$99:$AL$122,0),MATCH($B262,$AM$98:$AY$98,0)))</f>
        <v>0.7</v>
      </c>
      <c r="P262" s="23">
        <f>IF(OR(INDEX($BB$13:$BN$36,MATCH($C262,$BA$13:$BA$36,0),MATCH($B262,$BB$12:$BN$12,0))="T", INDEX($BB$13:$BN$36,MATCH($C262,$BA$13:$BA$36,0),MATCH($B262,$BB$12:$BN$12,0))="M"),_xlfn.XLOOKUP($B262,$BB$12:$BN$12,$BB$37:$BN$37), INDEX($BB$13:$BN$36,MATCH($C262,$BA$13:$BA$36,0),MATCH($B262,$BB$12:$BN$12,0)))</f>
        <v>91</v>
      </c>
      <c r="Q262" s="23">
        <f>IF(OR(INDEX($BB$41:$BN$64,MATCH($C262,$BA$41:$BA$64,0),MATCH($B262,$BB$40:$BN$40,0))="T", INDEX($BB$41:$BN$64,MATCH($C262,$BA$41:$BA$64,0),MATCH($B262,$BB$40:$BN$40,0))="M"),_xlfn.XLOOKUP($B262,$BB$40:$BN$40,$BB$65:$BN$65), INDEX($BB$41:$BN$64,MATCH($C262,$BA$41:$BA$64,0),MATCH($B262,$BB$40:$BN$40,0)))</f>
        <v>43</v>
      </c>
      <c r="R262" s="23">
        <f>IF(OR(INDEX($BB$70:$BN$93,MATCH($C262,$BA$70:$BA$93,0),MATCH($B262,$BB$69:$BN$69,0))="T", INDEX($BB$70:$BN$93,MATCH($C262,$BA$70:$BA$93,0),MATCH($B262,$BB$69:$BN$69,0))="M"), _xlfn.XLOOKUP($B262,$BB$69:$BN$69,$BB$94:$BN$94), INDEX($AM$41:$AY$64,MATCH($C262,$BA$70:$BA$93,0),MATCH($B262,$BB$69:$BN$69,0)))</f>
        <v>50</v>
      </c>
      <c r="S262" s="23">
        <f>IF(OR(INDEX($BB$99:$BN$122,MATCH($C262,$BA$99:$BA$122,0),MATCH($B262,$BB$98:$BN$98,0))="T", INDEX($BB$99:$BN$122,MATCH($C262,$BA$99:$BA$122,0),MATCH($B262,$BB$98:$BN$98,0))="M"), _xlfn.XLOOKUP($B262,$BB$98:$BN$98,$BB$123:$BN$123), INDEX($BB$99:$BN$122,MATCH($C262,$BA$99:$BA$122,0),MATCH($B262,$BB$98:$BN$98,0)))</f>
        <v>49</v>
      </c>
      <c r="T262" s="23">
        <f>IF(OR(INDEX($BB$128:$BN$151,MATCH($C262,$BA$128:$BA$151,0),MATCH($B262,$BB$127:$BN$127,0))="T", INDEX($BB$128:$BN$151,MATCH($C262,$BA$128:$BA$151,0),MATCH($B262,$BB$127:$BN$127,0))="M"), _xlfn.XLOOKUP($B262,$BB$127:$BN$127,$BB$152:$BN$152), INDEX($AM$128:$AY$151,MATCH($C262,$BA$128:$BA$151,0),MATCH($B262,$BB$127:$BN$127,0)))</f>
        <v>67.8</v>
      </c>
    </row>
    <row r="263" spans="1:20" x14ac:dyDescent="0.35">
      <c r="A263" s="2">
        <v>44515</v>
      </c>
      <c r="B263" s="6">
        <f t="shared" si="203"/>
        <v>11</v>
      </c>
      <c r="C263" s="6">
        <f t="shared" si="204"/>
        <v>2021</v>
      </c>
      <c r="D263">
        <v>164762</v>
      </c>
      <c r="E263">
        <f t="shared" si="205"/>
        <v>66237.846816462799</v>
      </c>
      <c r="F263" s="19">
        <f>IF(OR(INDEX($X$13:$AJ$36,MATCH($C263,$W$13:$W$36,0),MATCH($B263,$X$12:$AJ$12,0))="T", INDEX($X$13:$AJ$36,MATCH($C263,$W$13:$W$36,0),MATCH($B263,$X$12:$AJ$12,0))="M"),_xlfn.XLOOKUP($B263,$X$12:$AJ$12,$X$37:$AJ$37), INDEX($X$13:$AJ$36,MATCH($C263,$W$13:$W$36,0),MATCH($B263,$X$12:$AJ$12,0)))</f>
        <v>72</v>
      </c>
      <c r="G263" s="19">
        <f>IF(OR(INDEX($X$41:$AJ$64,MATCH(C263,$W$41:$W$64,0),MATCH(B263,$X$40:$AJ$40,0))="T", INDEX($X$41:$AJ$64,MATCH(C263,$W$41:$W$64,0),MATCH(B263,$X$40:$AJ$40,0))="M"), _xlfn.XLOOKUP($B263,$X$40:$AJ$40,$X$65:$AJ$65), INDEX($X$41:$AJ$64,MATCH(C263,$W$41:$W$64,0),MATCH(B263,$X$40:$AJ$40,0)))</f>
        <v>35</v>
      </c>
      <c r="H263" s="19">
        <f>IF(OR(INDEX($X$70:$AJ$93,MATCH(C263,$W$70:$W$93,0),MATCH(B263,$X$69:$AJ$69,0))="T", INDEX($X$70:$AJ$93,MATCH(C263,$W$70:$W$93,0),MATCH(B263,$X$69:$AJ$69,0))="M"), _xlfn.XLOOKUP($B263,$X$69:$AJ$69,$X$94:$AJ$94), INDEX($X$70:$AJ$93,MATCH(C263,$W$70:$W$93,0),MATCH(B263,$X$69:$AJ$69,0)))</f>
        <v>0.6</v>
      </c>
      <c r="I263" s="19">
        <f>IF(OR(INDEX($X$99:$AJ$122,MATCH(C263,$W$99:$W$122,0),MATCH(B263,$X$98:$AJ$98,0))="T", INDEX($X$99:$AJ$122,MATCH(C263,$W$99:$W$122,0),MATCH(B263,$X$98:$AJ$98,0))="M"),_xlfn.XLOOKUP($B263,$X$98:$AJ$98,$X$123:$AJ$123), INDEX($X$99:$AJ$122,MATCH(C263,$W$99:$W$122,0),MATCH(B263,$X$98:$AJ$98,0)))</f>
        <v>0</v>
      </c>
      <c r="J263" s="19">
        <f>IF(OR(INDEX($X$128:$AJ$151,MATCH(C263,$W$128:$W$151,0),MATCH(B263,$X$127:$AJ$127,0))="T", INDEX($X$128:$AJ$151,MATCH(C263,$W$128:$W$151,0),MATCH(B263,$X$127:$AJ$127,0))="M"), _xlfn.XLOOKUP($B263,$X$127:$AJ$127,$X$152:$AJ$152), INDEX($X$128:$AJ$151,MATCH(C263,$W$128:$W$151,0),MATCH(B263,$X$127:$AJ$127,0)))</f>
        <v>4.8</v>
      </c>
      <c r="K263" s="18">
        <f>IF(OR(INDEX($AM$13:$AY$36,MATCH($C263,$AL$13:$AL$36,0),MATCH($B263,$AM$12:$AY$12,0))="T", INDEX($AM$13:$AY$36,MATCH($C263,$AL$13:$AL$36,0),MATCH($B263,$AM$12:$AY$12,0))="M"),_xlfn.XLOOKUP($B263,$AM$12:$AY$12,$AM$37:$AY$37), INDEX($AM$13:$AY$36,MATCH($C263,$AL$13:$AL$36,0),MATCH($B263,$AM$12:$AY$12,0)))</f>
        <v>72</v>
      </c>
      <c r="L263" s="18">
        <f>IF(OR(INDEX($AM$41:$AY$64,MATCH($C263,$AL$41:$AL$64,0),MATCH($B263,$AM$40:$AY$40,0))="T", INDEX($AM$41:$AY$64,MATCH($C263,$AL$41:$AL$64,0),MATCH($B263,$AM$40:$AY$40,0))="M"),_xlfn.XLOOKUP($B263,$AM$40:$AY$40,$AM$65:$AY$65), INDEX($AM$41:$AY$64,MATCH($C263,$AL$41:$AL$64,0),MATCH($B263,$AM$40:$AY$40,0)))</f>
        <v>49</v>
      </c>
      <c r="M263" s="18">
        <f t="shared" si="206"/>
        <v>8.9</v>
      </c>
      <c r="N263" s="18">
        <f t="shared" si="207"/>
        <v>0</v>
      </c>
      <c r="O263" s="18">
        <f>IF(OR(INDEX($AM$99:$AY$122,MATCH($C263,$AL$99:$AL$122,0),MATCH($B263,$AM$98:$AY$98,0))="T", INDEX($AM$99:$AY$122,MATCH($C263,$AL$99:$AL$122,0),MATCH($B263,$AM$98:$AY$98,0))="M"), _xlfn.XLOOKUP($B263,$AM$98:$AY$98,$AM$123:$AY$123), INDEX($AM$99:$AY$122,MATCH($C263,$AL$99:$AL$122,0),MATCH($B263,$AM$98:$AY$98,0)))</f>
        <v>0</v>
      </c>
      <c r="P263" s="23">
        <f>IF(OR(INDEX($BB$13:$BN$36,MATCH($C263,$BA$13:$BA$36,0),MATCH($B263,$BB$12:$BN$12,0))="T", INDEX($BB$13:$BN$36,MATCH($C263,$BA$13:$BA$36,0),MATCH($B263,$BB$12:$BN$12,0))="M"),_xlfn.XLOOKUP($B263,$BB$12:$BN$12,$BB$37:$BN$37), INDEX($BB$13:$BN$36,MATCH($C263,$BA$13:$BA$36,0),MATCH($B263,$BB$12:$BN$12,0)))</f>
        <v>77</v>
      </c>
      <c r="Q263" s="23">
        <f>IF(OR(INDEX($BB$41:$BN$64,MATCH($C263,$BA$41:$BA$64,0),MATCH($B263,$BB$40:$BN$40,0))="T", INDEX($BB$41:$BN$64,MATCH($C263,$BA$41:$BA$64,0),MATCH($B263,$BB$40:$BN$40,0))="M"),_xlfn.XLOOKUP($B263,$BB$40:$BN$40,$BB$65:$BN$65), INDEX($BB$41:$BN$64,MATCH($C263,$BA$41:$BA$64,0),MATCH($B263,$BB$40:$BN$40,0)))</f>
        <v>38</v>
      </c>
      <c r="R263" s="23">
        <f>IF(OR(INDEX($BB$70:$BN$93,MATCH($C263,$BA$70:$BA$93,0),MATCH($B263,$BB$69:$BN$69,0))="T", INDEX($BB$70:$BN$93,MATCH($C263,$BA$70:$BA$93,0),MATCH($B263,$BB$69:$BN$69,0))="M"), _xlfn.XLOOKUP($B263,$BB$69:$BN$69,$BB$94:$BN$94), INDEX($AM$41:$AY$64,MATCH($C263,$BA$70:$BA$93,0),MATCH($B263,$BB$69:$BN$69,0)))</f>
        <v>49</v>
      </c>
      <c r="S263" s="23">
        <f>IF(OR(INDEX($BB$99:$BN$122,MATCH($C263,$BA$99:$BA$122,0),MATCH($B263,$BB$98:$BN$98,0))="T", INDEX($BB$99:$BN$122,MATCH($C263,$BA$99:$BA$122,0),MATCH($B263,$BB$98:$BN$98,0))="M"), _xlfn.XLOOKUP($B263,$BB$98:$BN$98,$BB$123:$BN$123), INDEX($BB$99:$BN$122,MATCH($C263,$BA$99:$BA$122,0),MATCH($B263,$BB$98:$BN$98,0)))</f>
        <v>0</v>
      </c>
      <c r="T263" s="23">
        <f>IF(OR(INDEX($BB$128:$BN$151,MATCH($C263,$BA$128:$BA$151,0),MATCH($B263,$BB$127:$BN$127,0))="T", INDEX($BB$128:$BN$151,MATCH($C263,$BA$128:$BA$151,0),MATCH($B263,$BB$127:$BN$127,0))="M"), _xlfn.XLOOKUP($B263,$BB$127:$BN$127,$BB$152:$BN$152), INDEX($AM$128:$AY$151,MATCH($C263,$BA$128:$BA$151,0),MATCH($B263,$BB$127:$BN$127,0)))</f>
        <v>64.7</v>
      </c>
    </row>
    <row r="264" spans="1:20" x14ac:dyDescent="0.35">
      <c r="A264" s="2">
        <v>44545</v>
      </c>
      <c r="B264" s="6">
        <f t="shared" si="203"/>
        <v>12</v>
      </c>
      <c r="C264" s="6">
        <f t="shared" si="204"/>
        <v>2021</v>
      </c>
      <c r="D264">
        <v>214732</v>
      </c>
      <c r="E264">
        <f t="shared" si="205"/>
        <v>86326.855237206939</v>
      </c>
      <c r="F264" s="19">
        <f>IF(OR(INDEX($X$13:$AJ$36,MATCH($C264,$W$13:$W$36,0),MATCH($B264,$X$12:$AJ$12,0))="T", INDEX($X$13:$AJ$36,MATCH($C264,$W$13:$W$36,0),MATCH($B264,$X$12:$AJ$12,0))="M"),_xlfn.XLOOKUP($B264,$X$12:$AJ$12,$X$37:$AJ$37), INDEX($X$13:$AJ$36,MATCH($C264,$W$13:$W$36,0),MATCH($B264,$X$12:$AJ$12,0)))</f>
        <v>70</v>
      </c>
      <c r="G264" s="19">
        <f>IF(OR(INDEX($X$41:$AJ$64,MATCH(C264,$W$41:$W$64,0),MATCH(B264,$X$40:$AJ$40,0))="T", INDEX($X$41:$AJ$64,MATCH(C264,$W$41:$W$64,0),MATCH(B264,$X$40:$AJ$40,0))="M"), _xlfn.XLOOKUP($B264,$X$40:$AJ$40,$X$65:$AJ$65), INDEX($X$41:$AJ$64,MATCH(C264,$W$41:$W$64,0),MATCH(B264,$X$40:$AJ$40,0)))</f>
        <v>31</v>
      </c>
      <c r="H264" s="19">
        <f>IF(OR(INDEX($X$70:$AJ$93,MATCH(C264,$W$70:$W$93,0),MATCH(B264,$X$69:$AJ$69,0))="T", INDEX($X$70:$AJ$93,MATCH(C264,$W$70:$W$93,0),MATCH(B264,$X$69:$AJ$69,0))="M"), _xlfn.XLOOKUP($B264,$X$69:$AJ$69,$X$94:$AJ$94), INDEX($X$70:$AJ$93,MATCH(C264,$W$70:$W$93,0),MATCH(B264,$X$69:$AJ$69,0)))</f>
        <v>0.2</v>
      </c>
      <c r="I264" s="19">
        <f>IF(OR(INDEX($X$99:$AJ$122,MATCH(C264,$W$99:$W$122,0),MATCH(B264,$X$98:$AJ$98,0))="T", INDEX($X$99:$AJ$122,MATCH(C264,$W$99:$W$122,0),MATCH(B264,$X$98:$AJ$98,0))="M"),_xlfn.XLOOKUP($B264,$X$98:$AJ$98,$X$123:$AJ$123), INDEX($X$99:$AJ$122,MATCH(C264,$W$99:$W$122,0),MATCH(B264,$X$98:$AJ$98,0)))</f>
        <v>0</v>
      </c>
      <c r="J264" s="19">
        <f>IF(OR(INDEX($X$128:$AJ$151,MATCH(C264,$W$128:$W$151,0),MATCH(B264,$X$127:$AJ$127,0))="T", INDEX($X$128:$AJ$151,MATCH(C264,$W$128:$W$151,0),MATCH(B264,$X$127:$AJ$127,0))="M"), _xlfn.XLOOKUP($B264,$X$127:$AJ$127,$X$152:$AJ$152), INDEX($X$128:$AJ$151,MATCH(C264,$W$128:$W$151,0),MATCH(B264,$X$127:$AJ$127,0)))</f>
        <v>1</v>
      </c>
      <c r="K264" s="18">
        <f>IF(OR(INDEX($AM$13:$AY$36,MATCH($C264,$AL$13:$AL$36,0),MATCH($B264,$AM$12:$AY$12,0))="T", INDEX($AM$13:$AY$36,MATCH($C264,$AL$13:$AL$36,0),MATCH($B264,$AM$12:$AY$12,0))="M"),_xlfn.XLOOKUP($B264,$AM$12:$AY$12,$AM$37:$AY$37), INDEX($AM$13:$AY$36,MATCH($C264,$AL$13:$AL$36,0),MATCH($B264,$AM$12:$AY$12,0)))</f>
        <v>73</v>
      </c>
      <c r="L264" s="18">
        <f>IF(OR(INDEX($AM$41:$AY$64,MATCH($C264,$AL$41:$AL$64,0),MATCH($B264,$AM$40:$AY$40,0))="T", INDEX($AM$41:$AY$64,MATCH($C264,$AL$41:$AL$64,0),MATCH($B264,$AM$40:$AY$40,0))="M"),_xlfn.XLOOKUP($B264,$AM$40:$AY$40,$AM$65:$AY$65), INDEX($AM$41:$AY$64,MATCH($C264,$AL$41:$AL$64,0),MATCH($B264,$AM$40:$AY$40,0)))</f>
        <v>42</v>
      </c>
      <c r="M264" s="18">
        <f t="shared" si="206"/>
        <v>5.3</v>
      </c>
      <c r="N264" s="18">
        <f t="shared" si="207"/>
        <v>0</v>
      </c>
      <c r="O264" s="18">
        <f>IF(OR(INDEX($AM$99:$AY$122,MATCH($C264,$AL$99:$AL$122,0),MATCH($B264,$AM$98:$AY$98,0))="T", INDEX($AM$99:$AY$122,MATCH($C264,$AL$99:$AL$122,0),MATCH($B264,$AM$98:$AY$98,0))="M"), _xlfn.XLOOKUP($B264,$AM$98:$AY$98,$AM$123:$AY$123), INDEX($AM$99:$AY$122,MATCH($C264,$AL$99:$AL$122,0),MATCH($B264,$AM$98:$AY$98,0)))</f>
        <v>0</v>
      </c>
      <c r="P264" s="23">
        <f>IF(OR(INDEX($BB$13:$BN$36,MATCH($C264,$BA$13:$BA$36,0),MATCH($B264,$BB$12:$BN$12,0))="T", INDEX($BB$13:$BN$36,MATCH($C264,$BA$13:$BA$36,0),MATCH($B264,$BB$12:$BN$12,0))="M"),_xlfn.XLOOKUP($B264,$BB$12:$BN$12,$BB$37:$BN$37), INDEX($BB$13:$BN$36,MATCH($C264,$BA$13:$BA$36,0),MATCH($B264,$BB$12:$BN$12,0)))</f>
        <v>75</v>
      </c>
      <c r="Q264" s="23">
        <f>IF(OR(INDEX($BB$41:$BN$64,MATCH($C264,$BA$41:$BA$64,0),MATCH($B264,$BB$40:$BN$40,0))="T", INDEX($BB$41:$BN$64,MATCH($C264,$BA$41:$BA$64,0),MATCH($B264,$BB$40:$BN$40,0))="M"),_xlfn.XLOOKUP($B264,$BB$40:$BN$40,$BB$65:$BN$65), INDEX($BB$41:$BN$64,MATCH($C264,$BA$41:$BA$64,0),MATCH($B264,$BB$40:$BN$40,0)))</f>
        <v>32</v>
      </c>
      <c r="R264" s="23">
        <f>IF(OR(INDEX($BB$70:$BN$93,MATCH($C264,$BA$70:$BA$93,0),MATCH($B264,$BB$69:$BN$69,0))="T", INDEX($BB$70:$BN$93,MATCH($C264,$BA$70:$BA$93,0),MATCH($B264,$BB$69:$BN$69,0))="M"), _xlfn.XLOOKUP($B264,$BB$69:$BN$69,$BB$94:$BN$94), INDEX($AM$41:$AY$64,MATCH($C264,$BA$70:$BA$93,0),MATCH($B264,$BB$69:$BN$69,0)))</f>
        <v>42</v>
      </c>
      <c r="S264" s="23">
        <f>IF(OR(INDEX($BB$99:$BN$122,MATCH($C264,$BA$99:$BA$122,0),MATCH($B264,$BB$98:$BN$98,0))="T", INDEX($BB$99:$BN$122,MATCH($C264,$BA$99:$BA$122,0),MATCH($B264,$BB$98:$BN$98,0))="M"), _xlfn.XLOOKUP($B264,$BB$98:$BN$98,$BB$123:$BN$123), INDEX($BB$99:$BN$122,MATCH($C264,$BA$99:$BA$122,0),MATCH($B264,$BB$98:$BN$98,0)))</f>
        <v>0</v>
      </c>
      <c r="T264" s="23">
        <f>IF(OR(INDEX($BB$128:$BN$151,MATCH($C264,$BA$128:$BA$151,0),MATCH($B264,$BB$127:$BN$127,0))="T", INDEX($BB$128:$BN$151,MATCH($C264,$BA$128:$BA$151,0),MATCH($B264,$BB$127:$BN$127,0))="M"), _xlfn.XLOOKUP($B264,$BB$127:$BN$127,$BB$152:$BN$152), INDEX($AM$128:$AY$151,MATCH($C264,$BA$128:$BA$151,0),MATCH($B264,$BB$127:$BN$127,0)))</f>
        <v>55.2</v>
      </c>
    </row>
    <row r="265" spans="1:20" x14ac:dyDescent="0.35">
      <c r="A265" s="2">
        <v>44576</v>
      </c>
      <c r="B265" s="6">
        <f t="shared" si="203"/>
        <v>1</v>
      </c>
      <c r="C265" s="6">
        <f t="shared" si="204"/>
        <v>2022</v>
      </c>
      <c r="D265">
        <v>197379</v>
      </c>
      <c r="E265">
        <f t="shared" si="205"/>
        <v>79350.578208486244</v>
      </c>
      <c r="F265" s="19">
        <f>IF(OR(INDEX($X$13:$AJ$36,MATCH($C265,$W$13:$W$36,0),MATCH($B265,$X$12:$AJ$12,0))="T", INDEX($X$13:$AJ$36,MATCH($C265,$W$13:$W$36,0),MATCH($B265,$X$12:$AJ$12,0))="M"),_xlfn.XLOOKUP($B265,$X$12:$AJ$12,$X$37:$AJ$37), INDEX($X$13:$AJ$36,MATCH($C265,$W$13:$W$36,0),MATCH($B265,$X$12:$AJ$12,0)))</f>
        <v>66</v>
      </c>
      <c r="G265" s="19">
        <f>IF(OR(INDEX($X$41:$AJ$64,MATCH(C265,$W$41:$W$64,0),MATCH(B265,$X$40:$AJ$40,0))="T", INDEX($X$41:$AJ$64,MATCH(C265,$W$41:$W$64,0),MATCH(B265,$X$40:$AJ$40,0))="M"), _xlfn.XLOOKUP($B265,$X$40:$AJ$40,$X$65:$AJ$65), INDEX($X$41:$AJ$64,MATCH(C265,$W$41:$W$64,0),MATCH(B265,$X$40:$AJ$40,0)))</f>
        <v>28</v>
      </c>
      <c r="H265" s="19">
        <f>IF(OR(INDEX($X$70:$AJ$93,MATCH(C265,$W$70:$W$93,0),MATCH(B265,$X$69:$AJ$69,0))="T", INDEX($X$70:$AJ$93,MATCH(C265,$W$70:$W$93,0),MATCH(B265,$X$69:$AJ$69,0))="M"), _xlfn.XLOOKUP($B265,$X$69:$AJ$69,$X$94:$AJ$94), INDEX($X$70:$AJ$93,MATCH(C265,$W$70:$W$93,0),MATCH(B265,$X$69:$AJ$69,0)))</f>
        <v>0</v>
      </c>
      <c r="I265" s="19">
        <f>IF(OR(INDEX($X$99:$AJ$122,MATCH(C265,$W$99:$W$122,0),MATCH(B265,$X$98:$AJ$98,0))="T", INDEX($X$99:$AJ$122,MATCH(C265,$W$99:$W$122,0),MATCH(B265,$X$98:$AJ$98,0))="M"),_xlfn.XLOOKUP($B265,$X$98:$AJ$98,$X$123:$AJ$123), INDEX($X$99:$AJ$122,MATCH(C265,$W$99:$W$122,0),MATCH(B265,$X$98:$AJ$98,0)))</f>
        <v>0</v>
      </c>
      <c r="J265" s="19">
        <f>IF(OR(INDEX($X$128:$AJ$151,MATCH(C265,$W$128:$W$151,0),MATCH(B265,$X$127:$AJ$127,0))="T", INDEX($X$128:$AJ$151,MATCH(C265,$W$128:$W$151,0),MATCH(B265,$X$127:$AJ$127,0))="M"), _xlfn.XLOOKUP($B265,$X$127:$AJ$127,$X$152:$AJ$152), INDEX($X$128:$AJ$151,MATCH(C265,$W$128:$W$151,0),MATCH(B265,$X$127:$AJ$127,0)))</f>
        <v>1.1000000000000001</v>
      </c>
      <c r="K265" s="18">
        <f>IF(OR(INDEX($AM$13:$AY$36,MATCH($C265,$AL$13:$AL$36,0),MATCH($B265,$AM$12:$AY$12,0))="T", INDEX($AM$13:$AY$36,MATCH($C265,$AL$13:$AL$36,0),MATCH($B265,$AM$12:$AY$12,0))="M"),_xlfn.XLOOKUP($B265,$AM$12:$AY$12,$AM$37:$AY$37), INDEX($AM$13:$AY$36,MATCH($C265,$AL$13:$AL$36,0),MATCH($B265,$AM$12:$AY$12,0)))</f>
        <v>67</v>
      </c>
      <c r="L265" s="18">
        <f>IF(OR(INDEX($AM$41:$AY$64,MATCH($C265,$AL$41:$AL$64,0),MATCH($B265,$AM$40:$AY$40,0))="T", INDEX($AM$41:$AY$64,MATCH($C265,$AL$41:$AL$64,0),MATCH($B265,$AM$40:$AY$40,0))="M"),_xlfn.XLOOKUP($B265,$AM$40:$AY$40,$AM$65:$AY$65), INDEX($AM$41:$AY$64,MATCH($C265,$AL$41:$AL$64,0),MATCH($B265,$AM$40:$AY$40,0)))</f>
        <v>40</v>
      </c>
      <c r="M265" s="18">
        <f t="shared" si="206"/>
        <v>5.7</v>
      </c>
      <c r="N265" s="18">
        <f t="shared" si="207"/>
        <v>0</v>
      </c>
      <c r="O265" s="18">
        <f>IF(OR(INDEX($AM$99:$AY$122,MATCH($C265,$AL$99:$AL$122,0),MATCH($B265,$AM$98:$AY$98,0))="T", INDEX($AM$99:$AY$122,MATCH($C265,$AL$99:$AL$122,0),MATCH($B265,$AM$98:$AY$98,0))="M"), _xlfn.XLOOKUP($B265,$AM$98:$AY$98,$AM$123:$AY$123), INDEX($AM$99:$AY$122,MATCH($C265,$AL$99:$AL$122,0),MATCH($B265,$AM$98:$AY$98,0)))</f>
        <v>0</v>
      </c>
      <c r="P265" s="23">
        <f>IF(OR(INDEX($BB$13:$BN$36,MATCH($C265,$BA$13:$BA$36,0),MATCH($B265,$BB$12:$BN$12,0))="T", INDEX($BB$13:$BN$36,MATCH($C265,$BA$13:$BA$36,0),MATCH($B265,$BB$12:$BN$12,0))="M"),_xlfn.XLOOKUP($B265,$BB$12:$BN$12,$BB$37:$BN$37), INDEX($BB$13:$BN$36,MATCH($C265,$BA$13:$BA$36,0),MATCH($B265,$BB$12:$BN$12,0)))</f>
        <v>68</v>
      </c>
      <c r="Q265" s="23">
        <f>IF(OR(INDEX($BB$41:$BN$64,MATCH($C265,$BA$41:$BA$64,0),MATCH($B265,$BB$40:$BN$40,0))="T", INDEX($BB$41:$BN$64,MATCH($C265,$BA$41:$BA$64,0),MATCH($B265,$BB$40:$BN$40,0))="M"),_xlfn.XLOOKUP($B265,$BB$40:$BN$40,$BB$65:$BN$65), INDEX($BB$41:$BN$64,MATCH($C265,$BA$41:$BA$64,0),MATCH($B265,$BB$40:$BN$40,0)))</f>
        <v>32</v>
      </c>
      <c r="R265" s="23">
        <f>IF(OR(INDEX($BB$70:$BN$93,MATCH($C265,$BA$70:$BA$93,0),MATCH($B265,$BB$69:$BN$69,0))="T", INDEX($BB$70:$BN$93,MATCH($C265,$BA$70:$BA$93,0),MATCH($B265,$BB$69:$BN$69,0))="M"), _xlfn.XLOOKUP($B265,$BB$69:$BN$69,$BB$94:$BN$94), INDEX($AM$41:$AY$64,MATCH($C265,$BA$70:$BA$93,0),MATCH($B265,$BB$69:$BN$69,0)))</f>
        <v>40</v>
      </c>
      <c r="S265" s="23">
        <f>IF(OR(INDEX($BB$99:$BN$122,MATCH($C265,$BA$99:$BA$122,0),MATCH($B265,$BB$98:$BN$98,0))="T", INDEX($BB$99:$BN$122,MATCH($C265,$BA$99:$BA$122,0),MATCH($B265,$BB$98:$BN$98,0))="M"), _xlfn.XLOOKUP($B265,$BB$98:$BN$98,$BB$123:$BN$123), INDEX($BB$99:$BN$122,MATCH($C265,$BA$99:$BA$122,0),MATCH($B265,$BB$98:$BN$98,0)))</f>
        <v>0</v>
      </c>
      <c r="T265" s="23">
        <f>IF(OR(INDEX($BB$128:$BN$151,MATCH($C265,$BA$128:$BA$151,0),MATCH($B265,$BB$127:$BN$127,0))="T", INDEX($BB$128:$BN$151,MATCH($C265,$BA$128:$BA$151,0),MATCH($B265,$BB$127:$BN$127,0))="M"), _xlfn.XLOOKUP($B265,$BB$127:$BN$127,$BB$152:$BN$152), INDEX($AM$128:$AY$151,MATCH($C265,$BA$128:$BA$151,0),MATCH($B265,$BB$127:$BN$127,0)))</f>
        <v>60</v>
      </c>
    </row>
    <row r="266" spans="1:20" x14ac:dyDescent="0.35">
      <c r="A266" s="2">
        <v>44607</v>
      </c>
      <c r="B266" s="6">
        <f t="shared" si="203"/>
        <v>2</v>
      </c>
      <c r="C266" s="6">
        <f t="shared" si="204"/>
        <v>2022</v>
      </c>
      <c r="D266">
        <v>168172</v>
      </c>
      <c r="E266">
        <f t="shared" si="205"/>
        <v>67608.739726503569</v>
      </c>
      <c r="F266" s="19">
        <f>IF(OR(INDEX($X$13:$AJ$36,MATCH($C266,$W$13:$W$36,0),MATCH($B266,$X$12:$AJ$12,0))="T", INDEX($X$13:$AJ$36,MATCH($C266,$W$13:$W$36,0),MATCH($B266,$X$12:$AJ$12,0))="M"),_xlfn.XLOOKUP($B266,$X$12:$AJ$12,$X$37:$AJ$37), INDEX($X$13:$AJ$36,MATCH($C266,$W$13:$W$36,0),MATCH($B266,$X$12:$AJ$12,0)))</f>
        <v>76</v>
      </c>
      <c r="G266" s="19">
        <f>IF(OR(INDEX($X$41:$AJ$64,MATCH(C266,$W$41:$W$64,0),MATCH(B266,$X$40:$AJ$40,0))="T", INDEX($X$41:$AJ$64,MATCH(C266,$W$41:$W$64,0),MATCH(B266,$X$40:$AJ$40,0))="M"), _xlfn.XLOOKUP($B266,$X$40:$AJ$40,$X$65:$AJ$65), INDEX($X$41:$AJ$64,MATCH(C266,$W$41:$W$64,0),MATCH(B266,$X$40:$AJ$40,0)))</f>
        <v>27</v>
      </c>
      <c r="H266" s="19">
        <f>IF(OR(INDEX($X$70:$AJ$93,MATCH(C266,$W$70:$W$93,0),MATCH(B266,$X$69:$AJ$69,0))="T", INDEX($X$70:$AJ$93,MATCH(C266,$W$70:$W$93,0),MATCH(B266,$X$69:$AJ$69,0))="M"), _xlfn.XLOOKUP($B266,$X$69:$AJ$69,$X$94:$AJ$94), INDEX($X$70:$AJ$93,MATCH(C266,$W$70:$W$93,0),MATCH(B266,$X$69:$AJ$69,0)))</f>
        <v>0</v>
      </c>
      <c r="I266" s="19">
        <f>IF(OR(INDEX($X$99:$AJ$122,MATCH(C266,$W$99:$W$122,0),MATCH(B266,$X$98:$AJ$98,0))="T", INDEX($X$99:$AJ$122,MATCH(C266,$W$99:$W$122,0),MATCH(B266,$X$98:$AJ$98,0))="M"),_xlfn.XLOOKUP($B266,$X$98:$AJ$98,$X$123:$AJ$123), INDEX($X$99:$AJ$122,MATCH(C266,$W$99:$W$122,0),MATCH(B266,$X$98:$AJ$98,0)))</f>
        <v>0</v>
      </c>
      <c r="J266" s="19">
        <f>IF(OR(INDEX($X$128:$AJ$151,MATCH(C266,$W$128:$W$151,0),MATCH(B266,$X$127:$AJ$127,0))="T", INDEX($X$128:$AJ$151,MATCH(C266,$W$128:$W$151,0),MATCH(B266,$X$127:$AJ$127,0))="M"), _xlfn.XLOOKUP($B266,$X$127:$AJ$127,$X$152:$AJ$152), INDEX($X$128:$AJ$151,MATCH(C266,$W$128:$W$151,0),MATCH(B266,$X$127:$AJ$127,0)))</f>
        <v>0.5</v>
      </c>
      <c r="K266" s="18">
        <f>IF(OR(INDEX($AM$13:$AY$36,MATCH($C266,$AL$13:$AL$36,0),MATCH($B266,$AM$12:$AY$12,0))="T", INDEX($AM$13:$AY$36,MATCH($C266,$AL$13:$AL$36,0),MATCH($B266,$AM$12:$AY$12,0))="M"),_xlfn.XLOOKUP($B266,$AM$12:$AY$12,$AM$37:$AY$37), INDEX($AM$13:$AY$36,MATCH($C266,$AL$13:$AL$36,0),MATCH($B266,$AM$12:$AY$12,0)))</f>
        <v>76</v>
      </c>
      <c r="L266" s="18">
        <f>IF(OR(INDEX($AM$41:$AY$64,MATCH($C266,$AL$41:$AL$64,0),MATCH($B266,$AM$40:$AY$40,0))="T", INDEX($AM$41:$AY$64,MATCH($C266,$AL$41:$AL$64,0),MATCH($B266,$AM$40:$AY$40,0))="M"),_xlfn.XLOOKUP($B266,$AM$40:$AY$40,$AM$65:$AY$65), INDEX($AM$41:$AY$64,MATCH($C266,$AL$41:$AL$64,0),MATCH($B266,$AM$40:$AY$40,0)))</f>
        <v>41</v>
      </c>
      <c r="M266" s="18">
        <f t="shared" si="206"/>
        <v>3.1</v>
      </c>
      <c r="N266" s="18">
        <f t="shared" si="207"/>
        <v>0</v>
      </c>
      <c r="O266" s="18">
        <f>IF(OR(INDEX($AM$99:$AY$122,MATCH($C266,$AL$99:$AL$122,0),MATCH($B266,$AM$98:$AY$98,0))="T", INDEX($AM$99:$AY$122,MATCH($C266,$AL$99:$AL$122,0),MATCH($B266,$AM$98:$AY$98,0))="M"), _xlfn.XLOOKUP($B266,$AM$98:$AY$98,$AM$123:$AY$123), INDEX($AM$99:$AY$122,MATCH($C266,$AL$99:$AL$122,0),MATCH($B266,$AM$98:$AY$98,0)))</f>
        <v>0</v>
      </c>
      <c r="P266" s="23">
        <f>IF(OR(INDEX($BB$13:$BN$36,MATCH($C266,$BA$13:$BA$36,0),MATCH($B266,$BB$12:$BN$12,0))="T", INDEX($BB$13:$BN$36,MATCH($C266,$BA$13:$BA$36,0),MATCH($B266,$BB$12:$BN$12,0))="M"),_xlfn.XLOOKUP($B266,$BB$12:$BN$12,$BB$37:$BN$37), INDEX($BB$13:$BN$36,MATCH($C266,$BA$13:$BA$36,0),MATCH($B266,$BB$12:$BN$12,0)))</f>
        <v>81</v>
      </c>
      <c r="Q266" s="23">
        <f>IF(OR(INDEX($BB$41:$BN$64,MATCH($C266,$BA$41:$BA$64,0),MATCH($B266,$BB$40:$BN$40,0))="T", INDEX($BB$41:$BN$64,MATCH($C266,$BA$41:$BA$64,0),MATCH($B266,$BB$40:$BN$40,0))="M"),_xlfn.XLOOKUP($B266,$BB$40:$BN$40,$BB$65:$BN$65), INDEX($BB$41:$BN$64,MATCH($C266,$BA$41:$BA$64,0),MATCH($B266,$BB$40:$BN$40,0)))</f>
        <v>33</v>
      </c>
      <c r="R266" s="23">
        <f>IF(OR(INDEX($BB$70:$BN$93,MATCH($C266,$BA$70:$BA$93,0),MATCH($B266,$BB$69:$BN$69,0))="T", INDEX($BB$70:$BN$93,MATCH($C266,$BA$70:$BA$93,0),MATCH($B266,$BB$69:$BN$69,0))="M"), _xlfn.XLOOKUP($B266,$BB$69:$BN$69,$BB$94:$BN$94), INDEX($AM$41:$AY$64,MATCH($C266,$BA$70:$BA$93,0),MATCH($B266,$BB$69:$BN$69,0)))</f>
        <v>41</v>
      </c>
      <c r="S266" s="23">
        <f>IF(OR(INDEX($BB$99:$BN$122,MATCH($C266,$BA$99:$BA$122,0),MATCH($B266,$BB$98:$BN$98,0))="T", INDEX($BB$99:$BN$122,MATCH($C266,$BA$99:$BA$122,0),MATCH($B266,$BB$98:$BN$98,0))="M"), _xlfn.XLOOKUP($B266,$BB$98:$BN$98,$BB$123:$BN$123), INDEX($BB$99:$BN$122,MATCH($C266,$BA$99:$BA$122,0),MATCH($B266,$BB$98:$BN$98,0)))</f>
        <v>0</v>
      </c>
      <c r="T266" s="23">
        <f>IF(OR(INDEX($BB$128:$BN$151,MATCH($C266,$BA$128:$BA$151,0),MATCH($B266,$BB$127:$BN$127,0))="T", INDEX($BB$128:$BN$151,MATCH($C266,$BA$128:$BA$151,0),MATCH($B266,$BB$127:$BN$127,0))="M"), _xlfn.XLOOKUP($B266,$BB$127:$BN$127,$BB$152:$BN$152), INDEX($AM$128:$AY$151,MATCH($C266,$BA$128:$BA$151,0),MATCH($B266,$BB$127:$BN$127,0)))</f>
        <v>63.9</v>
      </c>
    </row>
    <row r="267" spans="1:20" x14ac:dyDescent="0.35">
      <c r="A267" s="2">
        <v>44635</v>
      </c>
      <c r="B267" s="6">
        <f t="shared" si="203"/>
        <v>3</v>
      </c>
      <c r="C267" s="6">
        <f t="shared" si="204"/>
        <v>2022</v>
      </c>
      <c r="D267">
        <v>156234</v>
      </c>
      <c r="E267">
        <f t="shared" si="205"/>
        <v>62809.408477217126</v>
      </c>
      <c r="F267" s="19">
        <f>IF(OR(INDEX($X$13:$AJ$36,MATCH($C267,$W$13:$W$36,0),MATCH($B267,$X$12:$AJ$12,0))="T", INDEX($X$13:$AJ$36,MATCH($C267,$W$13:$W$36,0),MATCH($B267,$X$12:$AJ$12,0))="M"),_xlfn.XLOOKUP($B267,$X$12:$AJ$12,$X$37:$AJ$37), INDEX($X$13:$AJ$36,MATCH($C267,$W$13:$W$36,0),MATCH($B267,$X$12:$AJ$12,0)))</f>
        <v>84</v>
      </c>
      <c r="G267" s="19">
        <f>IF(OR(INDEX($X$41:$AJ$64,MATCH(C267,$W$41:$W$64,0),MATCH(B267,$X$40:$AJ$40,0))="T", INDEX($X$41:$AJ$64,MATCH(C267,$W$41:$W$64,0),MATCH(B267,$X$40:$AJ$40,0))="M"), _xlfn.XLOOKUP($B267,$X$40:$AJ$40,$X$65:$AJ$65), INDEX($X$41:$AJ$64,MATCH(C267,$W$41:$W$64,0),MATCH(B267,$X$40:$AJ$40,0)))</f>
        <v>33</v>
      </c>
      <c r="H267" s="19">
        <f>IF(OR(INDEX($X$70:$AJ$93,MATCH(C267,$W$70:$W$93,0),MATCH(B267,$X$69:$AJ$69,0))="T", INDEX($X$70:$AJ$93,MATCH(C267,$W$70:$W$93,0),MATCH(B267,$X$69:$AJ$69,0))="M"), _xlfn.XLOOKUP($B267,$X$69:$AJ$69,$X$94:$AJ$94), INDEX($X$70:$AJ$93,MATCH(C267,$W$70:$W$93,0),MATCH(B267,$X$69:$AJ$69,0)))</f>
        <v>0</v>
      </c>
      <c r="I267" s="19">
        <f>IF(OR(INDEX($X$99:$AJ$122,MATCH(C267,$W$99:$W$122,0),MATCH(B267,$X$98:$AJ$98,0))="T", INDEX($X$99:$AJ$122,MATCH(C267,$W$99:$W$122,0),MATCH(B267,$X$98:$AJ$98,0))="M"),_xlfn.XLOOKUP($B267,$X$98:$AJ$98,$X$123:$AJ$123), INDEX($X$99:$AJ$122,MATCH(C267,$W$99:$W$122,0),MATCH(B267,$X$98:$AJ$98,0)))</f>
        <v>0.2</v>
      </c>
      <c r="J267" s="19">
        <f>IF(OR(INDEX($X$128:$AJ$151,MATCH(C267,$W$128:$W$151,0),MATCH(B267,$X$127:$AJ$127,0))="T", INDEX($X$128:$AJ$151,MATCH(C267,$W$128:$W$151,0),MATCH(B267,$X$127:$AJ$127,0))="M"), _xlfn.XLOOKUP($B267,$X$127:$AJ$127,$X$152:$AJ$152), INDEX($X$128:$AJ$151,MATCH(C267,$W$128:$W$151,0),MATCH(B267,$X$127:$AJ$127,0)))</f>
        <v>1</v>
      </c>
      <c r="K267" s="18">
        <f>IF(OR(INDEX($AM$13:$AY$36,MATCH($C267,$AL$13:$AL$36,0),MATCH($B267,$AM$12:$AY$12,0))="T", INDEX($AM$13:$AY$36,MATCH($C267,$AL$13:$AL$36,0),MATCH($B267,$AM$12:$AY$12,0))="M"),_xlfn.XLOOKUP($B267,$AM$12:$AY$12,$AM$37:$AY$37), INDEX($AM$13:$AY$36,MATCH($C267,$AL$13:$AL$36,0),MATCH($B267,$AM$12:$AY$12,0)))</f>
        <v>79</v>
      </c>
      <c r="L267" s="18">
        <f>IF(OR(INDEX($AM$41:$AY$64,MATCH($C267,$AL$41:$AL$64,0),MATCH($B267,$AM$40:$AY$40,0))="T", INDEX($AM$41:$AY$64,MATCH($C267,$AL$41:$AL$64,0),MATCH($B267,$AM$40:$AY$40,0))="M"),_xlfn.XLOOKUP($B267,$AM$40:$AY$40,$AM$65:$AY$65), INDEX($AM$41:$AY$64,MATCH($C267,$AL$41:$AL$64,0),MATCH($B267,$AM$40:$AY$40,0)))</f>
        <v>41</v>
      </c>
      <c r="M267" s="18">
        <f t="shared" si="206"/>
        <v>3.4</v>
      </c>
      <c r="N267" s="18">
        <f t="shared" si="207"/>
        <v>0</v>
      </c>
      <c r="O267" s="18">
        <f>IF(OR(INDEX($AM$99:$AY$122,MATCH($C267,$AL$99:$AL$122,0),MATCH($B267,$AM$98:$AY$98,0))="T", INDEX($AM$99:$AY$122,MATCH($C267,$AL$99:$AL$122,0),MATCH($B267,$AM$98:$AY$98,0))="M"), _xlfn.XLOOKUP($B267,$AM$98:$AY$98,$AM$123:$AY$123), INDEX($AM$99:$AY$122,MATCH($C267,$AL$99:$AL$122,0),MATCH($B267,$AM$98:$AY$98,0)))</f>
        <v>0</v>
      </c>
      <c r="P267" s="23">
        <f>IF(OR(INDEX($BB$13:$BN$36,MATCH($C267,$BA$13:$BA$36,0),MATCH($B267,$BB$12:$BN$12,0))="T", INDEX($BB$13:$BN$36,MATCH($C267,$BA$13:$BA$36,0),MATCH($B267,$BB$12:$BN$12,0))="M"),_xlfn.XLOOKUP($B267,$BB$12:$BN$12,$BB$37:$BN$37), INDEX($BB$13:$BN$36,MATCH($C267,$BA$13:$BA$36,0),MATCH($B267,$BB$12:$BN$12,0)))</f>
        <v>84</v>
      </c>
      <c r="Q267" s="23">
        <f>IF(OR(INDEX($BB$41:$BN$64,MATCH($C267,$BA$41:$BA$64,0),MATCH($B267,$BB$40:$BN$40,0))="T", INDEX($BB$41:$BN$64,MATCH($C267,$BA$41:$BA$64,0),MATCH($B267,$BB$40:$BN$40,0))="M"),_xlfn.XLOOKUP($B267,$BB$40:$BN$40,$BB$65:$BN$65), INDEX($BB$41:$BN$64,MATCH($C267,$BA$41:$BA$64,0),MATCH($B267,$BB$40:$BN$40,0)))</f>
        <v>38</v>
      </c>
      <c r="R267" s="23">
        <f>IF(OR(INDEX($BB$70:$BN$93,MATCH($C267,$BA$70:$BA$93,0),MATCH($B267,$BB$69:$BN$69,0))="T", INDEX($BB$70:$BN$93,MATCH($C267,$BA$70:$BA$93,0),MATCH($B267,$BB$69:$BN$69,0))="M"), _xlfn.XLOOKUP($B267,$BB$69:$BN$69,$BB$94:$BN$94), INDEX($AM$41:$AY$64,MATCH($C267,$BA$70:$BA$93,0),MATCH($B267,$BB$69:$BN$69,0)))</f>
        <v>41</v>
      </c>
      <c r="S267" s="23">
        <f>IF(OR(INDEX($BB$99:$BN$122,MATCH($C267,$BA$99:$BA$122,0),MATCH($B267,$BB$98:$BN$98,0))="T", INDEX($BB$99:$BN$122,MATCH($C267,$BA$99:$BA$122,0),MATCH($B267,$BB$98:$BN$98,0))="M"), _xlfn.XLOOKUP($B267,$BB$98:$BN$98,$BB$123:$BN$123), INDEX($BB$99:$BN$122,MATCH($C267,$BA$99:$BA$122,0),MATCH($B267,$BB$98:$BN$98,0)))</f>
        <v>2</v>
      </c>
      <c r="T267" s="23">
        <f>IF(OR(INDEX($BB$128:$BN$151,MATCH($C267,$BA$128:$BA$151,0),MATCH($B267,$BB$127:$BN$127,0))="T", INDEX($BB$128:$BN$151,MATCH($C267,$BA$128:$BA$151,0),MATCH($B267,$BB$127:$BN$127,0))="M"), _xlfn.XLOOKUP($B267,$BB$127:$BN$127,$BB$152:$BN$152), INDEX($AM$128:$AY$151,MATCH($C267,$BA$128:$BA$151,0),MATCH($B267,$BB$127:$BN$127,0)))</f>
        <v>61</v>
      </c>
    </row>
    <row r="268" spans="1:20" x14ac:dyDescent="0.35">
      <c r="A268" s="2">
        <v>44666</v>
      </c>
      <c r="B268" s="6">
        <f t="shared" si="203"/>
        <v>4</v>
      </c>
      <c r="C268" s="6">
        <f t="shared" si="204"/>
        <v>2022</v>
      </c>
      <c r="D268">
        <v>141689</v>
      </c>
      <c r="E268">
        <f t="shared" si="205"/>
        <v>56962.007487028546</v>
      </c>
      <c r="F268" s="19">
        <f>IF(OR(INDEX($X$13:$AJ$36,MATCH($C268,$W$13:$W$36,0),MATCH($B268,$X$12:$AJ$12,0))="T", INDEX($X$13:$AJ$36,MATCH($C268,$W$13:$W$36,0),MATCH($B268,$X$12:$AJ$12,0))="M"),_xlfn.XLOOKUP($B268,$X$12:$AJ$12,$X$37:$AJ$37), INDEX($X$13:$AJ$36,MATCH($C268,$W$13:$W$36,0),MATCH($B268,$X$12:$AJ$12,0)))</f>
        <v>88</v>
      </c>
      <c r="G268" s="19">
        <f>IF(OR(INDEX($X$41:$AJ$64,MATCH(C268,$W$41:$W$64,0),MATCH(B268,$X$40:$AJ$40,0))="T", INDEX($X$41:$AJ$64,MATCH(C268,$W$41:$W$64,0),MATCH(B268,$X$40:$AJ$40,0))="M"), _xlfn.XLOOKUP($B268,$X$40:$AJ$40,$X$65:$AJ$65), INDEX($X$41:$AJ$64,MATCH(C268,$W$41:$W$64,0),MATCH(B268,$X$40:$AJ$40,0)))</f>
        <v>33</v>
      </c>
      <c r="H268" s="19">
        <f>IF(OR(INDEX($X$70:$AJ$93,MATCH(C268,$W$70:$W$93,0),MATCH(B268,$X$69:$AJ$69,0))="T", INDEX($X$70:$AJ$93,MATCH(C268,$W$70:$W$93,0),MATCH(B268,$X$69:$AJ$69,0))="M"), _xlfn.XLOOKUP($B268,$X$69:$AJ$69,$X$94:$AJ$94), INDEX($X$70:$AJ$93,MATCH(C268,$W$70:$W$93,0),MATCH(B268,$X$69:$AJ$69,0)))</f>
        <v>3.6</v>
      </c>
      <c r="I268" s="19">
        <f>IF(OR(INDEX($X$99:$AJ$122,MATCH(C268,$W$99:$W$122,0),MATCH(B268,$X$98:$AJ$98,0))="T", INDEX($X$99:$AJ$122,MATCH(C268,$W$99:$W$122,0),MATCH(B268,$X$98:$AJ$98,0))="M"),_xlfn.XLOOKUP($B268,$X$98:$AJ$98,$X$123:$AJ$123), INDEX($X$99:$AJ$122,MATCH(C268,$W$99:$W$122,0),MATCH(B268,$X$98:$AJ$98,0)))</f>
        <v>0.4</v>
      </c>
      <c r="J268" s="19">
        <f>IF(OR(INDEX($X$128:$AJ$151,MATCH(C268,$W$128:$W$151,0),MATCH(B268,$X$127:$AJ$127,0))="T", INDEX($X$128:$AJ$151,MATCH(C268,$W$128:$W$151,0),MATCH(B268,$X$127:$AJ$127,0))="M"), _xlfn.XLOOKUP($B268,$X$127:$AJ$127,$X$152:$AJ$152), INDEX($X$128:$AJ$151,MATCH(C268,$W$128:$W$151,0),MATCH(B268,$X$127:$AJ$127,0)))</f>
        <v>3.4</v>
      </c>
      <c r="K268" s="18">
        <f>IF(OR(INDEX($AM$13:$AY$36,MATCH($C268,$AL$13:$AL$36,0),MATCH($B268,$AM$12:$AY$12,0))="T", INDEX($AM$13:$AY$36,MATCH($C268,$AL$13:$AL$36,0),MATCH($B268,$AM$12:$AY$12,0))="M"),_xlfn.XLOOKUP($B268,$AM$12:$AY$12,$AM$37:$AY$37), INDEX($AM$13:$AY$36,MATCH($C268,$AL$13:$AL$36,0),MATCH($B268,$AM$12:$AY$12,0)))</f>
        <v>86</v>
      </c>
      <c r="L268" s="18">
        <f>IF(OR(INDEX($AM$41:$AY$64,MATCH($C268,$AL$41:$AL$64,0),MATCH($B268,$AM$40:$AY$40,0))="T", INDEX($AM$41:$AY$64,MATCH($C268,$AL$41:$AL$64,0),MATCH($B268,$AM$40:$AY$40,0))="M"),_xlfn.XLOOKUP($B268,$AM$40:$AY$40,$AM$65:$AY$65), INDEX($AM$41:$AY$64,MATCH($C268,$AL$41:$AL$64,0),MATCH($B268,$AM$40:$AY$40,0)))</f>
        <v>45</v>
      </c>
      <c r="M268" s="18">
        <f t="shared" si="206"/>
        <v>4.4000000000000004</v>
      </c>
      <c r="N268" s="18">
        <f t="shared" si="207"/>
        <v>0.2</v>
      </c>
      <c r="O268" s="18">
        <f>IF(OR(INDEX($AM$99:$AY$122,MATCH($C268,$AL$99:$AL$122,0),MATCH($B268,$AM$98:$AY$98,0))="T", INDEX($AM$99:$AY$122,MATCH($C268,$AL$99:$AL$122,0),MATCH($B268,$AM$98:$AY$98,0))="M"), _xlfn.XLOOKUP($B268,$AM$98:$AY$98,$AM$123:$AY$123), INDEX($AM$99:$AY$122,MATCH($C268,$AL$99:$AL$122,0),MATCH($B268,$AM$98:$AY$98,0)))</f>
        <v>0.2</v>
      </c>
      <c r="P268" s="23">
        <f>IF(OR(INDEX($BB$13:$BN$36,MATCH($C268,$BA$13:$BA$36,0),MATCH($B268,$BB$12:$BN$12,0))="T", INDEX($BB$13:$BN$36,MATCH($C268,$BA$13:$BA$36,0),MATCH($B268,$BB$12:$BN$12,0))="M"),_xlfn.XLOOKUP($B268,$BB$12:$BN$12,$BB$37:$BN$37), INDEX($BB$13:$BN$36,MATCH($C268,$BA$13:$BA$36,0),MATCH($B268,$BB$12:$BN$12,0)))</f>
        <v>94</v>
      </c>
      <c r="Q268" s="23">
        <f>IF(OR(INDEX($BB$41:$BN$64,MATCH($C268,$BA$41:$BA$64,0),MATCH($B268,$BB$40:$BN$40,0))="T", INDEX($BB$41:$BN$64,MATCH($C268,$BA$41:$BA$64,0),MATCH($B268,$BB$40:$BN$40,0))="M"),_xlfn.XLOOKUP($B268,$BB$40:$BN$40,$BB$65:$BN$65), INDEX($BB$41:$BN$64,MATCH($C268,$BA$41:$BA$64,0),MATCH($B268,$BB$40:$BN$40,0)))</f>
        <v>40</v>
      </c>
      <c r="R268" s="23">
        <f>IF(OR(INDEX($BB$70:$BN$93,MATCH($C268,$BA$70:$BA$93,0),MATCH($B268,$BB$69:$BN$69,0))="T", INDEX($BB$70:$BN$93,MATCH($C268,$BA$70:$BA$93,0),MATCH($B268,$BB$69:$BN$69,0))="M"), _xlfn.XLOOKUP($B268,$BB$69:$BN$69,$BB$94:$BN$94), INDEX($AM$41:$AY$64,MATCH($C268,$BA$70:$BA$93,0),MATCH($B268,$BB$69:$BN$69,0)))</f>
        <v>45</v>
      </c>
      <c r="S268" s="23">
        <f>IF(OR(INDEX($BB$99:$BN$122,MATCH($C268,$BA$99:$BA$122,0),MATCH($B268,$BB$98:$BN$98,0))="T", INDEX($BB$99:$BN$122,MATCH($C268,$BA$99:$BA$122,0),MATCH($B268,$BB$98:$BN$98,0))="M"), _xlfn.XLOOKUP($B268,$BB$98:$BN$98,$BB$123:$BN$123), INDEX($BB$99:$BN$122,MATCH($C268,$BA$99:$BA$122,0),MATCH($B268,$BB$98:$BN$98,0)))</f>
        <v>14</v>
      </c>
      <c r="T268" s="23">
        <f>IF(OR(INDEX($BB$128:$BN$151,MATCH($C268,$BA$128:$BA$151,0),MATCH($B268,$BB$127:$BN$127,0))="T", INDEX($BB$128:$BN$151,MATCH($C268,$BA$128:$BA$151,0),MATCH($B268,$BB$127:$BN$127,0))="M"), _xlfn.XLOOKUP($B268,$BB$127:$BN$127,$BB$152:$BN$152), INDEX($AM$128:$AY$151,MATCH($C268,$BA$128:$BA$151,0),MATCH($B268,$BB$127:$BN$127,0)))</f>
        <v>62.5</v>
      </c>
    </row>
    <row r="269" spans="1:20" x14ac:dyDescent="0.35">
      <c r="A269" s="2">
        <v>44696</v>
      </c>
      <c r="B269" s="6">
        <f t="shared" si="203"/>
        <v>5</v>
      </c>
      <c r="C269" s="6">
        <f t="shared" si="204"/>
        <v>2022</v>
      </c>
      <c r="D269">
        <v>134747</v>
      </c>
      <c r="E269">
        <f t="shared" si="205"/>
        <v>54171.17505843527</v>
      </c>
      <c r="F269" s="19">
        <f>IF(OR(INDEX($X$13:$AJ$36,MATCH($C269,$W$13:$W$36,0),MATCH($B269,$X$12:$AJ$12,0))="T", INDEX($X$13:$AJ$36,MATCH($C269,$W$13:$W$36,0),MATCH($B269,$X$12:$AJ$12,0))="M"),_xlfn.XLOOKUP($B269,$X$12:$AJ$12,$X$37:$AJ$37), INDEX($X$13:$AJ$36,MATCH($C269,$W$13:$W$36,0),MATCH($B269,$X$12:$AJ$12,0)))</f>
        <v>102</v>
      </c>
      <c r="G269" s="19">
        <f>IF(OR(INDEX($X$41:$AJ$64,MATCH(C269,$W$41:$W$64,0),MATCH(B269,$X$40:$AJ$40,0))="T", INDEX($X$41:$AJ$64,MATCH(C269,$W$41:$W$64,0),MATCH(B269,$X$40:$AJ$40,0))="M"), _xlfn.XLOOKUP($B269,$X$40:$AJ$40,$X$65:$AJ$65), INDEX($X$41:$AJ$64,MATCH(C269,$W$41:$W$64,0),MATCH(B269,$X$40:$AJ$40,0)))</f>
        <v>38</v>
      </c>
      <c r="H269" s="19">
        <f>IF(OR(INDEX($X$70:$AJ$93,MATCH(C269,$W$70:$W$93,0),MATCH(B269,$X$69:$AJ$69,0))="T", INDEX($X$70:$AJ$93,MATCH(C269,$W$70:$W$93,0),MATCH(B269,$X$69:$AJ$69,0))="M"), _xlfn.XLOOKUP($B269,$X$69:$AJ$69,$X$94:$AJ$94), INDEX($X$70:$AJ$93,MATCH(C269,$W$70:$W$93,0),MATCH(B269,$X$69:$AJ$69,0)))</f>
        <v>10.7</v>
      </c>
      <c r="I269" s="19">
        <f>IF(OR(INDEX($X$99:$AJ$122,MATCH(C269,$W$99:$W$122,0),MATCH(B269,$X$98:$AJ$98,0))="T", INDEX($X$99:$AJ$122,MATCH(C269,$W$99:$W$122,0),MATCH(B269,$X$98:$AJ$98,0))="M"),_xlfn.XLOOKUP($B269,$X$98:$AJ$98,$X$123:$AJ$123), INDEX($X$99:$AJ$122,MATCH(C269,$W$99:$W$122,0),MATCH(B269,$X$98:$AJ$98,0)))</f>
        <v>4.3</v>
      </c>
      <c r="J269" s="19">
        <f>IF(OR(INDEX($X$128:$AJ$151,MATCH(C269,$W$128:$W$151,0),MATCH(B269,$X$127:$AJ$127,0))="T", INDEX($X$128:$AJ$151,MATCH(C269,$W$128:$W$151,0),MATCH(B269,$X$127:$AJ$127,0))="M"), _xlfn.XLOOKUP($B269,$X$127:$AJ$127,$X$152:$AJ$152), INDEX($X$128:$AJ$151,MATCH(C269,$W$128:$W$151,0),MATCH(B269,$X$127:$AJ$127,0)))</f>
        <v>6.1</v>
      </c>
      <c r="K269" s="18">
        <f>IF(OR(INDEX($AM$13:$AY$36,MATCH($C269,$AL$13:$AL$36,0),MATCH($B269,$AM$12:$AY$12,0))="T", INDEX($AM$13:$AY$36,MATCH($C269,$AL$13:$AL$36,0),MATCH($B269,$AM$12:$AY$12,0))="M"),_xlfn.XLOOKUP($B269,$AM$12:$AY$12,$AM$37:$AY$37), INDEX($AM$13:$AY$36,MATCH($C269,$AL$13:$AL$36,0),MATCH($B269,$AM$12:$AY$12,0)))</f>
        <v>79</v>
      </c>
      <c r="L269" s="18">
        <f>IF(OR(INDEX($AM$41:$AY$64,MATCH($C269,$AL$41:$AL$64,0),MATCH($B269,$AM$40:$AY$40,0))="T", INDEX($AM$41:$AY$64,MATCH($C269,$AL$41:$AL$64,0),MATCH($B269,$AM$40:$AY$40,0))="M"),_xlfn.XLOOKUP($B269,$AM$40:$AY$40,$AM$65:$AY$65), INDEX($AM$41:$AY$64,MATCH($C269,$AL$41:$AL$64,0),MATCH($B269,$AM$40:$AY$40,0)))</f>
        <v>46</v>
      </c>
      <c r="M269" s="18">
        <f t="shared" si="206"/>
        <v>5.9</v>
      </c>
      <c r="N269" s="18">
        <f t="shared" si="207"/>
        <v>0</v>
      </c>
      <c r="O269" s="18">
        <f>IF(OR(INDEX($AM$99:$AY$122,MATCH($C269,$AL$99:$AL$122,0),MATCH($B269,$AM$98:$AY$98,0))="T", INDEX($AM$99:$AY$122,MATCH($C269,$AL$99:$AL$122,0),MATCH($B269,$AM$98:$AY$98,0))="M"), _xlfn.XLOOKUP($B269,$AM$98:$AY$98,$AM$123:$AY$123), INDEX($AM$99:$AY$122,MATCH($C269,$AL$99:$AL$122,0),MATCH($B269,$AM$98:$AY$98,0)))</f>
        <v>0</v>
      </c>
      <c r="P269" s="23">
        <f>IF(OR(INDEX($BB$13:$BN$36,MATCH($C269,$BA$13:$BA$36,0),MATCH($B269,$BB$12:$BN$12,0))="T", INDEX($BB$13:$BN$36,MATCH($C269,$BA$13:$BA$36,0),MATCH($B269,$BB$12:$BN$12,0))="M"),_xlfn.XLOOKUP($B269,$BB$12:$BN$12,$BB$37:$BN$37), INDEX($BB$13:$BN$36,MATCH($C269,$BA$13:$BA$36,0),MATCH($B269,$BB$12:$BN$12,0)))</f>
        <v>93</v>
      </c>
      <c r="Q269" s="23">
        <f>IF(OR(INDEX($BB$41:$BN$64,MATCH($C269,$BA$41:$BA$64,0),MATCH($B269,$BB$40:$BN$40,0))="T", INDEX($BB$41:$BN$64,MATCH($C269,$BA$41:$BA$64,0),MATCH($B269,$BB$40:$BN$40,0))="M"),_xlfn.XLOOKUP($B269,$BB$40:$BN$40,$BB$65:$BN$65), INDEX($BB$41:$BN$64,MATCH($C269,$BA$41:$BA$64,0),MATCH($B269,$BB$40:$BN$40,0)))</f>
        <v>41</v>
      </c>
      <c r="R269" s="23">
        <f>IF(OR(INDEX($BB$70:$BN$93,MATCH($C269,$BA$70:$BA$93,0),MATCH($B269,$BB$69:$BN$69,0))="T", INDEX($BB$70:$BN$93,MATCH($C269,$BA$70:$BA$93,0),MATCH($B269,$BB$69:$BN$69,0))="M"), _xlfn.XLOOKUP($B269,$BB$69:$BN$69,$BB$94:$BN$94), INDEX($AM$41:$AY$64,MATCH($C269,$BA$70:$BA$93,0),MATCH($B269,$BB$69:$BN$69,0)))</f>
        <v>46</v>
      </c>
      <c r="S269" s="23">
        <f>IF(OR(INDEX($BB$99:$BN$122,MATCH($C269,$BA$99:$BA$122,0),MATCH($B269,$BB$98:$BN$98,0))="T", INDEX($BB$99:$BN$122,MATCH($C269,$BA$99:$BA$122,0),MATCH($B269,$BB$98:$BN$98,0))="M"), _xlfn.XLOOKUP($B269,$BB$98:$BN$98,$BB$123:$BN$123), INDEX($BB$99:$BN$122,MATCH($C269,$BA$99:$BA$122,0),MATCH($B269,$BB$98:$BN$98,0)))</f>
        <v>48</v>
      </c>
      <c r="T269" s="23">
        <f>IF(OR(INDEX($BB$128:$BN$151,MATCH($C269,$BA$128:$BA$151,0),MATCH($B269,$BB$127:$BN$127,0))="T", INDEX($BB$128:$BN$151,MATCH($C269,$BA$128:$BA$151,0),MATCH($B269,$BB$127:$BN$127,0))="M"), _xlfn.XLOOKUP($B269,$BB$127:$BN$127,$BB$152:$BN$152), INDEX($AM$128:$AY$151,MATCH($C269,$BA$128:$BA$151,0),MATCH($B269,$BB$127:$BN$127,0)))</f>
        <v>64.2</v>
      </c>
    </row>
    <row r="270" spans="1:20" x14ac:dyDescent="0.35">
      <c r="A270" s="2">
        <v>44727</v>
      </c>
      <c r="B270" s="6">
        <f t="shared" ref="B270:B283" si="208">MONTH(A270)</f>
        <v>6</v>
      </c>
      <c r="C270" s="6">
        <f t="shared" ref="C270:C283" si="209">YEAR(A270)</f>
        <v>2022</v>
      </c>
      <c r="D270">
        <v>139822</v>
      </c>
      <c r="E270">
        <f t="shared" ref="E270:E283" si="210">D270*$C$4</f>
        <v>56211.433568246692</v>
      </c>
      <c r="F270" s="19">
        <f>IF(OR(INDEX($X$13:$AJ$36,MATCH($C270,$W$13:$W$36,0),MATCH($B270,$X$12:$AJ$12,0))="T", INDEX($X$13:$AJ$36,MATCH($C270,$W$13:$W$36,0),MATCH($B270,$X$12:$AJ$12,0))="M"),_xlfn.XLOOKUP($B270,$X$12:$AJ$12,$X$37:$AJ$37), INDEX($X$13:$AJ$36,MATCH($C270,$W$13:$W$36,0),MATCH($B270,$X$12:$AJ$12,0)))</f>
        <v>105</v>
      </c>
      <c r="G270" s="19">
        <f>IF(OR(INDEX($X$41:$AJ$64,MATCH(C270,$W$41:$W$64,0),MATCH(B270,$X$40:$AJ$40,0))="T", INDEX($X$41:$AJ$64,MATCH(C270,$W$41:$W$64,0),MATCH(B270,$X$40:$AJ$40,0))="M"), _xlfn.XLOOKUP($B270,$X$40:$AJ$40,$X$65:$AJ$65), INDEX($X$41:$AJ$64,MATCH(C270,$W$41:$W$64,0),MATCH(B270,$X$40:$AJ$40,0)))</f>
        <v>51</v>
      </c>
      <c r="H270" s="19">
        <f>IF(OR(INDEX($X$70:$AJ$93,MATCH(C270,$W$70:$W$93,0),MATCH(B270,$X$69:$AJ$69,0))="T", INDEX($X$70:$AJ$93,MATCH(C270,$W$70:$W$93,0),MATCH(B270,$X$69:$AJ$69,0))="M"), _xlfn.XLOOKUP($B270,$X$69:$AJ$69,$X$94:$AJ$94), INDEX($X$70:$AJ$93,MATCH(C270,$W$70:$W$93,0),MATCH(B270,$X$69:$AJ$69,0)))</f>
        <v>19.100000000000001</v>
      </c>
      <c r="I270" s="19">
        <f>IF(OR(INDEX($X$99:$AJ$122,MATCH(C270,$W$99:$W$122,0),MATCH(B270,$X$98:$AJ$98,0))="T", INDEX($X$99:$AJ$122,MATCH(C270,$W$99:$W$122,0),MATCH(B270,$X$98:$AJ$98,0))="M"),_xlfn.XLOOKUP($B270,$X$98:$AJ$98,$X$123:$AJ$123), INDEX($X$99:$AJ$122,MATCH(C270,$W$99:$W$122,0),MATCH(B270,$X$98:$AJ$98,0)))</f>
        <v>10.8</v>
      </c>
      <c r="J270" s="19">
        <f>IF(OR(INDEX($X$128:$AJ$151,MATCH(C270,$W$128:$W$151,0),MATCH(B270,$X$127:$AJ$127,0))="T", INDEX($X$128:$AJ$151,MATCH(C270,$W$128:$W$151,0),MATCH(B270,$X$127:$AJ$127,0))="M"), _xlfn.XLOOKUP($B270,$X$127:$AJ$127,$X$152:$AJ$152), INDEX($X$128:$AJ$151,MATCH(C270,$W$128:$W$151,0),MATCH(B270,$X$127:$AJ$127,0)))</f>
        <v>13.7</v>
      </c>
      <c r="K270" s="18">
        <f>IF(OR(INDEX($AM$13:$AY$36,MATCH($C270,$AL$13:$AL$36,0),MATCH($B270,$AM$12:$AY$12,0))="T", INDEX($AM$13:$AY$36,MATCH($C270,$AL$13:$AL$36,0),MATCH($B270,$AM$12:$AY$12,0))="M"),_xlfn.XLOOKUP($B270,$AM$12:$AY$12,$AM$37:$AY$37), INDEX($AM$13:$AY$36,MATCH($C270,$AL$13:$AL$36,0),MATCH($B270,$AM$12:$AY$12,0)))</f>
        <v>92</v>
      </c>
      <c r="L270" s="18">
        <f>IF(OR(INDEX($AM$41:$AY$64,MATCH($C270,$AL$41:$AL$64,0),MATCH($B270,$AM$40:$AY$40,0))="T", INDEX($AM$41:$AY$64,MATCH($C270,$AL$41:$AL$64,0),MATCH($B270,$AM$40:$AY$40,0))="M"),_xlfn.XLOOKUP($B270,$AM$40:$AY$40,$AM$65:$AY$65), INDEX($AM$41:$AY$64,MATCH($C270,$AL$41:$AL$64,0),MATCH($B270,$AM$40:$AY$40,0)))</f>
        <v>50</v>
      </c>
      <c r="M270" s="18">
        <f t="shared" ref="M270:M283" si="211">IF(OR(INDEX($AM$70:$AY$93,MATCH($C270,$AL$70:$AL$93,0),MATCH($B270,$AM$69:$AY$69,0))="T", INDEX($AM$70:$AY$93,MATCH($C270,$AL$70:$AL$93,0),MATCH($B270,$AM$69:$AY$69,0))="M"), _xlfn.XLOOKUP($B270,$AM$69:$AY$69,$AM$94:$AY$94), INDEX($AM$70:$AY$93,MATCH($C270,$AL$70:$AL$93,0),MATCH($B270,$AM$69:$AY$69,0)))</f>
        <v>13.9</v>
      </c>
      <c r="N270" s="18">
        <f t="shared" ref="N270:N283" si="212">IF(OR(INDEX($AM$99:$AY$122,MATCH($C270,$AL$99:$AL$122,0),MATCH($B270,$AM$98:$AY$98,0))="T", INDEX($AM$99:$AY$122,MATCH($C270,$AL$99:$AL$122,0),MATCH($B270,$AM$98:$AY$98,0))="M"), _xlfn.XLOOKUP($B270,$AM$98:$AY$98,$AM$123:$AY$123), INDEX($AM$99:$AY$122,MATCH($C270,$AL$99:$AL$122,0),MATCH($B270,$AM$98:$AY$98,0)))</f>
        <v>0.8</v>
      </c>
      <c r="O270" s="18">
        <f>IF(OR(INDEX($AM$99:$AY$122,MATCH($C270,$AL$99:$AL$122,0),MATCH($B270,$AM$98:$AY$98,0))="T", INDEX($AM$99:$AY$122,MATCH($C270,$AL$99:$AL$122,0),MATCH($B270,$AM$98:$AY$98,0))="M"), _xlfn.XLOOKUP($B270,$AM$98:$AY$98,$AM$123:$AY$123), INDEX($AM$99:$AY$122,MATCH($C270,$AL$99:$AL$122,0),MATCH($B270,$AM$98:$AY$98,0)))</f>
        <v>0.8</v>
      </c>
      <c r="P270" s="23">
        <f>IF(OR(INDEX($BB$13:$BN$36,MATCH($C270,$BA$13:$BA$36,0),MATCH($B270,$BB$12:$BN$12,0))="T", INDEX($BB$13:$BN$36,MATCH($C270,$BA$13:$BA$36,0),MATCH($B270,$BB$12:$BN$12,0))="M"),_xlfn.XLOOKUP($B270,$BB$12:$BN$12,$BB$37:$BN$37), INDEX($BB$13:$BN$36,MATCH($C270,$BA$13:$BA$36,0),MATCH($B270,$BB$12:$BN$12,0)))</f>
        <v>102</v>
      </c>
      <c r="Q270" s="23">
        <f>IF(OR(INDEX($BB$41:$BN$64,MATCH($C270,$BA$41:$BA$64,0),MATCH($B270,$BB$40:$BN$40,0))="T", INDEX($BB$41:$BN$64,MATCH($C270,$BA$41:$BA$64,0),MATCH($B270,$BB$40:$BN$40,0))="M"),_xlfn.XLOOKUP($B270,$BB$40:$BN$40,$BB$65:$BN$65), INDEX($BB$41:$BN$64,MATCH($C270,$BA$41:$BA$64,0),MATCH($B270,$BB$40:$BN$40,0)))</f>
        <v>52</v>
      </c>
      <c r="R270" s="23">
        <f>IF(OR(INDEX($BB$70:$BN$93,MATCH($C270,$BA$70:$BA$93,0),MATCH($B270,$BB$69:$BN$69,0))="T", INDEX($BB$70:$BN$93,MATCH($C270,$BA$70:$BA$93,0),MATCH($B270,$BB$69:$BN$69,0))="M"), _xlfn.XLOOKUP($B270,$BB$69:$BN$69,$BB$94:$BN$94), INDEX($AM$41:$AY$64,MATCH($C270,$BA$70:$BA$93,0),MATCH($B270,$BB$69:$BN$69,0)))</f>
        <v>50</v>
      </c>
      <c r="S270" s="23">
        <f>IF(OR(INDEX($BB$99:$BN$122,MATCH($C270,$BA$99:$BA$122,0),MATCH($B270,$BB$98:$BN$98,0))="T", INDEX($BB$99:$BN$122,MATCH($C270,$BA$99:$BA$122,0),MATCH($B270,$BB$98:$BN$98,0))="M"), _xlfn.XLOOKUP($B270,$BB$98:$BN$98,$BB$123:$BN$123), INDEX($BB$99:$BN$122,MATCH($C270,$BA$99:$BA$122,0),MATCH($B270,$BB$98:$BN$98,0)))</f>
        <v>170</v>
      </c>
      <c r="T270" s="23">
        <f>IF(OR(INDEX($BB$128:$BN$151,MATCH($C270,$BA$128:$BA$151,0),MATCH($B270,$BB$127:$BN$127,0))="T", INDEX($BB$128:$BN$151,MATCH($C270,$BA$128:$BA$151,0),MATCH($B270,$BB$127:$BN$127,0))="M"), _xlfn.XLOOKUP($B270,$BB$127:$BN$127,$BB$152:$BN$152), INDEX($AM$128:$AY$151,MATCH($C270,$BA$128:$BA$151,0),MATCH($B270,$BB$127:$BN$127,0)))</f>
        <v>68.099999999999994</v>
      </c>
    </row>
    <row r="271" spans="1:20" x14ac:dyDescent="0.35">
      <c r="A271" s="2">
        <v>44757</v>
      </c>
      <c r="B271" s="6">
        <f t="shared" si="208"/>
        <v>7</v>
      </c>
      <c r="C271" s="6">
        <f t="shared" si="209"/>
        <v>2022</v>
      </c>
      <c r="D271">
        <v>159447</v>
      </c>
      <c r="E271">
        <f t="shared" si="210"/>
        <v>64101.103175152908</v>
      </c>
      <c r="F271" s="19">
        <f>IF(OR(INDEX($X$13:$AJ$36,MATCH($C271,$W$13:$W$36,0),MATCH($B271,$X$12:$AJ$12,0))="T", INDEX($X$13:$AJ$36,MATCH($C271,$W$13:$W$36,0),MATCH($B271,$X$12:$AJ$12,0))="M"),_xlfn.XLOOKUP($B271,$X$12:$AJ$12,$X$37:$AJ$37), INDEX($X$13:$AJ$36,MATCH($C271,$W$13:$W$36,0),MATCH($B271,$X$12:$AJ$12,0)))</f>
        <v>103</v>
      </c>
      <c r="G271" s="19">
        <f>IF(OR(INDEX($X$41:$AJ$64,MATCH(C271,$W$41:$W$64,0),MATCH(B271,$X$40:$AJ$40,0))="T", INDEX($X$41:$AJ$64,MATCH(C271,$W$41:$W$64,0),MATCH(B271,$X$40:$AJ$40,0))="M"), _xlfn.XLOOKUP($B271,$X$40:$AJ$40,$X$65:$AJ$65), INDEX($X$41:$AJ$64,MATCH(C271,$W$41:$W$64,0),MATCH(B271,$X$40:$AJ$40,0)))</f>
        <v>55</v>
      </c>
      <c r="H271" s="19">
        <f>IF(OR(INDEX($X$70:$AJ$93,MATCH(C271,$W$70:$W$93,0),MATCH(B271,$X$69:$AJ$69,0))="T", INDEX($X$70:$AJ$93,MATCH(C271,$W$70:$W$93,0),MATCH(B271,$X$69:$AJ$69,0))="M"), _xlfn.XLOOKUP($B271,$X$69:$AJ$69,$X$94:$AJ$94), INDEX($X$70:$AJ$93,MATCH(C271,$W$70:$W$93,0),MATCH(B271,$X$69:$AJ$69,0)))</f>
        <v>16.7</v>
      </c>
      <c r="I271" s="19">
        <f>IF(OR(INDEX($X$99:$AJ$122,MATCH(C271,$W$99:$W$122,0),MATCH(B271,$X$98:$AJ$98,0))="T", INDEX($X$99:$AJ$122,MATCH(C271,$W$99:$W$122,0),MATCH(B271,$X$98:$AJ$98,0))="M"),_xlfn.XLOOKUP($B271,$X$98:$AJ$98,$X$123:$AJ$123), INDEX($X$99:$AJ$122,MATCH(C271,$W$99:$W$122,0),MATCH(B271,$X$98:$AJ$98,0)))</f>
        <v>11.5</v>
      </c>
      <c r="J271" s="19">
        <f>IF(OR(INDEX($X$128:$AJ$151,MATCH(C271,$W$128:$W$151,0),MATCH(B271,$X$127:$AJ$127,0))="T", INDEX($X$128:$AJ$151,MATCH(C271,$W$128:$W$151,0),MATCH(B271,$X$127:$AJ$127,0))="M"), _xlfn.XLOOKUP($B271,$X$127:$AJ$127,$X$152:$AJ$152), INDEX($X$128:$AJ$151,MATCH(C271,$W$128:$W$151,0),MATCH(B271,$X$127:$AJ$127,0)))</f>
        <v>12.5</v>
      </c>
      <c r="K271" s="18">
        <f>IF(OR(INDEX($AM$13:$AY$36,MATCH($C271,$AL$13:$AL$36,0),MATCH($B271,$AM$12:$AY$12,0))="T", INDEX($AM$13:$AY$36,MATCH($C271,$AL$13:$AL$36,0),MATCH($B271,$AM$12:$AY$12,0))="M"),_xlfn.XLOOKUP($B271,$AM$12:$AY$12,$AM$37:$AY$37), INDEX($AM$13:$AY$36,MATCH($C271,$AL$13:$AL$36,0),MATCH($B271,$AM$12:$AY$12,0)))</f>
        <v>73</v>
      </c>
      <c r="L271" s="18">
        <f>IF(OR(INDEX($AM$41:$AY$64,MATCH($C271,$AL$41:$AL$64,0),MATCH($B271,$AM$40:$AY$40,0))="T", INDEX($AM$41:$AY$64,MATCH($C271,$AL$41:$AL$64,0),MATCH($B271,$AM$40:$AY$40,0))="M"),_xlfn.XLOOKUP($B271,$AM$40:$AY$40,$AM$65:$AY$65), INDEX($AM$41:$AY$64,MATCH($C271,$AL$41:$AL$64,0),MATCH($B271,$AM$40:$AY$40,0)))</f>
        <v>51</v>
      </c>
      <c r="M271" s="18">
        <f t="shared" si="211"/>
        <v>10.7</v>
      </c>
      <c r="N271" s="18">
        <f t="shared" si="212"/>
        <v>0</v>
      </c>
      <c r="O271" s="18">
        <f>IF(OR(INDEX($AM$99:$AY$122,MATCH($C271,$AL$99:$AL$122,0),MATCH($B271,$AM$98:$AY$98,0))="T", INDEX($AM$99:$AY$122,MATCH($C271,$AL$99:$AL$122,0),MATCH($B271,$AM$98:$AY$98,0))="M"), _xlfn.XLOOKUP($B271,$AM$98:$AY$98,$AM$123:$AY$123), INDEX($AM$99:$AY$122,MATCH($C271,$AL$99:$AL$122,0),MATCH($B271,$AM$98:$AY$98,0)))</f>
        <v>0</v>
      </c>
      <c r="P271" s="23">
        <f>IF(OR(INDEX($BB$13:$BN$36,MATCH($C271,$BA$13:$BA$36,0),MATCH($B271,$BB$12:$BN$12,0))="T", INDEX($BB$13:$BN$36,MATCH($C271,$BA$13:$BA$36,0),MATCH($B271,$BB$12:$BN$12,0))="M"),_xlfn.XLOOKUP($B271,$BB$12:$BN$12,$BB$37:$BN$37), INDEX($BB$13:$BN$36,MATCH($C271,$BA$13:$BA$36,0),MATCH($B271,$BB$12:$BN$12,0)))</f>
        <v>91</v>
      </c>
      <c r="Q271" s="23">
        <f>IF(OR(INDEX($BB$41:$BN$64,MATCH($C271,$BA$41:$BA$64,0),MATCH($B271,$BB$40:$BN$40,0))="T", INDEX($BB$41:$BN$64,MATCH($C271,$BA$41:$BA$64,0),MATCH($B271,$BB$40:$BN$40,0))="M"),_xlfn.XLOOKUP($B271,$BB$40:$BN$40,$BB$65:$BN$65), INDEX($BB$41:$BN$64,MATCH($C271,$BA$41:$BA$64,0),MATCH($B271,$BB$40:$BN$40,0)))</f>
        <v>53</v>
      </c>
      <c r="R271" s="23">
        <f>IF(OR(INDEX($BB$70:$BN$93,MATCH($C271,$BA$70:$BA$93,0),MATCH($B271,$BB$69:$BN$69,0))="T", INDEX($BB$70:$BN$93,MATCH($C271,$BA$70:$BA$93,0),MATCH($B271,$BB$69:$BN$69,0))="M"), _xlfn.XLOOKUP($B271,$BB$69:$BN$69,$BB$94:$BN$94), INDEX($AM$41:$AY$64,MATCH($C271,$BA$70:$BA$93,0),MATCH($B271,$BB$69:$BN$69,0)))</f>
        <v>51</v>
      </c>
      <c r="S271" s="23">
        <f>IF(OR(INDEX($BB$99:$BN$122,MATCH($C271,$BA$99:$BA$122,0),MATCH($B271,$BB$98:$BN$98,0))="T", INDEX($BB$99:$BN$122,MATCH($C271,$BA$99:$BA$122,0),MATCH($B271,$BB$98:$BN$98,0))="M"), _xlfn.XLOOKUP($B271,$BB$98:$BN$98,$BB$123:$BN$123), INDEX($BB$99:$BN$122,MATCH($C271,$BA$99:$BA$122,0),MATCH($B271,$BB$98:$BN$98,0)))</f>
        <v>145</v>
      </c>
      <c r="T271" s="23">
        <f>IF(OR(INDEX($BB$128:$BN$151,MATCH($C271,$BA$128:$BA$151,0),MATCH($B271,$BB$127:$BN$127,0))="T", INDEX($BB$128:$BN$151,MATCH($C271,$BA$128:$BA$151,0),MATCH($B271,$BB$127:$BN$127,0))="M"), _xlfn.XLOOKUP($B271,$BB$127:$BN$127,$BB$152:$BN$152), INDEX($AM$128:$AY$151,MATCH($C271,$BA$128:$BA$151,0),MATCH($B271,$BB$127:$BN$127,0)))</f>
        <v>64.5</v>
      </c>
    </row>
    <row r="272" spans="1:20" x14ac:dyDescent="0.35">
      <c r="A272" s="2">
        <v>44788</v>
      </c>
      <c r="B272" s="6">
        <f t="shared" si="208"/>
        <v>8</v>
      </c>
      <c r="C272" s="6">
        <f t="shared" si="209"/>
        <v>2022</v>
      </c>
      <c r="D272">
        <v>174687</v>
      </c>
      <c r="E272">
        <f t="shared" si="210"/>
        <v>70227.909025305809</v>
      </c>
      <c r="F272" s="19">
        <f>IF(OR(INDEX($X$13:$AJ$36,MATCH($C272,$W$13:$W$36,0),MATCH($B272,$X$12:$AJ$12,0))="T", INDEX($X$13:$AJ$36,MATCH($C272,$W$13:$W$36,0),MATCH($B272,$X$12:$AJ$12,0))="M"),_xlfn.XLOOKUP($B272,$X$12:$AJ$12,$X$37:$AJ$37), INDEX($X$13:$AJ$36,MATCH($C272,$W$13:$W$36,0),MATCH($B272,$X$12:$AJ$12,0)))</f>
        <v>106</v>
      </c>
      <c r="G272" s="19">
        <f>IF(OR(INDEX($X$41:$AJ$64,MATCH(C272,$W$41:$W$64,0),MATCH(B272,$X$40:$AJ$40,0))="T", INDEX($X$41:$AJ$64,MATCH(C272,$W$41:$W$64,0),MATCH(B272,$X$40:$AJ$40,0))="M"), _xlfn.XLOOKUP($B272,$X$40:$AJ$40,$X$65:$AJ$65), INDEX($X$41:$AJ$64,MATCH(C272,$W$41:$W$64,0),MATCH(B272,$X$40:$AJ$40,0)))</f>
        <v>58</v>
      </c>
      <c r="H272" s="19">
        <f>IF(OR(INDEX($X$70:$AJ$93,MATCH(C272,$W$70:$W$93,0),MATCH(B272,$X$69:$AJ$69,0))="T", INDEX($X$70:$AJ$93,MATCH(C272,$W$70:$W$93,0),MATCH(B272,$X$69:$AJ$69,0))="M"), _xlfn.XLOOKUP($B272,$X$69:$AJ$69,$X$94:$AJ$94), INDEX($X$70:$AJ$93,MATCH(C272,$W$70:$W$93,0),MATCH(B272,$X$69:$AJ$69,0)))</f>
        <v>13.6</v>
      </c>
      <c r="I272" s="19">
        <f>IF(OR(INDEX($X$99:$AJ$122,MATCH(C272,$W$99:$W$122,0),MATCH(B272,$X$98:$AJ$98,0))="T", INDEX($X$99:$AJ$122,MATCH(C272,$W$99:$W$122,0),MATCH(B272,$X$98:$AJ$98,0))="M"),_xlfn.XLOOKUP($B272,$X$98:$AJ$98,$X$123:$AJ$123), INDEX($X$99:$AJ$122,MATCH(C272,$W$99:$W$122,0),MATCH(B272,$X$98:$AJ$98,0)))</f>
        <v>13.5</v>
      </c>
      <c r="J272" s="19">
        <f>IF(OR(INDEX($X$128:$AJ$151,MATCH(C272,$W$128:$W$151,0),MATCH(B272,$X$127:$AJ$127,0))="T", INDEX($X$128:$AJ$151,MATCH(C272,$W$128:$W$151,0),MATCH(B272,$X$127:$AJ$127,0))="M"), _xlfn.XLOOKUP($B272,$X$127:$AJ$127,$X$152:$AJ$152), INDEX($X$128:$AJ$151,MATCH(C272,$W$128:$W$151,0),MATCH(B272,$X$127:$AJ$127,0)))</f>
        <v>10.3</v>
      </c>
      <c r="K272" s="18">
        <f>IF(OR(INDEX($AM$13:$AY$36,MATCH($C272,$AL$13:$AL$36,0),MATCH($B272,$AM$12:$AY$12,0))="T", INDEX($AM$13:$AY$36,MATCH($C272,$AL$13:$AL$36,0),MATCH($B272,$AM$12:$AY$12,0))="M"),_xlfn.XLOOKUP($B272,$AM$12:$AY$12,$AM$37:$AY$37), INDEX($AM$13:$AY$36,MATCH($C272,$AL$13:$AL$36,0),MATCH($B272,$AM$12:$AY$12,0)))</f>
        <v>74</v>
      </c>
      <c r="L272" s="18">
        <f>IF(OR(INDEX($AM$41:$AY$64,MATCH($C272,$AL$41:$AL$64,0),MATCH($B272,$AM$40:$AY$40,0))="T", INDEX($AM$41:$AY$64,MATCH($C272,$AL$41:$AL$64,0),MATCH($B272,$AM$40:$AY$40,0))="M"),_xlfn.XLOOKUP($B272,$AM$40:$AY$40,$AM$65:$AY$65), INDEX($AM$41:$AY$64,MATCH($C272,$AL$41:$AL$64,0),MATCH($B272,$AM$40:$AY$40,0)))</f>
        <v>53</v>
      </c>
      <c r="M272" s="18">
        <f t="shared" si="211"/>
        <v>8.9</v>
      </c>
      <c r="N272" s="18">
        <f t="shared" si="212"/>
        <v>0</v>
      </c>
      <c r="O272" s="18">
        <f>IF(OR(INDEX($AM$99:$AY$122,MATCH($C272,$AL$99:$AL$122,0),MATCH($B272,$AM$98:$AY$98,0))="T", INDEX($AM$99:$AY$122,MATCH($C272,$AL$99:$AL$122,0),MATCH($B272,$AM$98:$AY$98,0))="M"), _xlfn.XLOOKUP($B272,$AM$98:$AY$98,$AM$123:$AY$123), INDEX($AM$99:$AY$122,MATCH($C272,$AL$99:$AL$122,0),MATCH($B272,$AM$98:$AY$98,0)))</f>
        <v>0</v>
      </c>
      <c r="P272" s="23">
        <f>IF(OR(INDEX($BB$13:$BN$36,MATCH($C272,$BA$13:$BA$36,0),MATCH($B272,$BB$12:$BN$12,0))="T", INDEX($BB$13:$BN$36,MATCH($C272,$BA$13:$BA$36,0),MATCH($B272,$BB$12:$BN$12,0))="M"),_xlfn.XLOOKUP($B272,$BB$12:$BN$12,$BB$37:$BN$37), INDEX($BB$13:$BN$36,MATCH($C272,$BA$13:$BA$36,0),MATCH($B272,$BB$12:$BN$12,0)))</f>
        <v>97</v>
      </c>
      <c r="Q272" s="23">
        <f>IF(OR(INDEX($BB$41:$BN$64,MATCH($C272,$BA$41:$BA$64,0),MATCH($B272,$BB$40:$BN$40,0))="T", INDEX($BB$41:$BN$64,MATCH($C272,$BA$41:$BA$64,0),MATCH($B272,$BB$40:$BN$40,0))="M"),_xlfn.XLOOKUP($B272,$BB$40:$BN$40,$BB$65:$BN$65), INDEX($BB$41:$BN$64,MATCH($C272,$BA$41:$BA$64,0),MATCH($B272,$BB$40:$BN$40,0)))</f>
        <v>55</v>
      </c>
      <c r="R272" s="23">
        <f>IF(OR(INDEX($BB$70:$BN$93,MATCH($C272,$BA$70:$BA$93,0),MATCH($B272,$BB$69:$BN$69,0))="T", INDEX($BB$70:$BN$93,MATCH($C272,$BA$70:$BA$93,0),MATCH($B272,$BB$69:$BN$69,0))="M"), _xlfn.XLOOKUP($B272,$BB$69:$BN$69,$BB$94:$BN$94), INDEX($AM$41:$AY$64,MATCH($C272,$BA$70:$BA$93,0),MATCH($B272,$BB$69:$BN$69,0)))</f>
        <v>53</v>
      </c>
      <c r="S272" s="23">
        <f>IF(OR(INDEX($BB$99:$BN$122,MATCH($C272,$BA$99:$BA$122,0),MATCH($B272,$BB$98:$BN$98,0))="T", INDEX($BB$99:$BN$122,MATCH($C272,$BA$99:$BA$122,0),MATCH($B272,$BB$98:$BN$98,0))="M"), _xlfn.XLOOKUP($B272,$BB$98:$BN$98,$BB$123:$BN$123), INDEX($BB$99:$BN$122,MATCH($C272,$BA$99:$BA$122,0),MATCH($B272,$BB$98:$BN$98,0)))</f>
        <v>227</v>
      </c>
      <c r="T272" s="23">
        <f>IF(OR(INDEX($BB$128:$BN$151,MATCH($C272,$BA$128:$BA$151,0),MATCH($B272,$BB$127:$BN$127,0))="T", INDEX($BB$128:$BN$151,MATCH($C272,$BA$128:$BA$151,0),MATCH($B272,$BB$127:$BN$127,0))="M"), _xlfn.XLOOKUP($B272,$BB$127:$BN$127,$BB$152:$BN$152), INDEX($AM$128:$AY$151,MATCH($C272,$BA$128:$BA$151,0),MATCH($B272,$BB$127:$BN$127,0)))</f>
        <v>69</v>
      </c>
    </row>
    <row r="273" spans="1:20" x14ac:dyDescent="0.35">
      <c r="A273" s="2">
        <v>44819</v>
      </c>
      <c r="B273" s="6">
        <f t="shared" si="208"/>
        <v>9</v>
      </c>
      <c r="C273" s="6">
        <f t="shared" si="209"/>
        <v>2022</v>
      </c>
      <c r="D273">
        <v>167163</v>
      </c>
      <c r="E273">
        <f t="shared" si="210"/>
        <v>67203.100152828745</v>
      </c>
      <c r="F273" s="19">
        <f>IF(OR(INDEX($X$13:$AJ$36,MATCH($C273,$W$13:$W$36,0),MATCH($B273,$X$12:$AJ$12,0))="T", INDEX($X$13:$AJ$36,MATCH($C273,$W$13:$W$36,0),MATCH($B273,$X$12:$AJ$12,0))="M"),_xlfn.XLOOKUP($B273,$X$12:$AJ$12,$X$37:$AJ$37), INDEX($X$13:$AJ$36,MATCH($C273,$W$13:$W$36,0),MATCH($B273,$X$12:$AJ$12,0)))</f>
        <v>114</v>
      </c>
      <c r="G273" s="19">
        <f>IF(OR(INDEX($X$41:$AJ$64,MATCH(C273,$W$41:$W$64,0),MATCH(B273,$X$40:$AJ$40,0))="T", INDEX($X$41:$AJ$64,MATCH(C273,$W$41:$W$64,0),MATCH(B273,$X$40:$AJ$40,0))="M"), _xlfn.XLOOKUP($B273,$X$40:$AJ$40,$X$65:$AJ$65), INDEX($X$41:$AJ$64,MATCH(C273,$W$41:$W$64,0),MATCH(B273,$X$40:$AJ$40,0)))</f>
        <v>53</v>
      </c>
      <c r="H273" s="19">
        <f>IF(OR(INDEX($X$70:$AJ$93,MATCH(C273,$W$70:$W$93,0),MATCH(B273,$X$69:$AJ$69,0))="T", INDEX($X$70:$AJ$93,MATCH(C273,$W$70:$W$93,0),MATCH(B273,$X$69:$AJ$69,0))="M"), _xlfn.XLOOKUP($B273,$X$69:$AJ$69,$X$94:$AJ$94), INDEX($X$70:$AJ$93,MATCH(C273,$W$70:$W$93,0),MATCH(B273,$X$69:$AJ$69,0)))</f>
        <v>7.5</v>
      </c>
      <c r="I273" s="19">
        <f>IF(OR(INDEX($X$99:$AJ$122,MATCH(C273,$W$99:$W$122,0),MATCH(B273,$X$98:$AJ$98,0))="T", INDEX($X$99:$AJ$122,MATCH(C273,$W$99:$W$122,0),MATCH(B273,$X$98:$AJ$98,0))="M"),_xlfn.XLOOKUP($B273,$X$98:$AJ$98,$X$123:$AJ$123), INDEX($X$99:$AJ$122,MATCH(C273,$W$99:$W$122,0),MATCH(B273,$X$98:$AJ$98,0)))</f>
        <v>11.6</v>
      </c>
      <c r="J273" s="19">
        <f>IF(OR(INDEX($X$128:$AJ$151,MATCH(C273,$W$128:$W$151,0),MATCH(B273,$X$127:$AJ$127,0))="T", INDEX($X$128:$AJ$151,MATCH(C273,$W$128:$W$151,0),MATCH(B273,$X$127:$AJ$127,0))="M"), _xlfn.XLOOKUP($B273,$X$127:$AJ$127,$X$152:$AJ$152), INDEX($X$128:$AJ$151,MATCH(C273,$W$128:$W$151,0),MATCH(B273,$X$127:$AJ$127,0)))</f>
        <v>9.1999999999999993</v>
      </c>
      <c r="K273" s="18">
        <f>IF(OR(INDEX($AM$13:$AY$36,MATCH($C273,$AL$13:$AL$36,0),MATCH($B273,$AM$12:$AY$12,0))="T", INDEX($AM$13:$AY$36,MATCH($C273,$AL$13:$AL$36,0),MATCH($B273,$AM$12:$AY$12,0))="M"),_xlfn.XLOOKUP($B273,$AM$12:$AY$12,$AM$37:$AY$37), INDEX($AM$13:$AY$36,MATCH($C273,$AL$13:$AL$36,0),MATCH($B273,$AM$12:$AY$12,0)))</f>
        <v>98</v>
      </c>
      <c r="L273" s="18">
        <f>IF(OR(INDEX($AM$41:$AY$64,MATCH($C273,$AL$41:$AL$64,0),MATCH($B273,$AM$40:$AY$40,0))="T", INDEX($AM$41:$AY$64,MATCH($C273,$AL$41:$AL$64,0),MATCH($B273,$AM$40:$AY$40,0))="M"),_xlfn.XLOOKUP($B273,$AM$40:$AY$40,$AM$65:$AY$65), INDEX($AM$41:$AY$64,MATCH($C273,$AL$41:$AL$64,0),MATCH($B273,$AM$40:$AY$40,0)))</f>
        <v>54</v>
      </c>
      <c r="M273" s="18">
        <f t="shared" si="211"/>
        <v>10.3</v>
      </c>
      <c r="N273" s="18">
        <f t="shared" si="212"/>
        <v>2</v>
      </c>
      <c r="O273" s="18">
        <f>IF(OR(INDEX($AM$99:$AY$122,MATCH($C273,$AL$99:$AL$122,0),MATCH($B273,$AM$98:$AY$98,0))="T", INDEX($AM$99:$AY$122,MATCH($C273,$AL$99:$AL$122,0),MATCH($B273,$AM$98:$AY$98,0))="M"), _xlfn.XLOOKUP($B273,$AM$98:$AY$98,$AM$123:$AY$123), INDEX($AM$99:$AY$122,MATCH($C273,$AL$99:$AL$122,0),MATCH($B273,$AM$98:$AY$98,0)))</f>
        <v>2</v>
      </c>
      <c r="P273" s="23">
        <f>IF(OR(INDEX($BB$13:$BN$36,MATCH($C273,$BA$13:$BA$36,0),MATCH($B273,$BB$12:$BN$12,0))="T", INDEX($BB$13:$BN$36,MATCH($C273,$BA$13:$BA$36,0),MATCH($B273,$BB$12:$BN$12,0))="M"),_xlfn.XLOOKUP($B273,$BB$12:$BN$12,$BB$37:$BN$37), INDEX($BB$13:$BN$36,MATCH($C273,$BA$13:$BA$36,0),MATCH($B273,$BB$12:$BN$12,0)))</f>
        <v>109</v>
      </c>
      <c r="Q273" s="23">
        <f>IF(OR(INDEX($BB$41:$BN$64,MATCH($C273,$BA$41:$BA$64,0),MATCH($B273,$BB$40:$BN$40,0))="T", INDEX($BB$41:$BN$64,MATCH($C273,$BA$41:$BA$64,0),MATCH($B273,$BB$40:$BN$40,0))="M"),_xlfn.XLOOKUP($B273,$BB$40:$BN$40,$BB$65:$BN$65), INDEX($BB$41:$BN$64,MATCH($C273,$BA$41:$BA$64,0),MATCH($B273,$BB$40:$BN$40,0)))</f>
        <v>54</v>
      </c>
      <c r="R273" s="23">
        <f>IF(OR(INDEX($BB$70:$BN$93,MATCH($C273,$BA$70:$BA$93,0),MATCH($B273,$BB$69:$BN$69,0))="T", INDEX($BB$70:$BN$93,MATCH($C273,$BA$70:$BA$93,0),MATCH($B273,$BB$69:$BN$69,0))="M"), _xlfn.XLOOKUP($B273,$BB$69:$BN$69,$BB$94:$BN$94), INDEX($AM$41:$AY$64,MATCH($C273,$BA$70:$BA$93,0),MATCH($B273,$BB$69:$BN$69,0)))</f>
        <v>54</v>
      </c>
      <c r="S273" s="23">
        <f>IF(OR(INDEX($BB$99:$BN$122,MATCH($C273,$BA$99:$BA$122,0),MATCH($B273,$BB$98:$BN$98,0))="T", INDEX($BB$99:$BN$122,MATCH($C273,$BA$99:$BA$122,0),MATCH($B273,$BB$98:$BN$98,0))="M"), _xlfn.XLOOKUP($B273,$BB$98:$BN$98,$BB$123:$BN$123), INDEX($BB$99:$BN$122,MATCH($C273,$BA$99:$BA$122,0),MATCH($B273,$BB$98:$BN$98,0)))</f>
        <v>241</v>
      </c>
      <c r="T273" s="23">
        <f>IF(OR(INDEX($BB$128:$BN$151,MATCH($C273,$BA$128:$BA$151,0),MATCH($B273,$BB$127:$BN$127,0))="T", INDEX($BB$128:$BN$151,MATCH($C273,$BA$128:$BA$151,0),MATCH($B273,$BB$127:$BN$127,0))="M"), _xlfn.XLOOKUP($B273,$BB$127:$BN$127,$BB$152:$BN$152), INDEX($AM$128:$AY$151,MATCH($C273,$BA$128:$BA$151,0),MATCH($B273,$BB$127:$BN$127,0)))</f>
        <v>72.3</v>
      </c>
    </row>
    <row r="274" spans="1:20" x14ac:dyDescent="0.35">
      <c r="A274" s="2">
        <v>44849</v>
      </c>
      <c r="B274" s="6">
        <f t="shared" si="208"/>
        <v>10</v>
      </c>
      <c r="C274" s="6">
        <f t="shared" si="209"/>
        <v>2022</v>
      </c>
      <c r="D274">
        <v>162871</v>
      </c>
      <c r="E274">
        <f t="shared" si="210"/>
        <v>65477.624384531089</v>
      </c>
      <c r="F274" s="19">
        <f>IF(OR(INDEX($X$13:$AJ$36,MATCH($C274,$W$13:$W$36,0),MATCH($B274,$X$12:$AJ$12,0))="T", INDEX($X$13:$AJ$36,MATCH($C274,$W$13:$W$36,0),MATCH($B274,$X$12:$AJ$12,0))="M"),_xlfn.XLOOKUP($B274,$X$12:$AJ$12,$X$37:$AJ$37), INDEX($X$13:$AJ$36,MATCH($C274,$W$13:$W$36,0),MATCH($B274,$X$12:$AJ$12,0)))</f>
        <v>97</v>
      </c>
      <c r="G274" s="19">
        <f>IF(OR(INDEX($X$41:$AJ$64,MATCH(C274,$W$41:$W$64,0),MATCH(B274,$X$40:$AJ$40,0))="T", INDEX($X$41:$AJ$64,MATCH(C274,$W$41:$W$64,0),MATCH(B274,$X$40:$AJ$40,0))="M"), _xlfn.XLOOKUP($B274,$X$40:$AJ$40,$X$65:$AJ$65), INDEX($X$41:$AJ$64,MATCH(C274,$W$41:$W$64,0),MATCH(B274,$X$40:$AJ$40,0)))</f>
        <v>41</v>
      </c>
      <c r="H274" s="19">
        <f>IF(OR(INDEX($X$70:$AJ$93,MATCH(C274,$W$70:$W$93,0),MATCH(B274,$X$69:$AJ$69,0))="T", INDEX($X$70:$AJ$93,MATCH(C274,$W$70:$W$93,0),MATCH(B274,$X$69:$AJ$69,0))="M"), _xlfn.XLOOKUP($B274,$X$69:$AJ$69,$X$94:$AJ$94), INDEX($X$70:$AJ$93,MATCH(C274,$W$70:$W$93,0),MATCH(B274,$X$69:$AJ$69,0)))</f>
        <v>4.9000000000000004</v>
      </c>
      <c r="I274" s="19">
        <f>IF(OR(INDEX($X$99:$AJ$122,MATCH(C274,$W$99:$W$122,0),MATCH(B274,$X$98:$AJ$98,0))="T", INDEX($X$99:$AJ$122,MATCH(C274,$W$99:$W$122,0),MATCH(B274,$X$98:$AJ$98,0))="M"),_xlfn.XLOOKUP($B274,$X$98:$AJ$98,$X$123:$AJ$123), INDEX($X$99:$AJ$122,MATCH(C274,$W$99:$W$122,0),MATCH(B274,$X$98:$AJ$98,0)))</f>
        <v>3.8</v>
      </c>
      <c r="J274" s="19">
        <f>IF(OR(INDEX($X$128:$AJ$151,MATCH(C274,$W$128:$W$151,0),MATCH(B274,$X$127:$AJ$127,0))="T", INDEX($X$128:$AJ$151,MATCH(C274,$W$128:$W$151,0),MATCH(B274,$X$127:$AJ$127,0))="M"), _xlfn.XLOOKUP($B274,$X$127:$AJ$127,$X$152:$AJ$152), INDEX($X$128:$AJ$151,MATCH(C274,$W$128:$W$151,0),MATCH(B274,$X$127:$AJ$127,0)))</f>
        <v>7.5</v>
      </c>
      <c r="K274" s="18">
        <f>IF(OR(INDEX($AM$13:$AY$36,MATCH($C274,$AL$13:$AL$36,0),MATCH($B274,$AM$12:$AY$12,0))="T", INDEX($AM$13:$AY$36,MATCH($C274,$AL$13:$AL$36,0),MATCH($B274,$AM$12:$AY$12,0))="M"),_xlfn.XLOOKUP($B274,$AM$12:$AY$12,$AM$37:$AY$37), INDEX($AM$13:$AY$36,MATCH($C274,$AL$13:$AL$36,0),MATCH($B274,$AM$12:$AY$12,0)))</f>
        <v>90</v>
      </c>
      <c r="L274" s="18">
        <f>IF(OR(INDEX($AM$41:$AY$64,MATCH($C274,$AL$41:$AL$64,0),MATCH($B274,$AM$40:$AY$40,0))="T", INDEX($AM$41:$AY$64,MATCH($C274,$AL$41:$AL$64,0),MATCH($B274,$AM$40:$AY$40,0))="M"),_xlfn.XLOOKUP($B274,$AM$40:$AY$40,$AM$65:$AY$65), INDEX($AM$41:$AY$64,MATCH($C274,$AL$41:$AL$64,0),MATCH($B274,$AM$40:$AY$40,0)))</f>
        <v>49</v>
      </c>
      <c r="M274" s="18">
        <f t="shared" si="211"/>
        <v>9.1999999999999993</v>
      </c>
      <c r="N274" s="18">
        <f t="shared" si="212"/>
        <v>0.5</v>
      </c>
      <c r="O274" s="18">
        <f>IF(OR(INDEX($AM$99:$AY$122,MATCH($C274,$AL$99:$AL$122,0),MATCH($B274,$AM$98:$AY$98,0))="T", INDEX($AM$99:$AY$122,MATCH($C274,$AL$99:$AL$122,0),MATCH($B274,$AM$98:$AY$98,0))="M"), _xlfn.XLOOKUP($B274,$AM$98:$AY$98,$AM$123:$AY$123), INDEX($AM$99:$AY$122,MATCH($C274,$AL$99:$AL$122,0),MATCH($B274,$AM$98:$AY$98,0)))</f>
        <v>0.5</v>
      </c>
      <c r="P274" s="23">
        <f>IF(OR(INDEX($BB$13:$BN$36,MATCH($C274,$BA$13:$BA$36,0),MATCH($B274,$BB$12:$BN$12,0))="T", INDEX($BB$13:$BN$36,MATCH($C274,$BA$13:$BA$36,0),MATCH($B274,$BB$12:$BN$12,0))="M"),_xlfn.XLOOKUP($B274,$BB$12:$BN$12,$BB$37:$BN$37), INDEX($BB$13:$BN$36,MATCH($C274,$BA$13:$BA$36,0),MATCH($B274,$BB$12:$BN$12,0)))</f>
        <v>90</v>
      </c>
      <c r="Q274" s="23">
        <f>IF(OR(INDEX($BB$41:$BN$64,MATCH($C274,$BA$41:$BA$64,0),MATCH($B274,$BB$40:$BN$40,0))="T", INDEX($BB$41:$BN$64,MATCH($C274,$BA$41:$BA$64,0),MATCH($B274,$BB$40:$BN$40,0))="M"),_xlfn.XLOOKUP($B274,$BB$40:$BN$40,$BB$65:$BN$65), INDEX($BB$41:$BN$64,MATCH($C274,$BA$41:$BA$64,0),MATCH($B274,$BB$40:$BN$40,0)))</f>
        <v>45</v>
      </c>
      <c r="R274" s="23">
        <f>IF(OR(INDEX($BB$70:$BN$93,MATCH($C274,$BA$70:$BA$93,0),MATCH($B274,$BB$69:$BN$69,0))="T", INDEX($BB$70:$BN$93,MATCH($C274,$BA$70:$BA$93,0),MATCH($B274,$BB$69:$BN$69,0))="M"), _xlfn.XLOOKUP($B274,$BB$69:$BN$69,$BB$94:$BN$94), INDEX($AM$41:$AY$64,MATCH($C274,$BA$70:$BA$93,0),MATCH($B274,$BB$69:$BN$69,0)))</f>
        <v>49</v>
      </c>
      <c r="S274" s="23">
        <f>IF(OR(INDEX($BB$99:$BN$122,MATCH($C274,$BA$99:$BA$122,0),MATCH($B274,$BB$98:$BN$98,0))="T", INDEX($BB$99:$BN$122,MATCH($C274,$BA$99:$BA$122,0),MATCH($B274,$BB$98:$BN$98,0))="M"), _xlfn.XLOOKUP($B274,$BB$98:$BN$98,$BB$123:$BN$123), INDEX($BB$99:$BN$122,MATCH($C274,$BA$99:$BA$122,0),MATCH($B274,$BB$98:$BN$98,0)))</f>
        <v>45</v>
      </c>
      <c r="T274" s="23">
        <f>IF(OR(INDEX($BB$128:$BN$151,MATCH($C274,$BA$128:$BA$151,0),MATCH($B274,$BB$127:$BN$127,0))="T", INDEX($BB$128:$BN$151,MATCH($C274,$BA$128:$BA$151,0),MATCH($B274,$BB$127:$BN$127,0))="M"), _xlfn.XLOOKUP($B274,$BB$127:$BN$127,$BB$152:$BN$152), INDEX($AM$128:$AY$151,MATCH($C274,$BA$128:$BA$151,0),MATCH($B274,$BB$127:$BN$127,0)))</f>
        <v>65.7</v>
      </c>
    </row>
    <row r="275" spans="1:20" x14ac:dyDescent="0.35">
      <c r="A275" s="2">
        <v>44880</v>
      </c>
      <c r="B275" s="6">
        <f t="shared" si="208"/>
        <v>11</v>
      </c>
      <c r="C275" s="6">
        <f t="shared" si="209"/>
        <v>2022</v>
      </c>
      <c r="D275">
        <v>188387</v>
      </c>
      <c r="E275">
        <f t="shared" si="210"/>
        <v>75735.601948343523</v>
      </c>
      <c r="F275" s="19">
        <f>IF(OR(INDEX($X$13:$AJ$36,MATCH($C275,$W$13:$W$36,0),MATCH($B275,$X$12:$AJ$12,0))="T", INDEX($X$13:$AJ$36,MATCH($C275,$W$13:$W$36,0),MATCH($B275,$X$12:$AJ$12,0))="M"),_xlfn.XLOOKUP($B275,$X$12:$AJ$12,$X$37:$AJ$37), INDEX($X$13:$AJ$36,MATCH($C275,$W$13:$W$36,0),MATCH($B275,$X$12:$AJ$12,0)))</f>
        <v>71</v>
      </c>
      <c r="G275" s="19">
        <f>IF(OR(INDEX($X$41:$AJ$64,MATCH(C275,$W$41:$W$64,0),MATCH(B275,$X$40:$AJ$40,0))="T", INDEX($X$41:$AJ$64,MATCH(C275,$W$41:$W$64,0),MATCH(B275,$X$40:$AJ$40,0))="M"), _xlfn.XLOOKUP($B275,$X$40:$AJ$40,$X$65:$AJ$65), INDEX($X$41:$AJ$64,MATCH(C275,$W$41:$W$64,0),MATCH(B275,$X$40:$AJ$40,0)))</f>
        <v>30</v>
      </c>
      <c r="H275" s="19">
        <f>IF(OR(INDEX($X$70:$AJ$93,MATCH(C275,$W$70:$W$93,0),MATCH(B275,$X$69:$AJ$69,0))="T", INDEX($X$70:$AJ$93,MATCH(C275,$W$70:$W$93,0),MATCH(B275,$X$69:$AJ$69,0))="M"), _xlfn.XLOOKUP($B275,$X$69:$AJ$69,$X$94:$AJ$94), INDEX($X$70:$AJ$93,MATCH(C275,$W$70:$W$93,0),MATCH(B275,$X$69:$AJ$69,0)))</f>
        <v>1.6</v>
      </c>
      <c r="I275" s="19">
        <f>IF(OR(INDEX($X$99:$AJ$122,MATCH(C275,$W$99:$W$122,0),MATCH(B275,$X$98:$AJ$98,0))="T", INDEX($X$99:$AJ$122,MATCH(C275,$W$99:$W$122,0),MATCH(B275,$X$98:$AJ$98,0))="M"),_xlfn.XLOOKUP($B275,$X$98:$AJ$98,$X$123:$AJ$123), INDEX($X$99:$AJ$122,MATCH(C275,$W$99:$W$122,0),MATCH(B275,$X$98:$AJ$98,0)))</f>
        <v>0</v>
      </c>
      <c r="J275" s="19">
        <f>IF(OR(INDEX($X$128:$AJ$151,MATCH(C275,$W$128:$W$151,0),MATCH(B275,$X$127:$AJ$127,0))="T", INDEX($X$128:$AJ$151,MATCH(C275,$W$128:$W$151,0),MATCH(B275,$X$127:$AJ$127,0))="M"), _xlfn.XLOOKUP($B275,$X$127:$AJ$127,$X$152:$AJ$152), INDEX($X$128:$AJ$151,MATCH(C275,$W$128:$W$151,0),MATCH(B275,$X$127:$AJ$127,0)))</f>
        <v>5</v>
      </c>
      <c r="K275" s="18">
        <f>IF(OR(INDEX($AM$13:$AY$36,MATCH($C275,$AL$13:$AL$36,0),MATCH($B275,$AM$12:$AY$12,0))="T", INDEX($AM$13:$AY$36,MATCH($C275,$AL$13:$AL$36,0),MATCH($B275,$AM$12:$AY$12,0))="M"),_xlfn.XLOOKUP($B275,$AM$12:$AY$12,$AM$37:$AY$37), INDEX($AM$13:$AY$36,MATCH($C275,$AL$13:$AL$36,0),MATCH($B275,$AM$12:$AY$12,0)))</f>
        <v>69</v>
      </c>
      <c r="L275" s="18">
        <f>IF(OR(INDEX($AM$41:$AY$64,MATCH($C275,$AL$41:$AL$64,0),MATCH($B275,$AM$40:$AY$40,0))="T", INDEX($AM$41:$AY$64,MATCH($C275,$AL$41:$AL$64,0),MATCH($B275,$AM$40:$AY$40,0))="M"),_xlfn.XLOOKUP($B275,$AM$40:$AY$40,$AM$65:$AY$65), INDEX($AM$41:$AY$64,MATCH($C275,$AL$41:$AL$64,0),MATCH($B275,$AM$40:$AY$40,0)))</f>
        <v>43</v>
      </c>
      <c r="M275" s="18">
        <f t="shared" si="211"/>
        <v>7.6</v>
      </c>
      <c r="N275" s="18">
        <f t="shared" si="212"/>
        <v>0</v>
      </c>
      <c r="O275" s="18">
        <f>IF(OR(INDEX($AM$99:$AY$122,MATCH($C275,$AL$99:$AL$122,0),MATCH($B275,$AM$98:$AY$98,0))="T", INDEX($AM$99:$AY$122,MATCH($C275,$AL$99:$AL$122,0),MATCH($B275,$AM$98:$AY$98,0))="M"), _xlfn.XLOOKUP($B275,$AM$98:$AY$98,$AM$123:$AY$123), INDEX($AM$99:$AY$122,MATCH($C275,$AL$99:$AL$122,0),MATCH($B275,$AM$98:$AY$98,0)))</f>
        <v>0</v>
      </c>
      <c r="P275" s="23">
        <f>IF(OR(INDEX($BB$13:$BN$36,MATCH($C275,$BA$13:$BA$36,0),MATCH($B275,$BB$12:$BN$12,0))="T", INDEX($BB$13:$BN$36,MATCH($C275,$BA$13:$BA$36,0),MATCH($B275,$BB$12:$BN$12,0))="M"),_xlfn.XLOOKUP($B275,$BB$12:$BN$12,$BB$37:$BN$37), INDEX($BB$13:$BN$36,MATCH($C275,$BA$13:$BA$36,0),MATCH($B275,$BB$12:$BN$12,0)))</f>
        <v>73</v>
      </c>
      <c r="Q275" s="23">
        <f>IF(OR(INDEX($BB$41:$BN$64,MATCH($C275,$BA$41:$BA$64,0),MATCH($B275,$BB$40:$BN$40,0))="T", INDEX($BB$41:$BN$64,MATCH($C275,$BA$41:$BA$64,0),MATCH($B275,$BB$40:$BN$40,0))="M"),_xlfn.XLOOKUP($B275,$BB$40:$BN$40,$BB$65:$BN$65), INDEX($BB$41:$BN$64,MATCH($C275,$BA$41:$BA$64,0),MATCH($B275,$BB$40:$BN$40,0)))</f>
        <v>36</v>
      </c>
      <c r="R275" s="23">
        <f>IF(OR(INDEX($BB$70:$BN$93,MATCH($C275,$BA$70:$BA$93,0),MATCH($B275,$BB$69:$BN$69,0))="T", INDEX($BB$70:$BN$93,MATCH($C275,$BA$70:$BA$93,0),MATCH($B275,$BB$69:$BN$69,0))="M"), _xlfn.XLOOKUP($B275,$BB$69:$BN$69,$BB$94:$BN$94), INDEX($AM$41:$AY$64,MATCH($C275,$BA$70:$BA$93,0),MATCH($B275,$BB$69:$BN$69,0)))</f>
        <v>43</v>
      </c>
      <c r="S275" s="23">
        <f>IF(OR(INDEX($BB$99:$BN$122,MATCH($C275,$BA$99:$BA$122,0),MATCH($B275,$BB$98:$BN$98,0))="T", INDEX($BB$99:$BN$122,MATCH($C275,$BA$99:$BA$122,0),MATCH($B275,$BB$98:$BN$98,0))="M"), _xlfn.XLOOKUP($B275,$BB$98:$BN$98,$BB$123:$BN$123), INDEX($BB$99:$BN$122,MATCH($C275,$BA$99:$BA$122,0),MATCH($B275,$BB$98:$BN$98,0)))</f>
        <v>0</v>
      </c>
      <c r="T275" s="23">
        <f>IF(OR(INDEX($BB$128:$BN$151,MATCH($C275,$BA$128:$BA$151,0),MATCH($B275,$BB$127:$BN$127,0))="T", INDEX($BB$128:$BN$151,MATCH($C275,$BA$128:$BA$151,0),MATCH($B275,$BB$127:$BN$127,0))="M"), _xlfn.XLOOKUP($B275,$BB$127:$BN$127,$BB$152:$BN$152), INDEX($AM$128:$AY$151,MATCH($C275,$BA$128:$BA$151,0),MATCH($B275,$BB$127:$BN$127,0)))</f>
        <v>61.9</v>
      </c>
    </row>
    <row r="276" spans="1:20" x14ac:dyDescent="0.35">
      <c r="A276" s="2">
        <v>44910</v>
      </c>
      <c r="B276" s="6">
        <f t="shared" si="208"/>
        <v>12</v>
      </c>
      <c r="C276" s="6">
        <f t="shared" si="209"/>
        <v>2022</v>
      </c>
      <c r="D276">
        <v>211233</v>
      </c>
      <c r="E276">
        <f t="shared" si="210"/>
        <v>84920.182424235478</v>
      </c>
      <c r="F276" s="19">
        <f>IF(OR(INDEX($X$13:$AJ$36,MATCH($C276,$W$13:$W$36,0),MATCH($B276,$X$12:$AJ$12,0))="T", INDEX($X$13:$AJ$36,MATCH($C276,$W$13:$W$36,0),MATCH($B276,$X$12:$AJ$12,0))="M"),_xlfn.XLOOKUP($B276,$X$12:$AJ$12,$X$37:$AJ$37), INDEX($X$13:$AJ$36,MATCH($C276,$W$13:$W$36,0),MATCH($B276,$X$12:$AJ$12,0)))</f>
        <v>60</v>
      </c>
      <c r="G276" s="19">
        <f>IF(OR(INDEX($X$41:$AJ$64,MATCH(C276,$W$41:$W$64,0),MATCH(B276,$X$40:$AJ$40,0))="T", INDEX($X$41:$AJ$64,MATCH(C276,$W$41:$W$64,0),MATCH(B276,$X$40:$AJ$40,0))="M"), _xlfn.XLOOKUP($B276,$X$40:$AJ$40,$X$65:$AJ$65), INDEX($X$41:$AJ$64,MATCH(C276,$W$41:$W$64,0),MATCH(B276,$X$40:$AJ$40,0)))</f>
        <v>29</v>
      </c>
      <c r="H276" s="19">
        <f>IF(OR(INDEX($X$70:$AJ$93,MATCH(C276,$W$70:$W$93,0),MATCH(B276,$X$69:$AJ$69,0))="T", INDEX($X$70:$AJ$93,MATCH(C276,$W$70:$W$93,0),MATCH(B276,$X$69:$AJ$69,0))="M"), _xlfn.XLOOKUP($B276,$X$69:$AJ$69,$X$94:$AJ$94), INDEX($X$70:$AJ$93,MATCH(C276,$W$70:$W$93,0),MATCH(B276,$X$69:$AJ$69,0)))</f>
        <v>0</v>
      </c>
      <c r="I276" s="19">
        <f>IF(OR(INDEX($X$99:$AJ$122,MATCH(C276,$W$99:$W$122,0),MATCH(B276,$X$98:$AJ$98,0))="T", INDEX($X$99:$AJ$122,MATCH(C276,$W$99:$W$122,0),MATCH(B276,$X$98:$AJ$98,0))="M"),_xlfn.XLOOKUP($B276,$X$98:$AJ$98,$X$123:$AJ$123), INDEX($X$99:$AJ$122,MATCH(C276,$W$99:$W$122,0),MATCH(B276,$X$98:$AJ$98,0)))</f>
        <v>0</v>
      </c>
      <c r="J276" s="19">
        <f>IF(OR(INDEX($X$128:$AJ$151,MATCH(C276,$W$128:$W$151,0),MATCH(B276,$X$127:$AJ$127,0))="T", INDEX($X$128:$AJ$151,MATCH(C276,$W$128:$W$151,0),MATCH(B276,$X$127:$AJ$127,0))="M"), _xlfn.XLOOKUP($B276,$X$127:$AJ$127,$X$152:$AJ$152), INDEX($X$128:$AJ$151,MATCH(C276,$W$128:$W$151,0),MATCH(B276,$X$127:$AJ$127,0)))</f>
        <v>2</v>
      </c>
      <c r="K276" s="18">
        <f>IF(OR(INDEX($AM$13:$AY$36,MATCH($C276,$AL$13:$AL$36,0),MATCH($B276,$AM$12:$AY$12,0))="T", INDEX($AM$13:$AY$36,MATCH($C276,$AL$13:$AL$36,0),MATCH($B276,$AM$12:$AY$12,0))="M"),_xlfn.XLOOKUP($B276,$AM$12:$AY$12,$AM$37:$AY$37), INDEX($AM$13:$AY$36,MATCH($C276,$AL$13:$AL$36,0),MATCH($B276,$AM$12:$AY$12,0)))</f>
        <v>61</v>
      </c>
      <c r="L276" s="18">
        <f>IF(OR(INDEX($AM$41:$AY$64,MATCH($C276,$AL$41:$AL$64,0),MATCH($B276,$AM$40:$AY$40,0))="T", INDEX($AM$41:$AY$64,MATCH($C276,$AL$41:$AL$64,0),MATCH($B276,$AM$40:$AY$40,0))="M"),_xlfn.XLOOKUP($B276,$AM$40:$AY$40,$AM$65:$AY$65), INDEX($AM$41:$AY$64,MATCH($C276,$AL$41:$AL$64,0),MATCH($B276,$AM$40:$AY$40,0)))</f>
        <v>40</v>
      </c>
      <c r="M276" s="18">
        <f t="shared" si="211"/>
        <v>4.8</v>
      </c>
      <c r="N276" s="18">
        <f t="shared" si="212"/>
        <v>0</v>
      </c>
      <c r="O276" s="18">
        <f>IF(OR(INDEX($AM$99:$AY$122,MATCH($C276,$AL$99:$AL$122,0),MATCH($B276,$AM$98:$AY$98,0))="T", INDEX($AM$99:$AY$122,MATCH($C276,$AL$99:$AL$122,0),MATCH($B276,$AM$98:$AY$98,0))="M"), _xlfn.XLOOKUP($B276,$AM$98:$AY$98,$AM$123:$AY$123), INDEX($AM$99:$AY$122,MATCH($C276,$AL$99:$AL$122,0),MATCH($B276,$AM$98:$AY$98,0)))</f>
        <v>0</v>
      </c>
      <c r="P276" s="23">
        <f>IF(OR(INDEX($BB$13:$BN$36,MATCH($C276,$BA$13:$BA$36,0),MATCH($B276,$BB$12:$BN$12,0))="T", INDEX($BB$13:$BN$36,MATCH($C276,$BA$13:$BA$36,0),MATCH($B276,$BB$12:$BN$12,0))="M"),_xlfn.XLOOKUP($B276,$BB$12:$BN$12,$BB$37:$BN$37), INDEX($BB$13:$BN$36,MATCH($C276,$BA$13:$BA$36,0),MATCH($B276,$BB$12:$BN$12,0)))</f>
        <v>65</v>
      </c>
      <c r="Q276" s="23">
        <f>IF(OR(INDEX($BB$41:$BN$64,MATCH($C276,$BA$41:$BA$64,0),MATCH($B276,$BB$40:$BN$40,0))="T", INDEX($BB$41:$BN$64,MATCH($C276,$BA$41:$BA$64,0),MATCH($B276,$BB$40:$BN$40,0))="M"),_xlfn.XLOOKUP($B276,$BB$40:$BN$40,$BB$65:$BN$65), INDEX($BB$41:$BN$64,MATCH($C276,$BA$41:$BA$64,0),MATCH($B276,$BB$40:$BN$40,0)))</f>
        <v>34</v>
      </c>
      <c r="R276" s="23">
        <f>IF(OR(INDEX($BB$70:$BN$93,MATCH($C276,$BA$70:$BA$93,0),MATCH($B276,$BB$69:$BN$69,0))="T", INDEX($BB$70:$BN$93,MATCH($C276,$BA$70:$BA$93,0),MATCH($B276,$BB$69:$BN$69,0))="M"), _xlfn.XLOOKUP($B276,$BB$69:$BN$69,$BB$94:$BN$94), INDEX($AM$41:$AY$64,MATCH($C276,$BA$70:$BA$93,0),MATCH($B276,$BB$69:$BN$69,0)))</f>
        <v>40</v>
      </c>
      <c r="S276" s="23">
        <f>IF(OR(INDEX($BB$99:$BN$122,MATCH($C276,$BA$99:$BA$122,0),MATCH($B276,$BB$98:$BN$98,0))="T", INDEX($BB$99:$BN$122,MATCH($C276,$BA$99:$BA$122,0),MATCH($B276,$BB$98:$BN$98,0))="M"), _xlfn.XLOOKUP($B276,$BB$98:$BN$98,$BB$123:$BN$123), INDEX($BB$99:$BN$122,MATCH($C276,$BA$99:$BA$122,0),MATCH($B276,$BB$98:$BN$98,0)))</f>
        <v>0</v>
      </c>
      <c r="T276" s="23">
        <f>IF(OR(INDEX($BB$128:$BN$151,MATCH($C276,$BA$128:$BA$151,0),MATCH($B276,$BB$127:$BN$127,0))="T", INDEX($BB$128:$BN$151,MATCH($C276,$BA$128:$BA$151,0),MATCH($B276,$BB$127:$BN$127,0))="M"), _xlfn.XLOOKUP($B276,$BB$127:$BN$127,$BB$152:$BN$152), INDEX($AM$128:$AY$151,MATCH($C276,$BA$128:$BA$151,0),MATCH($B276,$BB$127:$BN$127,0)))</f>
        <v>55.7</v>
      </c>
    </row>
    <row r="277" spans="1:20" x14ac:dyDescent="0.35">
      <c r="A277" s="2">
        <v>44941</v>
      </c>
      <c r="B277" s="6">
        <f t="shared" si="208"/>
        <v>1</v>
      </c>
      <c r="C277" s="6">
        <f t="shared" si="209"/>
        <v>2023</v>
      </c>
      <c r="D277">
        <v>209811</v>
      </c>
      <c r="E277">
        <f t="shared" si="210"/>
        <v>84348.508020107038</v>
      </c>
      <c r="F277" s="19">
        <f>IF(OR(INDEX($X$13:$AJ$36,MATCH($C277,$W$13:$W$36,0),MATCH($B277,$X$12:$AJ$12,0))="T", INDEX($X$13:$AJ$36,MATCH($C277,$W$13:$W$36,0),MATCH($B277,$X$12:$AJ$12,0))="M"),_xlfn.XLOOKUP($B277,$X$12:$AJ$12,$X$37:$AJ$37), INDEX($X$13:$AJ$36,MATCH($C277,$W$13:$W$36,0),MATCH($B277,$X$12:$AJ$12,0)))</f>
        <v>68</v>
      </c>
      <c r="G277" s="19">
        <f>IF(OR(INDEX($X$41:$AJ$64,MATCH(C277,$W$41:$W$64,0),MATCH(B277,$X$40:$AJ$40,0))="T", INDEX($X$41:$AJ$64,MATCH(C277,$W$41:$W$64,0),MATCH(B277,$X$40:$AJ$40,0))="M"), _xlfn.XLOOKUP($B277,$X$40:$AJ$40,$X$65:$AJ$65), INDEX($X$41:$AJ$64,MATCH(C277,$W$41:$W$64,0),MATCH(B277,$X$40:$AJ$40,0)))</f>
        <v>29</v>
      </c>
      <c r="H277" s="19">
        <f>IF(OR(INDEX($X$70:$AJ$93,MATCH(C277,$W$70:$W$93,0),MATCH(B277,$X$69:$AJ$69,0))="T", INDEX($X$70:$AJ$93,MATCH(C277,$W$70:$W$93,0),MATCH(B277,$X$69:$AJ$69,0))="M"), _xlfn.XLOOKUP($B277,$X$69:$AJ$69,$X$94:$AJ$94), INDEX($X$70:$AJ$93,MATCH(C277,$W$70:$W$93,0),MATCH(B277,$X$69:$AJ$69,0)))</f>
        <v>0</v>
      </c>
      <c r="I277" s="19">
        <f>IF(OR(INDEX($X$99:$AJ$122,MATCH(C277,$W$99:$W$122,0),MATCH(B277,$X$98:$AJ$98,0))="T", INDEX($X$99:$AJ$122,MATCH(C277,$W$99:$W$122,0),MATCH(B277,$X$98:$AJ$98,0))="M"),_xlfn.XLOOKUP($B277,$X$98:$AJ$98,$X$123:$AJ$123), INDEX($X$99:$AJ$122,MATCH(C277,$W$99:$W$122,0),MATCH(B277,$X$98:$AJ$98,0)))</f>
        <v>0</v>
      </c>
      <c r="J277" s="19">
        <f>IF(OR(INDEX($X$128:$AJ$151,MATCH(C277,$W$128:$W$151,0),MATCH(B277,$X$127:$AJ$127,0))="T", INDEX($X$128:$AJ$151,MATCH(C277,$W$128:$W$151,0),MATCH(B277,$X$127:$AJ$127,0))="M"), _xlfn.XLOOKUP($B277,$X$127:$AJ$127,$X$152:$AJ$152), INDEX($X$128:$AJ$151,MATCH(C277,$W$128:$W$151,0),MATCH(B277,$X$127:$AJ$127,0)))</f>
        <v>1.8</v>
      </c>
      <c r="K277" s="18">
        <f>IF(OR(INDEX($AM$13:$AY$36,MATCH($C277,$AL$13:$AL$36,0),MATCH($B277,$AM$12:$AY$12,0))="T", INDEX($AM$13:$AY$36,MATCH($C277,$AL$13:$AL$36,0),MATCH($B277,$AM$12:$AY$12,0))="M"),_xlfn.XLOOKUP($B277,$AM$12:$AY$12,$AM$37:$AY$37), INDEX($AM$13:$AY$36,MATCH($C277,$AL$13:$AL$36,0),MATCH($B277,$AM$12:$AY$12,0)))</f>
        <v>68</v>
      </c>
      <c r="L277" s="18">
        <f>IF(OR(INDEX($AM$41:$AY$64,MATCH($C277,$AL$41:$AL$64,0),MATCH($B277,$AM$40:$AY$40,0))="T", INDEX($AM$41:$AY$64,MATCH($C277,$AL$41:$AL$64,0),MATCH($B277,$AM$40:$AY$40,0))="M"),_xlfn.XLOOKUP($B277,$AM$40:$AY$40,$AM$65:$AY$65), INDEX($AM$41:$AY$64,MATCH($C277,$AL$41:$AL$64,0),MATCH($B277,$AM$40:$AY$40,0)))</f>
        <v>41</v>
      </c>
      <c r="M277" s="18">
        <f t="shared" si="211"/>
        <v>5.3</v>
      </c>
      <c r="N277" s="18">
        <f t="shared" si="212"/>
        <v>0</v>
      </c>
      <c r="O277" s="18">
        <f>IF(OR(INDEX($AM$99:$AY$122,MATCH($C277,$AL$99:$AL$122,0),MATCH($B277,$AM$98:$AY$98,0))="T", INDEX($AM$99:$AY$122,MATCH($C277,$AL$99:$AL$122,0),MATCH($B277,$AM$98:$AY$98,0))="M"), _xlfn.XLOOKUP($B277,$AM$98:$AY$98,$AM$123:$AY$123), INDEX($AM$99:$AY$122,MATCH($C277,$AL$99:$AL$122,0),MATCH($B277,$AM$98:$AY$98,0)))</f>
        <v>0</v>
      </c>
      <c r="P277" s="23">
        <f>IF(OR(INDEX($BB$13:$BN$36,MATCH($C277,$BA$13:$BA$36,0),MATCH($B277,$BB$12:$BN$12,0))="T", INDEX($BB$13:$BN$36,MATCH($C277,$BA$13:$BA$36,0),MATCH($B277,$BB$12:$BN$12,0))="M"),_xlfn.XLOOKUP($B277,$BB$12:$BN$12,$BB$37:$BN$37), INDEX($BB$13:$BN$36,MATCH($C277,$BA$13:$BA$36,0),MATCH($B277,$BB$12:$BN$12,0)))</f>
        <v>68</v>
      </c>
      <c r="Q277" s="23">
        <f>IF(OR(INDEX($BB$41:$BN$64,MATCH($C277,$BA$41:$BA$64,0),MATCH($B277,$BB$40:$BN$40,0))="T", INDEX($BB$41:$BN$64,MATCH($C277,$BA$41:$BA$64,0),MATCH($B277,$BB$40:$BN$40,0))="M"),_xlfn.XLOOKUP($B277,$BB$40:$BN$40,$BB$65:$BN$65), INDEX($BB$41:$BN$64,MATCH($C277,$BA$41:$BA$64,0),MATCH($B277,$BB$40:$BN$40,0)))</f>
        <v>33</v>
      </c>
      <c r="R277" s="23">
        <f>IF(OR(INDEX($BB$70:$BN$93,MATCH($C277,$BA$70:$BA$93,0),MATCH($B277,$BB$69:$BN$69,0))="T", INDEX($BB$70:$BN$93,MATCH($C277,$BA$70:$BA$93,0),MATCH($B277,$BB$69:$BN$69,0))="M"), _xlfn.XLOOKUP($B277,$BB$69:$BN$69,$BB$94:$BN$94), INDEX($AM$41:$AY$64,MATCH($C277,$BA$70:$BA$93,0),MATCH($B277,$BB$69:$BN$69,0)))</f>
        <v>41</v>
      </c>
      <c r="S277" s="23">
        <f>IF(OR(INDEX($BB$99:$BN$122,MATCH($C277,$BA$99:$BA$122,0),MATCH($B277,$BB$98:$BN$98,0))="T", INDEX($BB$99:$BN$122,MATCH($C277,$BA$99:$BA$122,0),MATCH($B277,$BB$98:$BN$98,0))="M"), _xlfn.XLOOKUP($B277,$BB$98:$BN$98,$BB$123:$BN$123), INDEX($BB$99:$BN$122,MATCH($C277,$BA$99:$BA$122,0),MATCH($B277,$BB$98:$BN$98,0)))</f>
        <v>0</v>
      </c>
      <c r="T277" s="23">
        <f>IF(OR(INDEX($BB$128:$BN$151,MATCH($C277,$BA$128:$BA$151,0),MATCH($B277,$BB$127:$BN$127,0))="T", INDEX($BB$128:$BN$151,MATCH($C277,$BA$128:$BA$151,0),MATCH($B277,$BB$127:$BN$127,0))="M"), _xlfn.XLOOKUP($B277,$BB$127:$BN$127,$BB$152:$BN$152), INDEX($AM$128:$AY$151,MATCH($C277,$BA$128:$BA$151,0),MATCH($B277,$BB$127:$BN$127,0)))</f>
        <v>58.2</v>
      </c>
    </row>
    <row r="278" spans="1:20" x14ac:dyDescent="0.35">
      <c r="A278" s="2">
        <v>44972</v>
      </c>
      <c r="B278" s="6">
        <f t="shared" si="208"/>
        <v>2</v>
      </c>
      <c r="C278" s="6">
        <f t="shared" si="209"/>
        <v>2023</v>
      </c>
      <c r="D278">
        <v>187083</v>
      </c>
      <c r="E278">
        <f t="shared" si="210"/>
        <v>75211.36606720183</v>
      </c>
      <c r="F278" s="19">
        <f>IF(OR(INDEX($X$13:$AJ$36,MATCH($C278,$W$13:$W$36,0),MATCH($B278,$X$12:$AJ$12,0))="T", INDEX($X$13:$AJ$36,MATCH($C278,$W$13:$W$36,0),MATCH($B278,$X$12:$AJ$12,0))="M"),_xlfn.XLOOKUP($B278,$X$12:$AJ$12,$X$37:$AJ$37), INDEX($X$13:$AJ$36,MATCH($C278,$W$13:$W$36,0),MATCH($B278,$X$12:$AJ$12,0)))</f>
        <v>72</v>
      </c>
      <c r="G278" s="19">
        <f>IF(OR(INDEX($X$41:$AJ$64,MATCH(C278,$W$41:$W$64,0),MATCH(B278,$X$40:$AJ$40,0))="T", INDEX($X$41:$AJ$64,MATCH(C278,$W$41:$W$64,0),MATCH(B278,$X$40:$AJ$40,0))="M"), _xlfn.XLOOKUP($B278,$X$40:$AJ$40,$X$65:$AJ$65), INDEX($X$41:$AJ$64,MATCH(C278,$W$41:$W$64,0),MATCH(B278,$X$40:$AJ$40,0)))</f>
        <v>30</v>
      </c>
      <c r="H278" s="19">
        <f>IF(OR(INDEX($X$70:$AJ$93,MATCH(C278,$W$70:$W$93,0),MATCH(B278,$X$69:$AJ$69,0))="T", INDEX($X$70:$AJ$93,MATCH(C278,$W$70:$W$93,0),MATCH(B278,$X$69:$AJ$69,0))="M"), _xlfn.XLOOKUP($B278,$X$69:$AJ$69,$X$94:$AJ$94), INDEX($X$70:$AJ$93,MATCH(C278,$W$70:$W$93,0),MATCH(B278,$X$69:$AJ$69,0)))</f>
        <v>0</v>
      </c>
      <c r="I278" s="19">
        <f>IF(OR(INDEX($X$99:$AJ$122,MATCH(C278,$W$99:$W$122,0),MATCH(B278,$X$98:$AJ$98,0))="T", INDEX($X$99:$AJ$122,MATCH(C278,$W$99:$W$122,0),MATCH(B278,$X$98:$AJ$98,0))="M"),_xlfn.XLOOKUP($B278,$X$98:$AJ$98,$X$123:$AJ$123), INDEX($X$99:$AJ$122,MATCH(C278,$W$99:$W$122,0),MATCH(B278,$X$98:$AJ$98,0)))</f>
        <v>0</v>
      </c>
      <c r="J278" s="19">
        <f>IF(OR(INDEX($X$128:$AJ$151,MATCH(C278,$W$128:$W$151,0),MATCH(B278,$X$127:$AJ$127,0))="T", INDEX($X$128:$AJ$151,MATCH(C278,$W$128:$W$151,0),MATCH(B278,$X$127:$AJ$127,0))="M"), _xlfn.XLOOKUP($B278,$X$127:$AJ$127,$X$152:$AJ$152), INDEX($X$128:$AJ$151,MATCH(C278,$W$128:$W$151,0),MATCH(B278,$X$127:$AJ$127,0)))</f>
        <v>0.1</v>
      </c>
      <c r="K278" s="18">
        <f>IF(OR(INDEX($AM$13:$AY$36,MATCH($C278,$AL$13:$AL$36,0),MATCH($B278,$AM$12:$AY$12,0))="T", INDEX($AM$13:$AY$36,MATCH($C278,$AL$13:$AL$36,0),MATCH($B278,$AM$12:$AY$12,0))="M"),_xlfn.XLOOKUP($B278,$AM$12:$AY$12,$AM$37:$AY$37), INDEX($AM$13:$AY$36,MATCH($C278,$AL$13:$AL$36,0),MATCH($B278,$AM$12:$AY$12,0)))</f>
        <v>67</v>
      </c>
      <c r="L278" s="18">
        <f>IF(OR(INDEX($AM$41:$AY$64,MATCH($C278,$AL$41:$AL$64,0),MATCH($B278,$AM$40:$AY$40,0))="T", INDEX($AM$41:$AY$64,MATCH($C278,$AL$41:$AL$64,0),MATCH($B278,$AM$40:$AY$40,0))="M"),_xlfn.XLOOKUP($B278,$AM$40:$AY$40,$AM$65:$AY$65), INDEX($AM$41:$AY$64,MATCH($C278,$AL$41:$AL$64,0),MATCH($B278,$AM$40:$AY$40,0)))</f>
        <v>39</v>
      </c>
      <c r="M278" s="18">
        <f t="shared" si="211"/>
        <v>1.6</v>
      </c>
      <c r="N278" s="18">
        <f t="shared" si="212"/>
        <v>0</v>
      </c>
      <c r="O278" s="18">
        <f>IF(OR(INDEX($AM$99:$AY$122,MATCH($C278,$AL$99:$AL$122,0),MATCH($B278,$AM$98:$AY$98,0))="T", INDEX($AM$99:$AY$122,MATCH($C278,$AL$99:$AL$122,0),MATCH($B278,$AM$98:$AY$98,0))="M"), _xlfn.XLOOKUP($B278,$AM$98:$AY$98,$AM$123:$AY$123), INDEX($AM$99:$AY$122,MATCH($C278,$AL$99:$AL$122,0),MATCH($B278,$AM$98:$AY$98,0)))</f>
        <v>0</v>
      </c>
      <c r="P278" s="23">
        <f>IF(OR(INDEX($BB$13:$BN$36,MATCH($C278,$BA$13:$BA$36,0),MATCH($B278,$BB$12:$BN$12,0))="T", INDEX($BB$13:$BN$36,MATCH($C278,$BA$13:$BA$36,0),MATCH($B278,$BB$12:$BN$12,0))="M"),_xlfn.XLOOKUP($B278,$BB$12:$BN$12,$BB$37:$BN$37), INDEX($BB$13:$BN$36,MATCH($C278,$BA$13:$BA$36,0),MATCH($B278,$BB$12:$BN$12,0)))</f>
        <v>69</v>
      </c>
      <c r="Q278" s="23">
        <f>IF(OR(INDEX($BB$41:$BN$64,MATCH($C278,$BA$41:$BA$64,0),MATCH($B278,$BB$40:$BN$40,0))="T", INDEX($BB$41:$BN$64,MATCH($C278,$BA$41:$BA$64,0),MATCH($B278,$BB$40:$BN$40,0))="M"),_xlfn.XLOOKUP($B278,$BB$40:$BN$40,$BB$65:$BN$65), INDEX($BB$41:$BN$64,MATCH($C278,$BA$41:$BA$64,0),MATCH($B278,$BB$40:$BN$40,0)))</f>
        <v>33</v>
      </c>
      <c r="R278" s="23">
        <f>IF(OR(INDEX($BB$70:$BN$93,MATCH($C278,$BA$70:$BA$93,0),MATCH($B278,$BB$69:$BN$69,0))="T", INDEX($BB$70:$BN$93,MATCH($C278,$BA$70:$BA$93,0),MATCH($B278,$BB$69:$BN$69,0))="M"), _xlfn.XLOOKUP($B278,$BB$69:$BN$69,$BB$94:$BN$94), INDEX($AM$41:$AY$64,MATCH($C278,$BA$70:$BA$93,0),MATCH($B278,$BB$69:$BN$69,0)))</f>
        <v>39</v>
      </c>
      <c r="S278" s="23">
        <f>IF(OR(INDEX($BB$99:$BN$122,MATCH($C278,$BA$99:$BA$122,0),MATCH($B278,$BB$98:$BN$98,0))="T", INDEX($BB$99:$BN$122,MATCH($C278,$BA$99:$BA$122,0),MATCH($B278,$BB$98:$BN$98,0))="M"), _xlfn.XLOOKUP($B278,$BB$98:$BN$98,$BB$123:$BN$123), INDEX($BB$99:$BN$122,MATCH($C278,$BA$99:$BA$122,0),MATCH($B278,$BB$98:$BN$98,0)))</f>
        <v>0</v>
      </c>
      <c r="T278" s="23">
        <f>IF(OR(INDEX($BB$128:$BN$151,MATCH($C278,$BA$128:$BA$151,0),MATCH($B278,$BB$127:$BN$127,0))="T", INDEX($BB$128:$BN$151,MATCH($C278,$BA$128:$BA$151,0),MATCH($B278,$BB$127:$BN$127,0))="M"), _xlfn.XLOOKUP($B278,$BB$127:$BN$127,$BB$152:$BN$152), INDEX($AM$128:$AY$151,MATCH($C278,$BA$128:$BA$151,0),MATCH($B278,$BB$127:$BN$127,0)))</f>
        <v>56.8</v>
      </c>
    </row>
    <row r="279" spans="1:20" x14ac:dyDescent="0.35">
      <c r="A279" s="2">
        <v>45000</v>
      </c>
      <c r="B279" s="6">
        <f t="shared" si="208"/>
        <v>3</v>
      </c>
      <c r="C279" s="6">
        <f t="shared" si="209"/>
        <v>2023</v>
      </c>
      <c r="D279">
        <v>189354</v>
      </c>
      <c r="E279">
        <f t="shared" si="210"/>
        <v>76124.356624006119</v>
      </c>
      <c r="F279" s="19">
        <f>IF(OR(INDEX($X$13:$AJ$36,MATCH($C279,$W$13:$W$36,0),MATCH($B279,$X$12:$AJ$12,0))="T", INDEX($X$13:$AJ$36,MATCH($C279,$W$13:$W$36,0),MATCH($B279,$X$12:$AJ$12,0))="M"),_xlfn.XLOOKUP($B279,$X$12:$AJ$12,$X$37:$AJ$37), INDEX($X$13:$AJ$36,MATCH($C279,$W$13:$W$36,0),MATCH($B279,$X$12:$AJ$12,0)))</f>
        <v>68</v>
      </c>
      <c r="G279" s="19">
        <f>IF(OR(INDEX($X$41:$AJ$64,MATCH(C279,$W$41:$W$64,0),MATCH(B279,$X$40:$AJ$40,0))="T", INDEX($X$41:$AJ$64,MATCH(C279,$W$41:$W$64,0),MATCH(B279,$X$40:$AJ$40,0))="M"), _xlfn.XLOOKUP($B279,$X$40:$AJ$40,$X$65:$AJ$65), INDEX($X$41:$AJ$64,MATCH(C279,$W$41:$W$64,0),MATCH(B279,$X$40:$AJ$40,0)))</f>
        <v>33</v>
      </c>
      <c r="H279" s="19">
        <f>IF(OR(INDEX($X$70:$AJ$93,MATCH(C279,$W$70:$W$93,0),MATCH(B279,$X$69:$AJ$69,0))="T", INDEX($X$70:$AJ$93,MATCH(C279,$W$70:$W$93,0),MATCH(B279,$X$69:$AJ$69,0))="M"), _xlfn.XLOOKUP($B279,$X$69:$AJ$69,$X$94:$AJ$94), INDEX($X$70:$AJ$93,MATCH(C279,$W$70:$W$93,0),MATCH(B279,$X$69:$AJ$69,0)))</f>
        <v>0</v>
      </c>
      <c r="I279" s="19">
        <f>IF(OR(INDEX($X$99:$AJ$122,MATCH(C279,$W$99:$W$122,0),MATCH(B279,$X$98:$AJ$98,0))="T", INDEX($X$99:$AJ$122,MATCH(C279,$W$99:$W$122,0),MATCH(B279,$X$98:$AJ$98,0))="M"),_xlfn.XLOOKUP($B279,$X$98:$AJ$98,$X$123:$AJ$123), INDEX($X$99:$AJ$122,MATCH(C279,$W$99:$W$122,0),MATCH(B279,$X$98:$AJ$98,0)))</f>
        <v>0</v>
      </c>
      <c r="J279" s="19">
        <f>IF(OR(INDEX($X$128:$AJ$151,MATCH(C279,$W$128:$W$151,0),MATCH(B279,$X$127:$AJ$127,0))="T", INDEX($X$128:$AJ$151,MATCH(C279,$W$128:$W$151,0),MATCH(B279,$X$127:$AJ$127,0))="M"), _xlfn.XLOOKUP($B279,$X$127:$AJ$127,$X$152:$AJ$152), INDEX($X$128:$AJ$151,MATCH(C279,$W$128:$W$151,0),MATCH(B279,$X$127:$AJ$127,0)))</f>
        <v>0.4</v>
      </c>
      <c r="K279" s="18">
        <f>IF(OR(INDEX($AM$13:$AY$36,MATCH($C279,$AL$13:$AL$36,0),MATCH($B279,$AM$12:$AY$12,0))="T", INDEX($AM$13:$AY$36,MATCH($C279,$AL$13:$AL$36,0),MATCH($B279,$AM$12:$AY$12,0))="M"),_xlfn.XLOOKUP($B279,$AM$12:$AY$12,$AM$37:$AY$37), INDEX($AM$13:$AY$36,MATCH($C279,$AL$13:$AL$36,0),MATCH($B279,$AM$12:$AY$12,0)))</f>
        <v>65</v>
      </c>
      <c r="L279" s="18">
        <f>IF(OR(INDEX($AM$41:$AY$64,MATCH($C279,$AL$41:$AL$64,0),MATCH($B279,$AM$40:$AY$40,0))="T", INDEX($AM$41:$AY$64,MATCH($C279,$AL$41:$AL$64,0),MATCH($B279,$AM$40:$AY$40,0))="M"),_xlfn.XLOOKUP($B279,$AM$40:$AY$40,$AM$65:$AY$65), INDEX($AM$41:$AY$64,MATCH($C279,$AL$41:$AL$64,0),MATCH($B279,$AM$40:$AY$40,0)))</f>
        <v>39</v>
      </c>
      <c r="M279" s="18">
        <f t="shared" si="211"/>
        <v>1.6</v>
      </c>
      <c r="N279" s="18">
        <f t="shared" si="212"/>
        <v>0</v>
      </c>
      <c r="O279" s="18">
        <f>IF(OR(INDEX($AM$99:$AY$122,MATCH($C279,$AL$99:$AL$122,0),MATCH($B279,$AM$98:$AY$98,0))="T", INDEX($AM$99:$AY$122,MATCH($C279,$AL$99:$AL$122,0),MATCH($B279,$AM$98:$AY$98,0))="M"), _xlfn.XLOOKUP($B279,$AM$98:$AY$98,$AM$123:$AY$123), INDEX($AM$99:$AY$122,MATCH($C279,$AL$99:$AL$122,0),MATCH($B279,$AM$98:$AY$98,0)))</f>
        <v>0</v>
      </c>
      <c r="P279" s="23">
        <f>IF(OR(INDEX($BB$13:$BN$36,MATCH($C279,$BA$13:$BA$36,0),MATCH($B279,$BB$12:$BN$12,0))="T", INDEX($BB$13:$BN$36,MATCH($C279,$BA$13:$BA$36,0),MATCH($B279,$BB$12:$BN$12,0))="M"),_xlfn.XLOOKUP($B279,$BB$12:$BN$12,$BB$37:$BN$37), INDEX($BB$13:$BN$36,MATCH($C279,$BA$13:$BA$36,0),MATCH($B279,$BB$12:$BN$12,0)))</f>
        <v>71</v>
      </c>
      <c r="Q279" s="23">
        <f>IF(OR(INDEX($BB$41:$BN$64,MATCH($C279,$BA$41:$BA$64,0),MATCH($B279,$BB$40:$BN$40,0))="T", INDEX($BB$41:$BN$64,MATCH($C279,$BA$41:$BA$64,0),MATCH($B279,$BB$40:$BN$40,0))="M"),_xlfn.XLOOKUP($B279,$BB$40:$BN$40,$BB$65:$BN$65), INDEX($BB$41:$BN$64,MATCH($C279,$BA$41:$BA$64,0),MATCH($B279,$BB$40:$BN$40,0)))</f>
        <v>36</v>
      </c>
      <c r="R279" s="23">
        <f>IF(OR(INDEX($BB$70:$BN$93,MATCH($C279,$BA$70:$BA$93,0),MATCH($B279,$BB$69:$BN$69,0))="T", INDEX($BB$70:$BN$93,MATCH($C279,$BA$70:$BA$93,0),MATCH($B279,$BB$69:$BN$69,0))="M"), _xlfn.XLOOKUP($B279,$BB$69:$BN$69,$BB$94:$BN$94), INDEX($AM$41:$AY$64,MATCH($C279,$BA$70:$BA$93,0),MATCH($B279,$BB$69:$BN$69,0)))</f>
        <v>39</v>
      </c>
      <c r="S279" s="23">
        <f>IF(OR(INDEX($BB$99:$BN$122,MATCH($C279,$BA$99:$BA$122,0),MATCH($B279,$BB$98:$BN$98,0))="T", INDEX($BB$99:$BN$122,MATCH($C279,$BA$99:$BA$122,0),MATCH($B279,$BB$98:$BN$98,0))="M"), _xlfn.XLOOKUP($B279,$BB$98:$BN$98,$BB$123:$BN$123), INDEX($BB$99:$BN$122,MATCH($C279,$BA$99:$BA$122,0),MATCH($B279,$BB$98:$BN$98,0)))</f>
        <v>0</v>
      </c>
      <c r="T279" s="23">
        <f>IF(OR(INDEX($BB$128:$BN$151,MATCH($C279,$BA$128:$BA$151,0),MATCH($B279,$BB$127:$BN$127,0))="T", INDEX($BB$128:$BN$151,MATCH($C279,$BA$128:$BA$151,0),MATCH($B279,$BB$127:$BN$127,0))="M"), _xlfn.XLOOKUP($B279,$BB$127:$BN$127,$BB$152:$BN$152), INDEX($AM$128:$AY$151,MATCH($C279,$BA$128:$BA$151,0),MATCH($B279,$BB$127:$BN$127,0)))</f>
        <v>57</v>
      </c>
    </row>
    <row r="280" spans="1:20" x14ac:dyDescent="0.35">
      <c r="A280" s="2">
        <v>45031</v>
      </c>
      <c r="B280" s="6">
        <f t="shared" si="208"/>
        <v>4</v>
      </c>
      <c r="C280" s="6">
        <f t="shared" si="209"/>
        <v>2023</v>
      </c>
      <c r="D280">
        <v>146455</v>
      </c>
      <c r="E280">
        <f t="shared" si="210"/>
        <v>58878.04139003568</v>
      </c>
      <c r="F280" s="19">
        <f>IF(OR(INDEX($X$13:$AJ$36,MATCH($C280,$W$13:$W$36,0),MATCH($B280,$X$12:$AJ$12,0))="T", INDEX($X$13:$AJ$36,MATCH($C280,$W$13:$W$36,0),MATCH($B280,$X$12:$AJ$12,0))="M"),_xlfn.XLOOKUP($B280,$X$12:$AJ$12,$X$37:$AJ$37), INDEX($X$13:$AJ$36,MATCH($C280,$W$13:$W$36,0),MATCH($B280,$X$12:$AJ$12,0)))</f>
        <v>90</v>
      </c>
      <c r="G280" s="19">
        <f>IF(OR(INDEX($X$41:$AJ$64,MATCH(C280,$W$41:$W$64,0),MATCH(B280,$X$40:$AJ$40,0))="T", INDEX($X$41:$AJ$64,MATCH(C280,$W$41:$W$64,0),MATCH(B280,$X$40:$AJ$40,0))="M"), _xlfn.XLOOKUP($B280,$X$40:$AJ$40,$X$65:$AJ$65), INDEX($X$41:$AJ$64,MATCH(C280,$W$41:$W$64,0),MATCH(B280,$X$40:$AJ$40,0)))</f>
        <v>37</v>
      </c>
      <c r="H280" s="19">
        <f>IF(OR(INDEX($X$70:$AJ$93,MATCH(C280,$W$70:$W$93,0),MATCH(B280,$X$69:$AJ$69,0))="T", INDEX($X$70:$AJ$93,MATCH(C280,$W$70:$W$93,0),MATCH(B280,$X$69:$AJ$69,0))="M"), _xlfn.XLOOKUP($B280,$X$69:$AJ$69,$X$94:$AJ$94), INDEX($X$70:$AJ$93,MATCH(C280,$W$70:$W$93,0),MATCH(B280,$X$69:$AJ$69,0)))</f>
        <v>1.7</v>
      </c>
      <c r="I280" s="19">
        <f>IF(OR(INDEX($X$99:$AJ$122,MATCH(C280,$W$99:$W$122,0),MATCH(B280,$X$98:$AJ$98,0))="T", INDEX($X$99:$AJ$122,MATCH(C280,$W$99:$W$122,0),MATCH(B280,$X$98:$AJ$98,0))="M"),_xlfn.XLOOKUP($B280,$X$98:$AJ$98,$X$123:$AJ$123), INDEX($X$99:$AJ$122,MATCH(C280,$W$99:$W$122,0),MATCH(B280,$X$98:$AJ$98,0)))</f>
        <v>1.2</v>
      </c>
      <c r="J280" s="19">
        <f>IF(OR(INDEX($X$128:$AJ$151,MATCH(C280,$W$128:$W$151,0),MATCH(B280,$X$127:$AJ$127,0))="T", INDEX($X$128:$AJ$151,MATCH(C280,$W$128:$W$151,0),MATCH(B280,$X$127:$AJ$127,0))="M"), _xlfn.XLOOKUP($B280,$X$127:$AJ$127,$X$152:$AJ$152), INDEX($X$128:$AJ$151,MATCH(C280,$W$128:$W$151,0),MATCH(B280,$X$127:$AJ$127,0)))</f>
        <v>4.0999999999999996</v>
      </c>
      <c r="K280" s="18">
        <f>IF(OR(INDEX($AM$13:$AY$36,MATCH($C280,$AL$13:$AL$36,0),MATCH($B280,$AM$12:$AY$12,0))="T", INDEX($AM$13:$AY$36,MATCH($C280,$AL$13:$AL$36,0),MATCH($B280,$AM$12:$AY$12,0))="M"),_xlfn.XLOOKUP($B280,$AM$12:$AY$12,$AM$37:$AY$37), INDEX($AM$13:$AY$36,MATCH($C280,$AL$13:$AL$36,0),MATCH($B280,$AM$12:$AY$12,0)))</f>
        <v>74</v>
      </c>
      <c r="L280" s="18">
        <f>IF(OR(INDEX($AM$41:$AY$64,MATCH($C280,$AL$41:$AL$64,0),MATCH($B280,$AM$40:$AY$40,0))="T", INDEX($AM$41:$AY$64,MATCH($C280,$AL$41:$AL$64,0),MATCH($B280,$AM$40:$AY$40,0))="M"),_xlfn.XLOOKUP($B280,$AM$40:$AY$40,$AM$65:$AY$65), INDEX($AM$41:$AY$64,MATCH($C280,$AL$41:$AL$64,0),MATCH($B280,$AM$40:$AY$40,0)))</f>
        <v>42</v>
      </c>
      <c r="M280" s="18">
        <f t="shared" si="211"/>
        <v>5.4</v>
      </c>
      <c r="N280" s="18">
        <f t="shared" si="212"/>
        <v>0</v>
      </c>
      <c r="O280" s="18">
        <f>IF(OR(INDEX($AM$99:$AY$122,MATCH($C280,$AL$99:$AL$122,0),MATCH($B280,$AM$98:$AY$98,0))="T", INDEX($AM$99:$AY$122,MATCH($C280,$AL$99:$AL$122,0),MATCH($B280,$AM$98:$AY$98,0))="M"), _xlfn.XLOOKUP($B280,$AM$98:$AY$98,$AM$123:$AY$123), INDEX($AM$99:$AY$122,MATCH($C280,$AL$99:$AL$122,0),MATCH($B280,$AM$98:$AY$98,0)))</f>
        <v>0</v>
      </c>
      <c r="P280" s="23">
        <f>IF(OR(INDEX($BB$13:$BN$36,MATCH($C280,$BA$13:$BA$36,0),MATCH($B280,$BB$12:$BN$12,0))="T", INDEX($BB$13:$BN$36,MATCH($C280,$BA$13:$BA$36,0),MATCH($B280,$BB$12:$BN$12,0))="M"),_xlfn.XLOOKUP($B280,$BB$12:$BN$12,$BB$37:$BN$37), INDEX($BB$13:$BN$36,MATCH($C280,$BA$13:$BA$36,0),MATCH($B280,$BB$12:$BN$12,0)))</f>
        <v>88</v>
      </c>
      <c r="Q280" s="23">
        <f>IF(OR(INDEX($BB$41:$BN$64,MATCH($C280,$BA$41:$BA$64,0),MATCH($B280,$BB$40:$BN$40,0))="T", INDEX($BB$41:$BN$64,MATCH($C280,$BA$41:$BA$64,0),MATCH($B280,$BB$40:$BN$40,0))="M"),_xlfn.XLOOKUP($B280,$BB$40:$BN$40,$BB$65:$BN$65), INDEX($BB$41:$BN$64,MATCH($C280,$BA$41:$BA$64,0),MATCH($B280,$BB$40:$BN$40,0)))</f>
        <v>40</v>
      </c>
      <c r="R280" s="23">
        <f>IF(OR(INDEX($BB$70:$BN$93,MATCH($C280,$BA$70:$BA$93,0),MATCH($B280,$BB$69:$BN$69,0))="T", INDEX($BB$70:$BN$93,MATCH($C280,$BA$70:$BA$93,0),MATCH($B280,$BB$69:$BN$69,0))="M"), _xlfn.XLOOKUP($B280,$BB$69:$BN$69,$BB$94:$BN$94), INDEX($AM$41:$AY$64,MATCH($C280,$BA$70:$BA$93,0),MATCH($B280,$BB$69:$BN$69,0)))</f>
        <v>42</v>
      </c>
      <c r="S280" s="23">
        <f>IF(OR(INDEX($BB$99:$BN$122,MATCH($C280,$BA$99:$BA$122,0),MATCH($B280,$BB$98:$BN$98,0))="T", INDEX($BB$99:$BN$122,MATCH($C280,$BA$99:$BA$122,0),MATCH($B280,$BB$98:$BN$98,0))="M"), _xlfn.XLOOKUP($B280,$BB$98:$BN$98,$BB$123:$BN$123), INDEX($BB$99:$BN$122,MATCH($C280,$BA$99:$BA$122,0),MATCH($B280,$BB$98:$BN$98,0)))</f>
        <v>13</v>
      </c>
      <c r="T280" s="23">
        <f>IF(OR(INDEX($BB$128:$BN$151,MATCH($C280,$BA$128:$BA$151,0),MATCH($B280,$BB$127:$BN$127,0))="T", INDEX($BB$128:$BN$151,MATCH($C280,$BA$128:$BA$151,0),MATCH($B280,$BB$127:$BN$127,0))="M"), _xlfn.XLOOKUP($B280,$BB$127:$BN$127,$BB$152:$BN$152), INDEX($AM$128:$AY$151,MATCH($C280,$BA$128:$BA$151,0),MATCH($B280,$BB$127:$BN$127,0)))</f>
        <v>61</v>
      </c>
    </row>
    <row r="281" spans="1:20" x14ac:dyDescent="0.35">
      <c r="A281" s="2">
        <v>45061</v>
      </c>
      <c r="B281" s="6">
        <f t="shared" si="208"/>
        <v>5</v>
      </c>
      <c r="C281" s="6">
        <f t="shared" si="209"/>
        <v>2023</v>
      </c>
      <c r="D281">
        <v>124492</v>
      </c>
      <c r="E281">
        <f t="shared" si="210"/>
        <v>50048.445793781859</v>
      </c>
      <c r="F281" s="19">
        <f>IF(OR(INDEX($X$13:$AJ$36,MATCH($C281,$W$13:$W$36,0),MATCH($B281,$X$12:$AJ$12,0))="T", INDEX($X$13:$AJ$36,MATCH($C281,$W$13:$W$36,0),MATCH($B281,$X$12:$AJ$12,0))="M"),_xlfn.XLOOKUP($B281,$X$12:$AJ$12,$X$37:$AJ$37), INDEX($X$13:$AJ$36,MATCH($C281,$W$13:$W$36,0),MATCH($B281,$X$12:$AJ$12,0)))</f>
        <v>95</v>
      </c>
      <c r="G281" s="19">
        <f>IF(OR(INDEX($X$41:$AJ$64,MATCH(C281,$W$41:$W$64,0),MATCH(B281,$X$40:$AJ$40,0))="T", INDEX($X$41:$AJ$64,MATCH(C281,$W$41:$W$64,0),MATCH(B281,$X$40:$AJ$40,0))="M"), _xlfn.XLOOKUP($B281,$X$40:$AJ$40,$X$65:$AJ$65), INDEX($X$41:$AJ$64,MATCH(C281,$W$41:$W$64,0),MATCH(B281,$X$40:$AJ$40,0)))</f>
        <v>44</v>
      </c>
      <c r="H281" s="19">
        <f>IF(OR(INDEX($X$70:$AJ$93,MATCH(C281,$W$70:$W$93,0),MATCH(B281,$X$69:$AJ$69,0))="T", INDEX($X$70:$AJ$93,MATCH(C281,$W$70:$W$93,0),MATCH(B281,$X$69:$AJ$69,0))="M"), _xlfn.XLOOKUP($B281,$X$69:$AJ$69,$X$94:$AJ$94), INDEX($X$70:$AJ$93,MATCH(C281,$W$70:$W$93,0),MATCH(B281,$X$69:$AJ$69,0)))</f>
        <v>14.5</v>
      </c>
      <c r="I281" s="19">
        <f>IF(OR(INDEX($X$99:$AJ$122,MATCH(C281,$W$99:$W$122,0),MATCH(B281,$X$98:$AJ$98,0))="T", INDEX($X$99:$AJ$122,MATCH(C281,$W$99:$W$122,0),MATCH(B281,$X$98:$AJ$98,0))="M"),_xlfn.XLOOKUP($B281,$X$98:$AJ$98,$X$123:$AJ$123), INDEX($X$99:$AJ$122,MATCH(C281,$W$99:$W$122,0),MATCH(B281,$X$98:$AJ$98,0)))</f>
        <v>2.5</v>
      </c>
      <c r="J281" s="19">
        <f>IF(OR(INDEX($X$128:$AJ$151,MATCH(C281,$W$128:$W$151,0),MATCH(B281,$X$127:$AJ$127,0))="T", INDEX($X$128:$AJ$151,MATCH(C281,$W$128:$W$151,0),MATCH(B281,$X$127:$AJ$127,0))="M"), _xlfn.XLOOKUP($B281,$X$127:$AJ$127,$X$152:$AJ$152), INDEX($X$128:$AJ$151,MATCH(C281,$W$128:$W$151,0),MATCH(B281,$X$127:$AJ$127,0)))</f>
        <v>10.8</v>
      </c>
      <c r="K281" s="18">
        <f>IF(OR(INDEX($AM$13:$AY$36,MATCH($C281,$AL$13:$AL$36,0),MATCH($B281,$AM$12:$AY$12,0))="T", INDEX($AM$13:$AY$36,MATCH($C281,$AL$13:$AL$36,0),MATCH($B281,$AM$12:$AY$12,0))="M"),_xlfn.XLOOKUP($B281,$AM$12:$AY$12,$AM$37:$AY$37), INDEX($AM$13:$AY$36,MATCH($C281,$AL$13:$AL$36,0),MATCH($B281,$AM$12:$AY$12,0)))</f>
        <v>74</v>
      </c>
      <c r="L281" s="18">
        <f>IF(OR(INDEX($AM$41:$AY$64,MATCH($C281,$AL$41:$AL$64,0),MATCH($B281,$AM$40:$AY$40,0))="T", INDEX($AM$41:$AY$64,MATCH($C281,$AL$41:$AL$64,0),MATCH($B281,$AM$40:$AY$40,0))="M"),_xlfn.XLOOKUP($B281,$AM$40:$AY$40,$AM$65:$AY$65), INDEX($AM$41:$AY$64,MATCH($C281,$AL$41:$AL$64,0),MATCH($B281,$AM$40:$AY$40,0)))</f>
        <v>48</v>
      </c>
      <c r="M281" s="18">
        <f t="shared" si="211"/>
        <v>10</v>
      </c>
      <c r="N281" s="18">
        <f t="shared" si="212"/>
        <v>0</v>
      </c>
      <c r="O281" s="18">
        <f>IF(OR(INDEX($AM$99:$AY$122,MATCH($C281,$AL$99:$AL$122,0),MATCH($B281,$AM$98:$AY$98,0))="T", INDEX($AM$99:$AY$122,MATCH($C281,$AL$99:$AL$122,0),MATCH($B281,$AM$98:$AY$98,0))="M"), _xlfn.XLOOKUP($B281,$AM$98:$AY$98,$AM$123:$AY$123), INDEX($AM$99:$AY$122,MATCH($C281,$AL$99:$AL$122,0),MATCH($B281,$AM$98:$AY$98,0)))</f>
        <v>0</v>
      </c>
      <c r="P281" s="23">
        <f>IF(OR(INDEX($BB$13:$BN$36,MATCH($C281,$BA$13:$BA$36,0),MATCH($B281,$BB$12:$BN$12,0))="T", INDEX($BB$13:$BN$36,MATCH($C281,$BA$13:$BA$36,0),MATCH($B281,$BB$12:$BN$12,0))="M"),_xlfn.XLOOKUP($B281,$BB$12:$BN$12,$BB$37:$BN$37), INDEX($BB$13:$BN$36,MATCH($C281,$BA$13:$BA$36,0),MATCH($B281,$BB$12:$BN$12,0)))</f>
        <v>87</v>
      </c>
      <c r="Q281" s="23">
        <f>IF(OR(INDEX($BB$41:$BN$64,MATCH($C281,$BA$41:$BA$64,0),MATCH($B281,$BB$40:$BN$40,0))="T", INDEX($BB$41:$BN$64,MATCH($C281,$BA$41:$BA$64,0),MATCH($B281,$BB$40:$BN$40,0))="M"),_xlfn.XLOOKUP($B281,$BB$40:$BN$40,$BB$65:$BN$65), INDEX($BB$41:$BN$64,MATCH($C281,$BA$41:$BA$64,0),MATCH($B281,$BB$40:$BN$40,0)))</f>
        <v>47</v>
      </c>
      <c r="R281" s="23">
        <f>IF(OR(INDEX($BB$70:$BN$93,MATCH($C281,$BA$70:$BA$93,0),MATCH($B281,$BB$69:$BN$69,0))="T", INDEX($BB$70:$BN$93,MATCH($C281,$BA$70:$BA$93,0),MATCH($B281,$BB$69:$BN$69,0))="M"), _xlfn.XLOOKUP($B281,$BB$69:$BN$69,$BB$94:$BN$94), INDEX($AM$41:$AY$64,MATCH($C281,$BA$70:$BA$93,0),MATCH($B281,$BB$69:$BN$69,0)))</f>
        <v>48</v>
      </c>
      <c r="S281" s="23">
        <f>IF(OR(INDEX($BB$99:$BN$122,MATCH($C281,$BA$99:$BA$122,0),MATCH($B281,$BB$98:$BN$98,0))="T", INDEX($BB$99:$BN$122,MATCH($C281,$BA$99:$BA$122,0),MATCH($B281,$BB$98:$BN$98,0))="M"), _xlfn.XLOOKUP($B281,$BB$98:$BN$98,$BB$123:$BN$123), INDEX($BB$99:$BN$122,MATCH($C281,$BA$99:$BA$122,0),MATCH($B281,$BB$98:$BN$98,0)))</f>
        <v>23</v>
      </c>
      <c r="T281" s="23">
        <f>IF(OR(INDEX($BB$128:$BN$151,MATCH($C281,$BA$128:$BA$151,0),MATCH($B281,$BB$127:$BN$127,0))="T", INDEX($BB$128:$BN$151,MATCH($C281,$BA$128:$BA$151,0),MATCH($B281,$BB$127:$BN$127,0))="M"), _xlfn.XLOOKUP($B281,$BB$127:$BN$127,$BB$152:$BN$152), INDEX($AM$128:$AY$151,MATCH($C281,$BA$128:$BA$151,0),MATCH($B281,$BB$127:$BN$127,0)))</f>
        <v>61.5</v>
      </c>
    </row>
    <row r="282" spans="1:20" x14ac:dyDescent="0.35">
      <c r="A282" s="2">
        <v>45092</v>
      </c>
      <c r="B282" s="6">
        <f t="shared" si="208"/>
        <v>6</v>
      </c>
      <c r="C282" s="6">
        <f t="shared" si="209"/>
        <v>2023</v>
      </c>
      <c r="D282">
        <v>122298</v>
      </c>
      <c r="E282">
        <f t="shared" si="210"/>
        <v>49166.410883333338</v>
      </c>
      <c r="F282" s="19">
        <f>IF(OR(INDEX($X$13:$AJ$36,MATCH($C282,$W$13:$W$36,0),MATCH($B282,$X$12:$AJ$12,0))="T", INDEX($X$13:$AJ$36,MATCH($C282,$W$13:$W$36,0),MATCH($B282,$X$12:$AJ$12,0))="M"),_xlfn.XLOOKUP($B282,$X$12:$AJ$12,$X$37:$AJ$37), INDEX($X$13:$AJ$36,MATCH($C282,$W$13:$W$36,0),MATCH($B282,$X$12:$AJ$12,0)))</f>
        <v>101</v>
      </c>
      <c r="G282" s="19">
        <f>IF(OR(INDEX($X$41:$AJ$64,MATCH(C282,$W$41:$W$64,0),MATCH(B282,$X$40:$AJ$40,0))="T", INDEX($X$41:$AJ$64,MATCH(C282,$W$41:$W$64,0),MATCH(B282,$X$40:$AJ$40,0))="M"), _xlfn.XLOOKUP($B282,$X$40:$AJ$40,$X$65:$AJ$65), INDEX($X$41:$AJ$64,MATCH(C282,$W$41:$W$64,0),MATCH(B282,$X$40:$AJ$40,0)))</f>
        <v>50</v>
      </c>
      <c r="H282" s="19">
        <f>IF(OR(INDEX($X$70:$AJ$93,MATCH(C282,$W$70:$W$93,0),MATCH(B282,$X$69:$AJ$69,0))="T", INDEX($X$70:$AJ$93,MATCH(C282,$W$70:$W$93,0),MATCH(B282,$X$69:$AJ$69,0))="M"), _xlfn.XLOOKUP($B282,$X$69:$AJ$69,$X$94:$AJ$94), INDEX($X$70:$AJ$93,MATCH(C282,$W$70:$W$93,0),MATCH(B282,$X$69:$AJ$69,0)))</f>
        <v>19</v>
      </c>
      <c r="I282" s="19">
        <f>IF(OR(INDEX($X$99:$AJ$122,MATCH(C282,$W$99:$W$122,0),MATCH(B282,$X$98:$AJ$98,0))="T", INDEX($X$99:$AJ$122,MATCH(C282,$W$99:$W$122,0),MATCH(B282,$X$98:$AJ$98,0))="M"),_xlfn.XLOOKUP($B282,$X$98:$AJ$98,$X$123:$AJ$123), INDEX($X$99:$AJ$122,MATCH(C282,$W$99:$W$122,0),MATCH(B282,$X$98:$AJ$98,0)))</f>
        <v>4.5</v>
      </c>
      <c r="J282" s="19">
        <f>IF(OR(INDEX($X$128:$AJ$151,MATCH(C282,$W$128:$W$151,0),MATCH(B282,$X$127:$AJ$127,0))="T", INDEX($X$128:$AJ$151,MATCH(C282,$W$128:$W$151,0),MATCH(B282,$X$127:$AJ$127,0))="M"), _xlfn.XLOOKUP($B282,$X$127:$AJ$127,$X$152:$AJ$152), INDEX($X$128:$AJ$151,MATCH(C282,$W$128:$W$151,0),MATCH(B282,$X$127:$AJ$127,0)))</f>
        <v>14.4</v>
      </c>
      <c r="K282" s="18">
        <f>IF(OR(INDEX($AM$13:$AY$36,MATCH($C282,$AL$13:$AL$36,0),MATCH($B282,$AM$12:$AY$12,0))="T", INDEX($AM$13:$AY$36,MATCH($C282,$AL$13:$AL$36,0),MATCH($B282,$AM$12:$AY$12,0))="M"),_xlfn.XLOOKUP($B282,$AM$12:$AY$12,$AM$37:$AY$37), INDEX($AM$13:$AY$36,MATCH($C282,$AL$13:$AL$36,0),MATCH($B282,$AM$12:$AY$12,0)))</f>
        <v>69</v>
      </c>
      <c r="L282" s="18">
        <f>IF(OR(INDEX($AM$41:$AY$64,MATCH($C282,$AL$41:$AL$64,0),MATCH($B282,$AM$40:$AY$40,0))="T", INDEX($AM$41:$AY$64,MATCH($C282,$AL$41:$AL$64,0),MATCH($B282,$AM$40:$AY$40,0))="M"),_xlfn.XLOOKUP($B282,$AM$40:$AY$40,$AM$65:$AY$65), INDEX($AM$41:$AY$64,MATCH($C282,$AL$41:$AL$64,0),MATCH($B282,$AM$40:$AY$40,0)))</f>
        <v>51</v>
      </c>
      <c r="M282" s="18">
        <f t="shared" si="211"/>
        <v>13.9</v>
      </c>
      <c r="N282" s="18">
        <f t="shared" si="212"/>
        <v>0</v>
      </c>
      <c r="O282" s="18">
        <f>IF(OR(INDEX($AM$99:$AY$122,MATCH($C282,$AL$99:$AL$122,0),MATCH($B282,$AM$98:$AY$98,0))="T", INDEX($AM$99:$AY$122,MATCH($C282,$AL$99:$AL$122,0),MATCH($B282,$AM$98:$AY$98,0))="M"), _xlfn.XLOOKUP($B282,$AM$98:$AY$98,$AM$123:$AY$123), INDEX($AM$99:$AY$122,MATCH($C282,$AL$99:$AL$122,0),MATCH($B282,$AM$98:$AY$98,0)))</f>
        <v>0</v>
      </c>
      <c r="P282" s="23">
        <f>IF(OR(INDEX($BB$13:$BN$36,MATCH($C282,$BA$13:$BA$36,0),MATCH($B282,$BB$12:$BN$12,0))="T", INDEX($BB$13:$BN$36,MATCH($C282,$BA$13:$BA$36,0),MATCH($B282,$BB$12:$BN$12,0))="M"),_xlfn.XLOOKUP($B282,$BB$12:$BN$12,$BB$37:$BN$37), INDEX($BB$13:$BN$36,MATCH($C282,$BA$13:$BA$36,0),MATCH($B282,$BB$12:$BN$12,0)))</f>
        <v>88</v>
      </c>
      <c r="Q282" s="23">
        <f>IF(OR(INDEX($BB$41:$BN$64,MATCH($C282,$BA$41:$BA$64,0),MATCH($B282,$BB$40:$BN$40,0))="T", INDEX($BB$41:$BN$64,MATCH($C282,$BA$41:$BA$64,0),MATCH($B282,$BB$40:$BN$40,0))="M"),_xlfn.XLOOKUP($B282,$BB$40:$BN$40,$BB$65:$BN$65), INDEX($BB$41:$BN$64,MATCH($C282,$BA$41:$BA$64,0),MATCH($B282,$BB$40:$BN$40,0)))</f>
        <v>49</v>
      </c>
      <c r="R282" s="23">
        <f>IF(OR(INDEX($BB$70:$BN$93,MATCH($C282,$BA$70:$BA$93,0),MATCH($B282,$BB$69:$BN$69,0))="T", INDEX($BB$70:$BN$93,MATCH($C282,$BA$70:$BA$93,0),MATCH($B282,$BB$69:$BN$69,0))="M"), _xlfn.XLOOKUP($B282,$BB$69:$BN$69,$BB$94:$BN$94), INDEX($AM$41:$AY$64,MATCH($C282,$BA$70:$BA$93,0),MATCH($B282,$BB$69:$BN$69,0)))</f>
        <v>427.3478260869565</v>
      </c>
      <c r="S282" s="23">
        <f>IF(OR(INDEX($BB$99:$BN$122,MATCH($C282,$BA$99:$BA$122,0),MATCH($B282,$BB$98:$BN$98,0))="T", INDEX($BB$99:$BN$122,MATCH($C282,$BA$99:$BA$122,0),MATCH($B282,$BB$98:$BN$98,0))="M"), _xlfn.XLOOKUP($B282,$BB$98:$BN$98,$BB$123:$BN$123), INDEX($BB$99:$BN$122,MATCH($C282,$BA$99:$BA$122,0),MATCH($B282,$BB$98:$BN$98,0)))</f>
        <v>32</v>
      </c>
      <c r="T282" s="23">
        <f>IF(OR(INDEX($BB$128:$BN$151,MATCH($C282,$BA$128:$BA$151,0),MATCH($B282,$BB$127:$BN$127,0))="T", INDEX($BB$128:$BN$151,MATCH($C282,$BA$128:$BA$151,0),MATCH($B282,$BB$127:$BN$127,0))="M"), _xlfn.XLOOKUP($B282,$BB$127:$BN$127,$BB$152:$BN$152), INDEX($AM$128:$AY$151,MATCH($C282,$BA$128:$BA$151,0),MATCH($B282,$BB$127:$BN$127,0)))</f>
        <v>63.5</v>
      </c>
    </row>
    <row r="283" spans="1:20" x14ac:dyDescent="0.35">
      <c r="A283" s="2">
        <v>45122</v>
      </c>
      <c r="B283" s="6">
        <f t="shared" si="208"/>
        <v>7</v>
      </c>
      <c r="C283" s="6">
        <f t="shared" si="209"/>
        <v>2023</v>
      </c>
      <c r="D283">
        <v>169923</v>
      </c>
      <c r="E283">
        <f t="shared" si="210"/>
        <v>68312.67916506117</v>
      </c>
      <c r="F283" s="19">
        <f>IF(OR(INDEX($X$13:$AJ$36,MATCH($C283,$W$13:$W$36,0),MATCH($B283,$X$12:$AJ$12,0))="T", INDEX($X$13:$AJ$36,MATCH($C283,$W$13:$W$36,0),MATCH($B283,$X$12:$AJ$12,0))="M"),_xlfn.XLOOKUP($B283,$X$12:$AJ$12,$X$37:$AJ$37), INDEX($X$13:$AJ$36,MATCH($C283,$W$13:$W$36,0),MATCH($B283,$X$12:$AJ$12,0)))</f>
        <v>107</v>
      </c>
      <c r="G283" s="19">
        <f>IF(OR(INDEX($X$41:$AJ$64,MATCH(C283,$W$41:$W$64,0),MATCH(B283,$X$40:$AJ$40,0))="T", INDEX($X$41:$AJ$64,MATCH(C283,$W$41:$W$64,0),MATCH(B283,$X$40:$AJ$40,0))="M"), _xlfn.XLOOKUP($B283,$X$40:$AJ$40,$X$65:$AJ$65), INDEX($X$41:$AJ$64,MATCH(C283,$W$41:$W$64,0),MATCH(B283,$X$40:$AJ$40,0)))</f>
        <v>53</v>
      </c>
      <c r="H283" s="19">
        <f>IF(OR(INDEX($X$70:$AJ$93,MATCH(C283,$W$70:$W$93,0),MATCH(B283,$X$69:$AJ$69,0))="T", INDEX($X$70:$AJ$93,MATCH(C283,$W$70:$W$93,0),MATCH(B283,$X$69:$AJ$69,0))="M"), _xlfn.XLOOKUP($B283,$X$69:$AJ$69,$X$94:$AJ$94), INDEX($X$70:$AJ$93,MATCH(C283,$W$70:$W$93,0),MATCH(B283,$X$69:$AJ$69,0)))</f>
        <v>15.5</v>
      </c>
      <c r="I283" s="19">
        <f>IF(OR(INDEX($X$99:$AJ$122,MATCH(C283,$W$99:$W$122,0),MATCH(B283,$X$98:$AJ$98,0))="T", INDEX($X$99:$AJ$122,MATCH(C283,$W$99:$W$122,0),MATCH(B283,$X$98:$AJ$98,0))="M"),_xlfn.XLOOKUP($B283,$X$98:$AJ$98,$X$123:$AJ$123), INDEX($X$99:$AJ$122,MATCH(C283,$W$99:$W$122,0),MATCH(B283,$X$98:$AJ$98,0)))</f>
        <v>12.7</v>
      </c>
      <c r="J283" s="19">
        <f>IF(OR(INDEX($X$128:$AJ$151,MATCH(C283,$W$128:$W$151,0),MATCH(B283,$X$127:$AJ$127,0))="T", INDEX($X$128:$AJ$151,MATCH(C283,$W$128:$W$151,0),MATCH(B283,$X$127:$AJ$127,0))="M"), _xlfn.XLOOKUP($B283,$X$127:$AJ$127,$X$152:$AJ$152), INDEX($X$128:$AJ$151,MATCH(C283,$W$128:$W$151,0),MATCH(B283,$X$127:$AJ$127,0)))</f>
        <v>10.9</v>
      </c>
      <c r="K283" s="18">
        <f>IF(OR(INDEX($AM$13:$AY$36,MATCH($C283,$AL$13:$AL$36,0),MATCH($B283,$AM$12:$AY$12,0))="T", INDEX($AM$13:$AY$36,MATCH($C283,$AL$13:$AL$36,0),MATCH($B283,$AM$12:$AY$12,0))="M"),_xlfn.XLOOKUP($B283,$AM$12:$AY$12,$AM$37:$AY$37), INDEX($AM$13:$AY$36,MATCH($C283,$AL$13:$AL$36,0),MATCH($B283,$AM$12:$AY$12,0)))</f>
        <v>77</v>
      </c>
      <c r="L283" s="18">
        <f>IF(OR(INDEX($AM$41:$AY$64,MATCH($C283,$AL$41:$AL$64,0),MATCH($B283,$AM$40:$AY$40,0))="T", INDEX($AM$41:$AY$64,MATCH($C283,$AL$41:$AL$64,0),MATCH($B283,$AM$40:$AY$40,0))="M"),_xlfn.XLOOKUP($B283,$AM$40:$AY$40,$AM$65:$AY$65), INDEX($AM$41:$AY$64,MATCH($C283,$AL$41:$AL$64,0),MATCH($B283,$AM$40:$AY$40,0)))</f>
        <v>51</v>
      </c>
      <c r="M283" s="18">
        <f t="shared" si="211"/>
        <v>11.9</v>
      </c>
      <c r="N283" s="18">
        <f t="shared" si="212"/>
        <v>0</v>
      </c>
      <c r="O283" s="18">
        <f>IF(OR(INDEX($AM$99:$AY$122,MATCH($C283,$AL$99:$AL$122,0),MATCH($B283,$AM$98:$AY$98,0))="T", INDEX($AM$99:$AY$122,MATCH($C283,$AL$99:$AL$122,0),MATCH($B283,$AM$98:$AY$98,0))="M"), _xlfn.XLOOKUP($B283,$AM$98:$AY$98,$AM$123:$AY$123), INDEX($AM$99:$AY$122,MATCH($C283,$AL$99:$AL$122,0),MATCH($B283,$AM$98:$AY$98,0)))</f>
        <v>0</v>
      </c>
      <c r="P283" s="23">
        <f>IF(OR(INDEX($BB$13:$BN$36,MATCH($C283,$BA$13:$BA$36,0),MATCH($B283,$BB$12:$BN$12,0))="T", INDEX($BB$13:$BN$36,MATCH($C283,$BA$13:$BA$36,0),MATCH($B283,$BB$12:$BN$12,0))="M"),_xlfn.XLOOKUP($B283,$BB$12:$BN$12,$BB$37:$BN$37), INDEX($BB$13:$BN$36,MATCH($C283,$BA$13:$BA$36,0),MATCH($B283,$BB$12:$BN$12,0)))</f>
        <v>94</v>
      </c>
      <c r="Q283" s="23">
        <f>IF(OR(INDEX($BB$41:$BN$64,MATCH($C283,$BA$41:$BA$64,0),MATCH($B283,$BB$40:$BN$40,0))="T", INDEX($BB$41:$BN$64,MATCH($C283,$BA$41:$BA$64,0),MATCH($B283,$BB$40:$BN$40,0))="M"),_xlfn.XLOOKUP($B283,$BB$40:$BN$40,$BB$65:$BN$65), INDEX($BB$41:$BN$64,MATCH($C283,$BA$41:$BA$64,0),MATCH($B283,$BB$40:$BN$40,0)))</f>
        <v>54</v>
      </c>
      <c r="R283" s="23">
        <f>IF(OR(INDEX($BB$70:$BN$93,MATCH($C283,$BA$70:$BA$93,0),MATCH($B283,$BB$69:$BN$69,0))="T", INDEX($BB$70:$BN$93,MATCH($C283,$BA$70:$BA$93,0),MATCH($B283,$BB$69:$BN$69,0))="M"), _xlfn.XLOOKUP($B283,$BB$69:$BN$69,$BB$94:$BN$94), INDEX($AM$41:$AY$64,MATCH($C283,$BA$70:$BA$93,0),MATCH($B283,$BB$69:$BN$69,0)))</f>
        <v>51</v>
      </c>
      <c r="S283" s="23">
        <f>IF(OR(INDEX($BB$99:$BN$122,MATCH($C283,$BA$99:$BA$122,0),MATCH($B283,$BB$98:$BN$98,0))="T", INDEX($BB$99:$BN$122,MATCH($C283,$BA$99:$BA$122,0),MATCH($B283,$BB$98:$BN$98,0))="M"), _xlfn.XLOOKUP($B283,$BB$98:$BN$98,$BB$123:$BN$123), INDEX($BB$99:$BN$122,MATCH($C283,$BA$99:$BA$122,0),MATCH($B283,$BB$98:$BN$98,0)))</f>
        <v>172</v>
      </c>
      <c r="T283" s="23">
        <f>IF(OR(INDEX($BB$128:$BN$151,MATCH($C283,$BA$128:$BA$151,0),MATCH($B283,$BB$127:$BN$127,0))="T", INDEX($BB$128:$BN$151,MATCH($C283,$BA$128:$BA$151,0),MATCH($B283,$BB$127:$BN$127,0))="M"), _xlfn.XLOOKUP($B283,$BB$127:$BN$127,$BB$152:$BN$152), INDEX($AM$128:$AY$151,MATCH($C283,$BA$128:$BA$151,0),MATCH($B283,$BB$127:$BN$127,0)))</f>
        <v>66.5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E466-573A-4B97-B7AE-AAC5BA152ABB}">
  <dimension ref="A1:AR273"/>
  <sheetViews>
    <sheetView topLeftCell="B1" zoomScale="115" zoomScaleNormal="115" workbookViewId="0">
      <selection activeCell="M14" sqref="M14"/>
    </sheetView>
  </sheetViews>
  <sheetFormatPr defaultRowHeight="14.5" x14ac:dyDescent="0.35"/>
  <cols>
    <col min="1" max="1" width="17.90625" customWidth="1"/>
    <col min="2" max="3" width="12.90625" customWidth="1"/>
    <col min="4" max="4" width="19" customWidth="1"/>
    <col min="6" max="6" width="15.08984375" customWidth="1"/>
    <col min="9" max="14" width="13.54296875" customWidth="1"/>
    <col min="30" max="30" width="10.08984375" bestFit="1" customWidth="1"/>
  </cols>
  <sheetData>
    <row r="1" spans="1:35" x14ac:dyDescent="0.35">
      <c r="O1" t="s">
        <v>204</v>
      </c>
    </row>
    <row r="2" spans="1:35" ht="79" thickBot="1" x14ac:dyDescent="0.4">
      <c r="A2" s="1" t="s">
        <v>0</v>
      </c>
      <c r="B2" s="9" t="s">
        <v>23</v>
      </c>
      <c r="C2" s="9" t="s">
        <v>24</v>
      </c>
      <c r="D2" s="4" t="s">
        <v>2</v>
      </c>
      <c r="E2" s="1" t="s">
        <v>199</v>
      </c>
      <c r="F2" s="1" t="s">
        <v>200</v>
      </c>
      <c r="G2" s="9" t="s">
        <v>37</v>
      </c>
      <c r="H2" s="9" t="s">
        <v>38</v>
      </c>
      <c r="I2" s="1" t="s">
        <v>197</v>
      </c>
      <c r="J2" s="1" t="s">
        <v>197</v>
      </c>
      <c r="K2" s="9"/>
      <c r="L2" s="9"/>
      <c r="M2" s="9"/>
      <c r="N2" s="9"/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B2">
        <v>13</v>
      </c>
      <c r="AD2" t="e" cm="1">
        <f t="array" ref="AD2">dat</f>
        <v>#NAME?</v>
      </c>
      <c r="AE2" t="s">
        <v>0</v>
      </c>
      <c r="AI2" t="s">
        <v>39</v>
      </c>
    </row>
    <row r="3" spans="1:35" ht="15" thickBot="1" x14ac:dyDescent="0.4">
      <c r="A3" s="2">
        <v>36906</v>
      </c>
      <c r="B3" s="6">
        <f>MONTH(A3)</f>
        <v>1</v>
      </c>
      <c r="C3" s="6">
        <f>YEAR(A3)</f>
        <v>2001</v>
      </c>
      <c r="D3">
        <v>31231</v>
      </c>
      <c r="E3">
        <f>IF(OR(INDEX($P$3:$AB$26,MATCH(C3,$O$3:$O$26,0),MATCH(B3,$P$2:$AB$2,0))="T", INDEX($P$3:$AB$26,MATCH(C3,$O$3:$O$26,0),MATCH(B3,$P$2:$AB$2,0))="M"), AVERAGE($P$3:$AB$26), INDEX($P$3:$AB$26,MATCH(C3,$O$3:$O$26,0),MATCH(B3,$P$2:$AB$2,0)))</f>
        <v>26</v>
      </c>
      <c r="F3">
        <f>IF(OR(INDEX($P$31:$AB$54,MATCH(C3,$O$31:$O$54,0),MATCH(B3,$P$30:$AB$30,0))="T", INDEX($P$31:$AB$54,MATCH(C3,$O$31:$O$54,0),MATCH(B3,$P$30:$AB$30,0))="M"), AVERAGE($P$31:$AB$54), INDEX($P$31:$AB$54,MATCH(C3,$O$31:$O$54,0),MATCH(B3,$P$30:$AB$30,0)))</f>
        <v>57</v>
      </c>
      <c r="G3">
        <f>IF(OR(INDEX($P$60:$AB$83,MATCH(C3,$O$60:$O$83,0),MATCH(B3,$P$59:$AB$59,0))="T", INDEX($P$60:$AB$83,MATCH(C3,$O$60:$O$83,0),MATCH(B3,$P$59:$AB$59,0))="M"), AVERAGE($P$60:$AB$83), INDEX($P$60:$AB$83,MATCH(C3,$O$60:$O$83,0),MATCH(B3,$P$59:$AB$59,0)))</f>
        <v>0</v>
      </c>
      <c r="H3">
        <f>IF(OR(INDEX($P$89:$AB$112,MATCH(C3,$O$89:$O$112,0),MATCH(B3,$P$88:$AB$88,0))="T", INDEX($P$89:$AB$112,MATCH(C3,$O$89:$O$112,0),MATCH(B3,$P$88:$AB$88,0))="M"), AVERAGE($P$89:$AB$112), INDEX($P$89:$AB$112,MATCH(C3,$O$89:$O$112,0),MATCH(B3,$P$88:$AB$88,0)))</f>
        <v>39</v>
      </c>
      <c r="I3">
        <f>IF(OR(INDEX($P$118:$AB$141,MATCH(C3,$O$118:$O$141,0),MATCH(B3,$P$117:$AB$117,0))="T", INDEX($P$118:$AB$141,MATCH(C3,$O$118:$O$141,0),MATCH(B3,$P$117:$AB$117,0))="M"), AVERAGE($P$118:$AB$141), INDEX($P$118:$AB$141,MATCH(C3,$O$118:$O$141,0),MATCH(B3,$P$117:$AB$117,0)))</f>
        <v>27</v>
      </c>
      <c r="J3">
        <f t="shared" ref="J3" si="0">IF(OR(INDEX($P$147:$AB$170,MATCH(C3,$O$147:$O$170,0),MATCH(B3,$P$146:$AB$146,0))="T", INDEX($P$147:$AB$170,MATCH(C3,$O$147:$O$170,0),MATCH(B3,$P$146:$AB$146,0))="M"), AVERAGE($P$148:$AB$171), INDEX($P$147:$AB$170,MATCH(C3,$O$147:$O$170,0),MATCH(B3,$P$146:$AB$146,0)))</f>
        <v>2.87</v>
      </c>
      <c r="O3" s="5">
        <v>2000</v>
      </c>
      <c r="P3" s="5">
        <v>28</v>
      </c>
      <c r="Q3" s="5">
        <v>26</v>
      </c>
      <c r="R3" s="5">
        <v>30</v>
      </c>
      <c r="S3" s="5">
        <v>34</v>
      </c>
      <c r="T3" s="5">
        <v>41</v>
      </c>
      <c r="U3" s="5">
        <v>49</v>
      </c>
      <c r="V3" s="5">
        <v>52</v>
      </c>
      <c r="W3" s="5">
        <v>50</v>
      </c>
      <c r="X3" s="5">
        <v>41</v>
      </c>
      <c r="Y3" s="5">
        <v>38</v>
      </c>
      <c r="Z3" s="5">
        <v>25</v>
      </c>
      <c r="AA3" s="5">
        <v>25</v>
      </c>
      <c r="AB3" s="5">
        <v>25</v>
      </c>
      <c r="AD3" s="12">
        <v>45184</v>
      </c>
      <c r="AE3" s="2" t="s">
        <v>40</v>
      </c>
      <c r="AF3">
        <f>YEAR(AE3)</f>
        <v>2023</v>
      </c>
      <c r="AG3">
        <f>MONTH(AE3)</f>
        <v>9</v>
      </c>
      <c r="AI3">
        <v>3.763684210526316</v>
      </c>
    </row>
    <row r="4" spans="1:35" ht="15" thickBot="1" x14ac:dyDescent="0.4">
      <c r="A4" s="2">
        <v>36937</v>
      </c>
      <c r="B4" s="6">
        <f t="shared" ref="B4:B67" si="1">MONTH(A4)</f>
        <v>2</v>
      </c>
      <c r="C4" s="6">
        <f t="shared" ref="C4:C67" si="2">YEAR(A4)</f>
        <v>2001</v>
      </c>
      <c r="D4">
        <v>31904</v>
      </c>
      <c r="E4">
        <f t="shared" ref="E4:E67" si="3">IF(OR(INDEX($P$3:$AB$26,MATCH(C4,$O$3:$O$26,0),MATCH(B4,$P$2:$AB$2,0))="T", INDEX($P$3:$AB$26,MATCH(C4,$O$3:$O$26,0),MATCH(B4,$P$2:$AB$2,0))="M"), AVERAGE($P$3:$AB$26), INDEX($P$3:$AB$26,MATCH(C4,$O$3:$O$26,0),MATCH(B4,$P$2:$AB$2,0)))</f>
        <v>24</v>
      </c>
      <c r="F4">
        <f t="shared" ref="F4:F67" si="4">IF(OR(INDEX($P$31:$AB$54,MATCH(C4,$O$31:$O$54,0),MATCH(B4,$P$30:$AB$30,0))="T", INDEX($P$31:$AB$54,MATCH(C4,$O$31:$O$54,0),MATCH(B4,$P$30:$AB$30,0))="M"), AVERAGE($P$31:$AB$54), INDEX($P$31:$AB$54,MATCH(C4,$O$31:$O$54,0),MATCH(B4,$P$30:$AB$30,0)))</f>
        <v>56</v>
      </c>
      <c r="G4">
        <f t="shared" ref="G4:G67" si="5">IF(OR(INDEX($P$60:$AB$83,MATCH(C4,$O$60:$O$83,0),MATCH(B4,$P$59:$AB$59,0))="T", INDEX($P$60:$AB$83,MATCH(C4,$O$60:$O$83,0),MATCH(B4,$P$59:$AB$59,0))="M"), AVERAGE($P$60:$AB$83), INDEX($P$60:$AB$83,MATCH(C4,$O$60:$O$83,0),MATCH(B4,$P$59:$AB$59,0)))</f>
        <v>0</v>
      </c>
      <c r="H4">
        <f t="shared" ref="H4:H67" si="6">IF(OR(INDEX($P$89:$AB$112,MATCH(C4,$O$89:$O$112,0),MATCH(B4,$P$88:$AB$88,0))="T", INDEX($P$89:$AB$112,MATCH(C4,$O$89:$O$112,0),MATCH(B4,$P$88:$AB$88,0))="M"), AVERAGE($P$89:$AB$112), INDEX($P$89:$AB$112,MATCH(C4,$O$89:$O$112,0),MATCH(B4,$P$88:$AB$88,0)))</f>
        <v>57</v>
      </c>
      <c r="I4">
        <f t="shared" ref="I4:I67" si="7">IF(OR(INDEX($P$118:$AB$141,MATCH(C4,$O$118:$O$141,0),MATCH(B4,$P$117:$AB$117,0))="T", INDEX($P$118:$AB$141,MATCH(C4,$O$118:$O$141,0),MATCH(B4,$P$117:$AB$117,0))="M"), AVERAGE($P$118:$AB$141), INDEX($P$118:$AB$141,MATCH(C4,$O$118:$O$141,0),MATCH(B4,$P$117:$AB$117,0)))</f>
        <v>26</v>
      </c>
      <c r="J4">
        <f t="shared" ref="J4:J67" si="8">IF(OR(INDEX($P$147:$AB$170,MATCH(C4,$O$147:$O$170,0),MATCH(B4,$P$146:$AB$146,0))="T", INDEX($P$147:$AB$170,MATCH(C4,$O$147:$O$170,0),MATCH(B4,$P$146:$AB$146,0))="M"), AVERAGE($P$148:$AB$171), INDEX($P$147:$AB$170,MATCH(C4,$O$147:$O$170,0),MATCH(B4,$P$146:$AB$146,0)))</f>
        <v>2.58</v>
      </c>
      <c r="O4" s="5">
        <v>2001</v>
      </c>
      <c r="P4" s="5">
        <v>26</v>
      </c>
      <c r="Q4" s="5">
        <v>24</v>
      </c>
      <c r="R4" s="5">
        <v>27</v>
      </c>
      <c r="S4" s="5">
        <v>31</v>
      </c>
      <c r="T4" s="5">
        <v>40</v>
      </c>
      <c r="U4" s="5">
        <v>44</v>
      </c>
      <c r="V4" s="5">
        <v>50</v>
      </c>
      <c r="W4" s="5">
        <v>53</v>
      </c>
      <c r="X4" s="5">
        <v>44</v>
      </c>
      <c r="Y4" s="5">
        <v>34</v>
      </c>
      <c r="Z4" s="5">
        <v>34</v>
      </c>
      <c r="AA4" s="5">
        <v>27</v>
      </c>
      <c r="AB4" s="5">
        <v>24</v>
      </c>
      <c r="AD4" s="12">
        <v>45153</v>
      </c>
      <c r="AE4" t="s">
        <v>41</v>
      </c>
      <c r="AF4">
        <f t="shared" ref="AF4:AF67" si="9">YEAR(AE4)</f>
        <v>2023</v>
      </c>
      <c r="AG4">
        <f t="shared" ref="AG4:AG67" si="10">MONTH(AE4)</f>
        <v>8</v>
      </c>
      <c r="AI4">
        <v>5.0186086956521745</v>
      </c>
    </row>
    <row r="5" spans="1:35" ht="15" thickBot="1" x14ac:dyDescent="0.4">
      <c r="A5" s="2">
        <v>36965</v>
      </c>
      <c r="B5" s="6">
        <f t="shared" si="1"/>
        <v>3</v>
      </c>
      <c r="C5" s="6">
        <f t="shared" si="2"/>
        <v>2001</v>
      </c>
      <c r="D5">
        <v>29422</v>
      </c>
      <c r="E5">
        <f t="shared" si="3"/>
        <v>27</v>
      </c>
      <c r="F5">
        <f t="shared" si="4"/>
        <v>67</v>
      </c>
      <c r="G5">
        <f t="shared" si="5"/>
        <v>0</v>
      </c>
      <c r="H5">
        <f t="shared" si="6"/>
        <v>126</v>
      </c>
      <c r="I5">
        <f t="shared" si="7"/>
        <v>31</v>
      </c>
      <c r="J5">
        <f t="shared" si="8"/>
        <v>2.58</v>
      </c>
      <c r="O5" s="5">
        <v>2002</v>
      </c>
      <c r="P5" s="5">
        <v>29</v>
      </c>
      <c r="Q5" s="5">
        <v>27</v>
      </c>
      <c r="R5" s="5">
        <v>27</v>
      </c>
      <c r="S5" s="5">
        <v>36</v>
      </c>
      <c r="T5" s="5">
        <v>35</v>
      </c>
      <c r="U5" s="5">
        <v>44</v>
      </c>
      <c r="V5" s="5">
        <v>50</v>
      </c>
      <c r="W5" s="5">
        <v>51</v>
      </c>
      <c r="X5" s="5">
        <v>43</v>
      </c>
      <c r="Y5" s="5">
        <v>29</v>
      </c>
      <c r="Z5" s="5">
        <v>23</v>
      </c>
      <c r="AA5" s="5">
        <v>29</v>
      </c>
      <c r="AB5" s="5">
        <v>23</v>
      </c>
      <c r="AD5" s="12">
        <v>45122</v>
      </c>
      <c r="AE5" t="s">
        <v>42</v>
      </c>
      <c r="AF5">
        <f t="shared" si="9"/>
        <v>2023</v>
      </c>
      <c r="AG5">
        <f t="shared" si="10"/>
        <v>7</v>
      </c>
      <c r="AI5">
        <v>4.7736842105263149</v>
      </c>
    </row>
    <row r="6" spans="1:35" ht="15" thickBot="1" x14ac:dyDescent="0.4">
      <c r="A6" s="2">
        <v>36996</v>
      </c>
      <c r="B6" s="6">
        <f t="shared" si="1"/>
        <v>4</v>
      </c>
      <c r="C6" s="6">
        <f t="shared" si="2"/>
        <v>2001</v>
      </c>
      <c r="D6">
        <v>27137</v>
      </c>
      <c r="E6">
        <f t="shared" si="3"/>
        <v>31</v>
      </c>
      <c r="F6">
        <f t="shared" si="4"/>
        <v>72</v>
      </c>
      <c r="G6">
        <f t="shared" si="5"/>
        <v>0</v>
      </c>
      <c r="H6">
        <f t="shared" si="6"/>
        <v>364</v>
      </c>
      <c r="I6">
        <f t="shared" si="7"/>
        <v>34</v>
      </c>
      <c r="J6">
        <f t="shared" si="8"/>
        <v>2.4</v>
      </c>
      <c r="O6" s="5">
        <v>2003</v>
      </c>
      <c r="P6" s="5">
        <v>31</v>
      </c>
      <c r="Q6" s="5">
        <v>25</v>
      </c>
      <c r="R6" s="5">
        <v>34</v>
      </c>
      <c r="S6" s="5">
        <v>33</v>
      </c>
      <c r="T6" s="5">
        <v>39</v>
      </c>
      <c r="U6" s="5">
        <v>48</v>
      </c>
      <c r="V6" s="5">
        <v>53</v>
      </c>
      <c r="W6" s="5">
        <v>49</v>
      </c>
      <c r="X6" s="5">
        <v>46</v>
      </c>
      <c r="Y6" s="5">
        <v>30</v>
      </c>
      <c r="Z6" s="5">
        <v>25</v>
      </c>
      <c r="AA6" s="5">
        <v>24</v>
      </c>
      <c r="AB6" s="5">
        <v>24</v>
      </c>
      <c r="AD6" s="12">
        <v>45092</v>
      </c>
      <c r="AE6" t="s">
        <v>43</v>
      </c>
      <c r="AF6">
        <f t="shared" si="9"/>
        <v>2023</v>
      </c>
      <c r="AG6">
        <f t="shared" si="10"/>
        <v>6</v>
      </c>
      <c r="AI6">
        <v>3.2216190476190474</v>
      </c>
    </row>
    <row r="7" spans="1:35" ht="15" thickBot="1" x14ac:dyDescent="0.4">
      <c r="A7" s="2">
        <v>37026</v>
      </c>
      <c r="B7" s="6">
        <f t="shared" si="1"/>
        <v>5</v>
      </c>
      <c r="C7" s="6">
        <f t="shared" si="2"/>
        <v>2001</v>
      </c>
      <c r="D7">
        <v>23855</v>
      </c>
      <c r="E7">
        <f t="shared" si="3"/>
        <v>40</v>
      </c>
      <c r="F7">
        <f t="shared" si="4"/>
        <v>84</v>
      </c>
      <c r="G7">
        <f t="shared" si="5"/>
        <v>13</v>
      </c>
      <c r="H7">
        <f t="shared" si="6"/>
        <v>673</v>
      </c>
      <c r="I7">
        <f t="shared" si="7"/>
        <v>39</v>
      </c>
      <c r="J7">
        <f t="shared" si="8"/>
        <v>1.56</v>
      </c>
      <c r="O7" s="5">
        <v>2004</v>
      </c>
      <c r="P7" s="5">
        <v>19</v>
      </c>
      <c r="Q7" s="5">
        <v>30</v>
      </c>
      <c r="R7" s="5">
        <v>32</v>
      </c>
      <c r="S7" s="5">
        <v>40</v>
      </c>
      <c r="T7" s="5">
        <v>44</v>
      </c>
      <c r="U7" s="5">
        <v>47</v>
      </c>
      <c r="V7" s="5">
        <v>52</v>
      </c>
      <c r="W7" s="5">
        <v>56</v>
      </c>
      <c r="X7" s="5">
        <v>47</v>
      </c>
      <c r="Y7" s="5">
        <v>36</v>
      </c>
      <c r="Z7" s="5">
        <v>27</v>
      </c>
      <c r="AA7" s="5">
        <v>30</v>
      </c>
      <c r="AB7" s="5">
        <v>19</v>
      </c>
      <c r="AD7" s="12">
        <v>45061</v>
      </c>
      <c r="AE7" t="s">
        <v>44</v>
      </c>
      <c r="AF7">
        <f t="shared" si="9"/>
        <v>2023</v>
      </c>
      <c r="AG7">
        <f t="shared" si="10"/>
        <v>5</v>
      </c>
      <c r="AI7">
        <v>3.7825909090909082</v>
      </c>
    </row>
    <row r="8" spans="1:35" ht="15" thickBot="1" x14ac:dyDescent="0.4">
      <c r="A8" s="2">
        <v>37057</v>
      </c>
      <c r="B8" s="6">
        <f t="shared" si="1"/>
        <v>6</v>
      </c>
      <c r="C8" s="6">
        <f t="shared" si="2"/>
        <v>2001</v>
      </c>
      <c r="D8">
        <v>18345</v>
      </c>
      <c r="E8">
        <f t="shared" si="3"/>
        <v>44</v>
      </c>
      <c r="F8">
        <f t="shared" si="4"/>
        <v>80</v>
      </c>
      <c r="G8">
        <f t="shared" si="5"/>
        <v>10</v>
      </c>
      <c r="H8">
        <f t="shared" si="6"/>
        <v>736</v>
      </c>
      <c r="I8">
        <f t="shared" si="7"/>
        <v>44</v>
      </c>
      <c r="J8">
        <f t="shared" si="8"/>
        <v>2.2200000000000002</v>
      </c>
      <c r="O8" s="5">
        <v>2005</v>
      </c>
      <c r="P8" s="5">
        <v>22</v>
      </c>
      <c r="Q8" s="5">
        <v>25</v>
      </c>
      <c r="R8" s="5">
        <v>34</v>
      </c>
      <c r="S8" s="5">
        <v>33</v>
      </c>
      <c r="T8" s="5">
        <v>45</v>
      </c>
      <c r="U8" s="5">
        <v>50</v>
      </c>
      <c r="V8" s="5">
        <v>52</v>
      </c>
      <c r="W8" s="5">
        <v>54</v>
      </c>
      <c r="X8" s="5">
        <v>42</v>
      </c>
      <c r="Y8" s="5">
        <v>37</v>
      </c>
      <c r="Z8" s="5">
        <v>25</v>
      </c>
      <c r="AA8" s="5">
        <v>22</v>
      </c>
      <c r="AB8" s="5">
        <v>22</v>
      </c>
      <c r="AD8" s="12">
        <v>45031</v>
      </c>
      <c r="AE8" t="s">
        <v>45</v>
      </c>
      <c r="AF8">
        <f t="shared" si="9"/>
        <v>2023</v>
      </c>
      <c r="AG8">
        <f t="shared" si="10"/>
        <v>4</v>
      </c>
      <c r="AI8">
        <v>5.6868421052631577</v>
      </c>
    </row>
    <row r="9" spans="1:35" ht="15" thickBot="1" x14ac:dyDescent="0.4">
      <c r="A9" s="2">
        <v>37087</v>
      </c>
      <c r="B9" s="6">
        <f t="shared" si="1"/>
        <v>7</v>
      </c>
      <c r="C9" s="6">
        <f t="shared" si="2"/>
        <v>2001</v>
      </c>
      <c r="D9">
        <v>18349</v>
      </c>
      <c r="E9">
        <f t="shared" si="3"/>
        <v>50</v>
      </c>
      <c r="F9">
        <f t="shared" si="4"/>
        <v>82</v>
      </c>
      <c r="G9">
        <f t="shared" si="5"/>
        <v>43</v>
      </c>
      <c r="H9">
        <f t="shared" si="6"/>
        <v>687</v>
      </c>
      <c r="I9">
        <f t="shared" si="7"/>
        <v>49</v>
      </c>
      <c r="J9">
        <f t="shared" si="8"/>
        <v>4.4967647058823532</v>
      </c>
      <c r="O9" s="5">
        <v>2006</v>
      </c>
      <c r="P9" s="5">
        <v>33</v>
      </c>
      <c r="Q9" s="5">
        <v>20</v>
      </c>
      <c r="R9" s="5">
        <v>28</v>
      </c>
      <c r="S9" s="5">
        <v>37</v>
      </c>
      <c r="T9" s="5">
        <v>39</v>
      </c>
      <c r="U9" s="5">
        <v>51</v>
      </c>
      <c r="V9" s="5">
        <v>54</v>
      </c>
      <c r="W9" s="5">
        <v>52</v>
      </c>
      <c r="X9" s="5">
        <v>48</v>
      </c>
      <c r="Y9" s="5">
        <v>30</v>
      </c>
      <c r="Z9" s="5">
        <v>19</v>
      </c>
      <c r="AA9" s="5">
        <v>26</v>
      </c>
      <c r="AB9" s="5">
        <v>19</v>
      </c>
      <c r="AD9" s="12">
        <v>45000</v>
      </c>
      <c r="AE9" t="s">
        <v>46</v>
      </c>
      <c r="AF9">
        <f t="shared" si="9"/>
        <v>2023</v>
      </c>
      <c r="AG9">
        <f t="shared" si="10"/>
        <v>3</v>
      </c>
      <c r="AI9">
        <v>7.9963478260869563</v>
      </c>
    </row>
    <row r="10" spans="1:35" ht="15" thickBot="1" x14ac:dyDescent="0.4">
      <c r="A10" s="2">
        <v>37118</v>
      </c>
      <c r="B10" s="6">
        <f t="shared" si="1"/>
        <v>8</v>
      </c>
      <c r="C10" s="6">
        <f t="shared" si="2"/>
        <v>2001</v>
      </c>
      <c r="D10">
        <v>16283</v>
      </c>
      <c r="E10">
        <f t="shared" si="3"/>
        <v>53</v>
      </c>
      <c r="F10">
        <f t="shared" si="4"/>
        <v>90</v>
      </c>
      <c r="G10">
        <f t="shared" si="5"/>
        <v>65</v>
      </c>
      <c r="H10">
        <f t="shared" si="6"/>
        <v>639</v>
      </c>
      <c r="I10">
        <f t="shared" si="7"/>
        <v>51</v>
      </c>
      <c r="J10">
        <f t="shared" si="8"/>
        <v>2.14</v>
      </c>
      <c r="O10" s="5">
        <v>2007</v>
      </c>
      <c r="P10" s="5">
        <v>17</v>
      </c>
      <c r="Q10" s="5">
        <v>26</v>
      </c>
      <c r="R10" s="5">
        <v>31</v>
      </c>
      <c r="S10" s="5">
        <v>34</v>
      </c>
      <c r="T10" s="5">
        <v>42</v>
      </c>
      <c r="U10" s="5">
        <v>46</v>
      </c>
      <c r="V10" s="5">
        <v>53</v>
      </c>
      <c r="W10" s="5">
        <v>51</v>
      </c>
      <c r="X10" s="5">
        <v>46</v>
      </c>
      <c r="Y10" s="5">
        <v>33</v>
      </c>
      <c r="Z10" s="5">
        <v>25</v>
      </c>
      <c r="AA10" s="5">
        <v>26</v>
      </c>
      <c r="AB10" s="5">
        <v>17</v>
      </c>
      <c r="AD10" s="12">
        <v>44972</v>
      </c>
      <c r="AE10" t="s">
        <v>47</v>
      </c>
      <c r="AF10">
        <f t="shared" si="9"/>
        <v>2023</v>
      </c>
      <c r="AG10">
        <f t="shared" si="10"/>
        <v>2</v>
      </c>
      <c r="AI10">
        <v>7.4116842105263157</v>
      </c>
    </row>
    <row r="11" spans="1:35" ht="15" thickBot="1" x14ac:dyDescent="0.4">
      <c r="A11" s="2">
        <v>37149</v>
      </c>
      <c r="B11" s="6">
        <f t="shared" si="1"/>
        <v>9</v>
      </c>
      <c r="C11" s="6">
        <f t="shared" si="2"/>
        <v>2001</v>
      </c>
      <c r="D11">
        <v>15107</v>
      </c>
      <c r="E11">
        <f t="shared" si="3"/>
        <v>44</v>
      </c>
      <c r="F11">
        <f t="shared" si="4"/>
        <v>78</v>
      </c>
      <c r="G11">
        <f t="shared" si="5"/>
        <v>5</v>
      </c>
      <c r="H11">
        <f t="shared" si="6"/>
        <v>565</v>
      </c>
      <c r="I11">
        <f t="shared" si="7"/>
        <v>44</v>
      </c>
      <c r="J11">
        <f t="shared" si="8"/>
        <v>0.76</v>
      </c>
      <c r="O11" s="5">
        <v>2008</v>
      </c>
      <c r="P11" s="5">
        <v>23</v>
      </c>
      <c r="Q11" s="5">
        <v>29</v>
      </c>
      <c r="R11" s="5">
        <v>31</v>
      </c>
      <c r="S11" s="5">
        <v>30</v>
      </c>
      <c r="T11" s="5">
        <v>40</v>
      </c>
      <c r="U11" s="5">
        <v>46</v>
      </c>
      <c r="V11" s="5">
        <v>49</v>
      </c>
      <c r="W11" s="5">
        <v>49</v>
      </c>
      <c r="X11" s="5">
        <v>42</v>
      </c>
      <c r="Y11" s="5">
        <v>35</v>
      </c>
      <c r="Z11" s="5">
        <v>30</v>
      </c>
      <c r="AA11" s="5">
        <v>16</v>
      </c>
      <c r="AB11" s="5">
        <v>16</v>
      </c>
      <c r="AD11" s="12">
        <v>44941</v>
      </c>
      <c r="AE11" t="s">
        <v>48</v>
      </c>
      <c r="AF11">
        <f t="shared" si="9"/>
        <v>2023</v>
      </c>
      <c r="AG11">
        <f t="shared" si="10"/>
        <v>1</v>
      </c>
      <c r="AI11">
        <v>16.3293</v>
      </c>
    </row>
    <row r="12" spans="1:35" ht="15" thickBot="1" x14ac:dyDescent="0.4">
      <c r="A12" s="2">
        <v>37179</v>
      </c>
      <c r="B12" s="6">
        <f t="shared" si="1"/>
        <v>10</v>
      </c>
      <c r="C12" s="6">
        <f t="shared" si="2"/>
        <v>2001</v>
      </c>
      <c r="D12">
        <v>23527</v>
      </c>
      <c r="E12">
        <f t="shared" si="3"/>
        <v>34</v>
      </c>
      <c r="F12">
        <f t="shared" si="4"/>
        <v>73</v>
      </c>
      <c r="G12">
        <f t="shared" si="5"/>
        <v>0</v>
      </c>
      <c r="H12">
        <f t="shared" si="6"/>
        <v>472</v>
      </c>
      <c r="I12">
        <f t="shared" si="7"/>
        <v>32</v>
      </c>
      <c r="J12">
        <f t="shared" si="8"/>
        <v>3.64</v>
      </c>
      <c r="O12" s="5">
        <v>2009</v>
      </c>
      <c r="P12" s="5">
        <v>24</v>
      </c>
      <c r="Q12" s="5">
        <v>28</v>
      </c>
      <c r="R12" s="5">
        <v>26</v>
      </c>
      <c r="S12" s="5">
        <v>32</v>
      </c>
      <c r="T12" s="5">
        <v>41</v>
      </c>
      <c r="U12" s="5">
        <v>52</v>
      </c>
      <c r="V12" s="5">
        <v>54</v>
      </c>
      <c r="W12" s="5">
        <v>52</v>
      </c>
      <c r="X12" s="5">
        <v>42</v>
      </c>
      <c r="Y12" s="5">
        <v>35</v>
      </c>
      <c r="Z12" s="5">
        <v>32</v>
      </c>
      <c r="AA12" s="5">
        <v>14</v>
      </c>
      <c r="AB12" s="5">
        <v>14</v>
      </c>
      <c r="AD12" s="12">
        <v>44910</v>
      </c>
      <c r="AE12" t="s">
        <v>49</v>
      </c>
      <c r="AF12">
        <f t="shared" si="9"/>
        <v>2022</v>
      </c>
      <c r="AG12">
        <f t="shared" si="10"/>
        <v>12</v>
      </c>
      <c r="AI12">
        <v>29.634142857142852</v>
      </c>
    </row>
    <row r="13" spans="1:35" ht="15" thickBot="1" x14ac:dyDescent="0.4">
      <c r="A13" s="2">
        <v>37210</v>
      </c>
      <c r="B13" s="6">
        <f t="shared" si="1"/>
        <v>11</v>
      </c>
      <c r="C13" s="6">
        <f t="shared" si="2"/>
        <v>2001</v>
      </c>
      <c r="D13">
        <v>30172</v>
      </c>
      <c r="E13">
        <f t="shared" si="3"/>
        <v>34</v>
      </c>
      <c r="F13">
        <f t="shared" si="4"/>
        <v>62</v>
      </c>
      <c r="G13">
        <f t="shared" si="5"/>
        <v>0</v>
      </c>
      <c r="H13">
        <f t="shared" si="6"/>
        <v>266</v>
      </c>
      <c r="I13">
        <f t="shared" si="7"/>
        <v>34</v>
      </c>
      <c r="J13">
        <f t="shared" si="8"/>
        <v>9.75</v>
      </c>
      <c r="O13" s="5">
        <v>2010</v>
      </c>
      <c r="P13" s="5">
        <v>33</v>
      </c>
      <c r="Q13" s="5">
        <v>31</v>
      </c>
      <c r="R13" s="5">
        <v>29</v>
      </c>
      <c r="S13" s="5">
        <v>37</v>
      </c>
      <c r="T13" s="5">
        <v>41</v>
      </c>
      <c r="U13" s="5">
        <v>47</v>
      </c>
      <c r="V13" s="5">
        <v>52</v>
      </c>
      <c r="W13" s="5">
        <v>52</v>
      </c>
      <c r="X13" s="5">
        <v>50</v>
      </c>
      <c r="Y13" s="5">
        <v>39</v>
      </c>
      <c r="Z13" s="5">
        <v>14</v>
      </c>
      <c r="AA13" s="5">
        <v>21</v>
      </c>
      <c r="AB13" s="5">
        <v>14</v>
      </c>
      <c r="AD13" s="12">
        <v>44880</v>
      </c>
      <c r="AE13" t="s">
        <v>50</v>
      </c>
      <c r="AF13">
        <f t="shared" si="9"/>
        <v>2022</v>
      </c>
      <c r="AG13">
        <f t="shared" si="10"/>
        <v>11</v>
      </c>
      <c r="AI13">
        <v>9.8181578947368422</v>
      </c>
    </row>
    <row r="14" spans="1:35" ht="15" thickBot="1" x14ac:dyDescent="0.4">
      <c r="A14" s="2">
        <v>37240</v>
      </c>
      <c r="B14" s="6">
        <f t="shared" si="1"/>
        <v>12</v>
      </c>
      <c r="C14" s="6">
        <f t="shared" si="2"/>
        <v>2001</v>
      </c>
      <c r="D14">
        <v>37445</v>
      </c>
      <c r="E14">
        <f t="shared" si="3"/>
        <v>27</v>
      </c>
      <c r="F14">
        <f t="shared" si="4"/>
        <v>54</v>
      </c>
      <c r="G14">
        <f t="shared" si="5"/>
        <v>0</v>
      </c>
      <c r="H14">
        <f t="shared" si="6"/>
        <v>166</v>
      </c>
      <c r="I14">
        <f t="shared" si="7"/>
        <v>30</v>
      </c>
      <c r="J14">
        <f t="shared" si="8"/>
        <v>5.84</v>
      </c>
      <c r="O14" s="5">
        <v>2011</v>
      </c>
      <c r="P14" s="5">
        <v>21</v>
      </c>
      <c r="Q14" s="5">
        <v>19</v>
      </c>
      <c r="R14" s="5">
        <v>30</v>
      </c>
      <c r="S14" s="5">
        <v>33</v>
      </c>
      <c r="T14" s="5">
        <v>38</v>
      </c>
      <c r="U14" s="5">
        <v>47</v>
      </c>
      <c r="V14" s="5">
        <v>51</v>
      </c>
      <c r="W14" s="5">
        <v>52</v>
      </c>
      <c r="X14" s="5">
        <v>47</v>
      </c>
      <c r="Y14" s="5">
        <v>36</v>
      </c>
      <c r="Z14" s="5">
        <v>28</v>
      </c>
      <c r="AA14" s="5">
        <v>25</v>
      </c>
      <c r="AB14" s="5">
        <v>19</v>
      </c>
      <c r="AD14" s="12">
        <v>44849</v>
      </c>
      <c r="AE14" t="s">
        <v>51</v>
      </c>
      <c r="AF14">
        <f t="shared" si="9"/>
        <v>2022</v>
      </c>
      <c r="AG14">
        <f t="shared" si="10"/>
        <v>10</v>
      </c>
      <c r="AI14">
        <v>7.4479761904761892</v>
      </c>
    </row>
    <row r="15" spans="1:35" ht="15" thickBot="1" x14ac:dyDescent="0.4">
      <c r="A15" s="2">
        <v>37271</v>
      </c>
      <c r="B15" s="6">
        <f t="shared" si="1"/>
        <v>1</v>
      </c>
      <c r="C15" s="6">
        <f t="shared" si="2"/>
        <v>2002</v>
      </c>
      <c r="D15">
        <v>29531</v>
      </c>
      <c r="E15">
        <f t="shared" si="3"/>
        <v>29</v>
      </c>
      <c r="F15">
        <f t="shared" si="4"/>
        <v>63</v>
      </c>
      <c r="G15">
        <f t="shared" si="5"/>
        <v>0</v>
      </c>
      <c r="H15">
        <f t="shared" si="6"/>
        <v>49</v>
      </c>
      <c r="I15">
        <f t="shared" si="7"/>
        <v>25</v>
      </c>
      <c r="J15">
        <f t="shared" si="8"/>
        <v>6.3</v>
      </c>
      <c r="O15" s="5">
        <v>2012</v>
      </c>
      <c r="P15" s="5">
        <v>25</v>
      </c>
      <c r="Q15" s="5">
        <v>29</v>
      </c>
      <c r="R15" s="5">
        <v>27</v>
      </c>
      <c r="S15" s="5">
        <v>36</v>
      </c>
      <c r="T15" s="5">
        <v>38</v>
      </c>
      <c r="U15" s="5">
        <v>43</v>
      </c>
      <c r="V15" s="5">
        <v>51</v>
      </c>
      <c r="W15" s="5">
        <v>50</v>
      </c>
      <c r="X15" s="5">
        <v>47</v>
      </c>
      <c r="Y15" s="5">
        <v>37</v>
      </c>
      <c r="Z15" s="5">
        <v>28</v>
      </c>
      <c r="AA15" s="5">
        <v>30</v>
      </c>
      <c r="AB15" s="5">
        <v>25</v>
      </c>
      <c r="AD15" s="12">
        <v>44819</v>
      </c>
      <c r="AE15" t="s">
        <v>52</v>
      </c>
      <c r="AF15">
        <f t="shared" si="9"/>
        <v>2022</v>
      </c>
      <c r="AG15">
        <f t="shared" si="10"/>
        <v>9</v>
      </c>
      <c r="AI15">
        <v>8.6297619047619047</v>
      </c>
    </row>
    <row r="16" spans="1:35" ht="15" thickBot="1" x14ac:dyDescent="0.4">
      <c r="A16" s="2">
        <v>37302</v>
      </c>
      <c r="B16" s="6">
        <f t="shared" si="1"/>
        <v>2</v>
      </c>
      <c r="C16" s="6">
        <f t="shared" si="2"/>
        <v>2002</v>
      </c>
      <c r="D16">
        <v>27361</v>
      </c>
      <c r="E16">
        <f t="shared" si="3"/>
        <v>27</v>
      </c>
      <c r="F16">
        <f t="shared" si="4"/>
        <v>60</v>
      </c>
      <c r="G16">
        <f t="shared" si="5"/>
        <v>0</v>
      </c>
      <c r="H16">
        <f t="shared" si="6"/>
        <v>18</v>
      </c>
      <c r="I16">
        <f t="shared" si="7"/>
        <v>28</v>
      </c>
      <c r="J16">
        <f t="shared" si="8"/>
        <v>4.37</v>
      </c>
      <c r="O16" s="5">
        <v>2013</v>
      </c>
      <c r="P16" s="5">
        <v>23</v>
      </c>
      <c r="Q16" s="5">
        <v>34</v>
      </c>
      <c r="R16" s="5">
        <v>31</v>
      </c>
      <c r="S16" s="5">
        <v>35</v>
      </c>
      <c r="T16" s="5">
        <v>38</v>
      </c>
      <c r="U16" s="5">
        <v>52</v>
      </c>
      <c r="V16" s="5">
        <v>54</v>
      </c>
      <c r="W16" s="5">
        <v>57</v>
      </c>
      <c r="X16" s="5">
        <v>44</v>
      </c>
      <c r="Y16" s="5">
        <v>34</v>
      </c>
      <c r="Z16" s="5">
        <v>29</v>
      </c>
      <c r="AA16" s="5">
        <v>17</v>
      </c>
      <c r="AB16" s="5">
        <v>17</v>
      </c>
      <c r="AD16" s="12">
        <v>44788</v>
      </c>
      <c r="AE16" t="s">
        <v>53</v>
      </c>
      <c r="AF16">
        <f t="shared" si="9"/>
        <v>2022</v>
      </c>
      <c r="AG16">
        <f t="shared" si="10"/>
        <v>8</v>
      </c>
      <c r="AI16">
        <v>9.835956521739126</v>
      </c>
    </row>
    <row r="17" spans="1:35" ht="15" thickBot="1" x14ac:dyDescent="0.4">
      <c r="A17" s="2">
        <v>37330</v>
      </c>
      <c r="B17" s="6">
        <f t="shared" si="1"/>
        <v>3</v>
      </c>
      <c r="C17" s="6">
        <f t="shared" si="2"/>
        <v>2002</v>
      </c>
      <c r="D17">
        <v>27117</v>
      </c>
      <c r="E17">
        <f t="shared" si="3"/>
        <v>27</v>
      </c>
      <c r="F17">
        <f t="shared" si="4"/>
        <v>61</v>
      </c>
      <c r="G17">
        <f t="shared" si="5"/>
        <v>0</v>
      </c>
      <c r="H17">
        <f t="shared" si="6"/>
        <v>113</v>
      </c>
      <c r="I17">
        <f t="shared" si="7"/>
        <v>28</v>
      </c>
      <c r="J17">
        <f t="shared" si="8"/>
        <v>3.22</v>
      </c>
      <c r="O17" s="5">
        <v>2014</v>
      </c>
      <c r="P17" s="5">
        <v>29</v>
      </c>
      <c r="Q17" s="5">
        <v>20</v>
      </c>
      <c r="R17" s="5">
        <v>33</v>
      </c>
      <c r="S17" s="5">
        <v>42</v>
      </c>
      <c r="T17" s="5">
        <v>46</v>
      </c>
      <c r="U17" s="5">
        <v>50</v>
      </c>
      <c r="V17" s="5">
        <v>57</v>
      </c>
      <c r="W17" s="5">
        <v>57</v>
      </c>
      <c r="X17" s="5">
        <v>52</v>
      </c>
      <c r="Y17" s="5">
        <v>44</v>
      </c>
      <c r="Z17" s="5">
        <v>25</v>
      </c>
      <c r="AA17" s="5">
        <v>25</v>
      </c>
      <c r="AB17" s="5">
        <v>20</v>
      </c>
      <c r="AD17" s="12">
        <v>44757</v>
      </c>
      <c r="AE17" t="s">
        <v>54</v>
      </c>
      <c r="AF17">
        <f t="shared" si="9"/>
        <v>2022</v>
      </c>
      <c r="AG17">
        <f t="shared" si="10"/>
        <v>7</v>
      </c>
      <c r="AI17">
        <v>8.248050000000001</v>
      </c>
    </row>
    <row r="18" spans="1:35" ht="15" thickBot="1" x14ac:dyDescent="0.4">
      <c r="A18" s="2">
        <v>37361</v>
      </c>
      <c r="B18" s="6">
        <f t="shared" si="1"/>
        <v>4</v>
      </c>
      <c r="C18" s="6">
        <f t="shared" si="2"/>
        <v>2002</v>
      </c>
      <c r="D18">
        <v>20531</v>
      </c>
      <c r="E18">
        <f t="shared" si="3"/>
        <v>36</v>
      </c>
      <c r="F18">
        <f t="shared" si="4"/>
        <v>69</v>
      </c>
      <c r="G18">
        <f t="shared" si="5"/>
        <v>0</v>
      </c>
      <c r="H18">
        <f t="shared" si="6"/>
        <v>391</v>
      </c>
      <c r="I18">
        <f t="shared" si="7"/>
        <v>34</v>
      </c>
      <c r="J18">
        <f t="shared" si="8"/>
        <v>3.39</v>
      </c>
      <c r="O18" s="5">
        <v>2015</v>
      </c>
      <c r="P18" s="5">
        <v>25</v>
      </c>
      <c r="Q18" s="5">
        <v>32</v>
      </c>
      <c r="R18" s="5">
        <v>31</v>
      </c>
      <c r="S18" s="5">
        <v>38</v>
      </c>
      <c r="T18" s="5">
        <v>44</v>
      </c>
      <c r="U18" s="5">
        <v>52</v>
      </c>
      <c r="V18" s="5">
        <v>56</v>
      </c>
      <c r="W18" s="5">
        <v>52</v>
      </c>
      <c r="X18" s="5">
        <v>46</v>
      </c>
      <c r="Y18" s="5">
        <v>46</v>
      </c>
      <c r="Z18" s="5">
        <v>25</v>
      </c>
      <c r="AA18" s="5">
        <v>24</v>
      </c>
      <c r="AB18" s="5">
        <v>24</v>
      </c>
      <c r="AD18" s="12">
        <v>44727</v>
      </c>
      <c r="AE18" t="s">
        <v>55</v>
      </c>
      <c r="AF18">
        <f t="shared" si="9"/>
        <v>2022</v>
      </c>
      <c r="AG18">
        <f t="shared" si="10"/>
        <v>6</v>
      </c>
      <c r="AI18">
        <v>8.7397619047619024</v>
      </c>
    </row>
    <row r="19" spans="1:35" ht="15" thickBot="1" x14ac:dyDescent="0.4">
      <c r="A19" s="2">
        <v>37391</v>
      </c>
      <c r="B19" s="6">
        <f t="shared" si="1"/>
        <v>5</v>
      </c>
      <c r="C19" s="6">
        <f t="shared" si="2"/>
        <v>2002</v>
      </c>
      <c r="D19">
        <v>15439</v>
      </c>
      <c r="E19">
        <f t="shared" si="3"/>
        <v>35</v>
      </c>
      <c r="F19">
        <f t="shared" si="4"/>
        <v>81</v>
      </c>
      <c r="G19">
        <f t="shared" si="5"/>
        <v>0</v>
      </c>
      <c r="H19">
        <f t="shared" si="6"/>
        <v>505</v>
      </c>
      <c r="I19">
        <f t="shared" si="7"/>
        <v>35</v>
      </c>
      <c r="J19">
        <f t="shared" si="8"/>
        <v>1.31</v>
      </c>
      <c r="O19" s="5">
        <v>2016</v>
      </c>
      <c r="P19" s="5">
        <v>22</v>
      </c>
      <c r="Q19" s="5">
        <v>33</v>
      </c>
      <c r="R19" s="5">
        <v>35</v>
      </c>
      <c r="S19" s="5">
        <v>43</v>
      </c>
      <c r="T19" s="5">
        <v>46</v>
      </c>
      <c r="U19" s="5">
        <v>45</v>
      </c>
      <c r="V19" s="5">
        <v>57</v>
      </c>
      <c r="W19" s="5">
        <v>54</v>
      </c>
      <c r="X19" s="5">
        <v>46</v>
      </c>
      <c r="Y19" s="5">
        <v>38</v>
      </c>
      <c r="Z19" s="5">
        <v>35</v>
      </c>
      <c r="AA19" s="5">
        <v>21</v>
      </c>
      <c r="AB19" s="5">
        <v>21</v>
      </c>
      <c r="AD19" s="12">
        <v>44696</v>
      </c>
      <c r="AE19" t="s">
        <v>56</v>
      </c>
      <c r="AF19">
        <f t="shared" si="9"/>
        <v>2022</v>
      </c>
      <c r="AG19">
        <f t="shared" si="10"/>
        <v>5</v>
      </c>
      <c r="AI19">
        <v>9.3152857142857162</v>
      </c>
    </row>
    <row r="20" spans="1:35" ht="15" thickBot="1" x14ac:dyDescent="0.4">
      <c r="A20" s="2">
        <v>37422</v>
      </c>
      <c r="B20" s="6">
        <f t="shared" si="1"/>
        <v>6</v>
      </c>
      <c r="C20" s="6">
        <f t="shared" si="2"/>
        <v>2002</v>
      </c>
      <c r="D20">
        <v>11596</v>
      </c>
      <c r="E20">
        <f t="shared" si="3"/>
        <v>44</v>
      </c>
      <c r="F20">
        <f t="shared" si="4"/>
        <v>91</v>
      </c>
      <c r="G20">
        <f t="shared" si="5"/>
        <v>46</v>
      </c>
      <c r="H20">
        <f t="shared" si="6"/>
        <v>700</v>
      </c>
      <c r="I20">
        <f t="shared" si="7"/>
        <v>42</v>
      </c>
      <c r="J20">
        <f t="shared" si="8"/>
        <v>0.93</v>
      </c>
      <c r="O20" s="5">
        <v>2017</v>
      </c>
      <c r="P20" s="5">
        <v>18</v>
      </c>
      <c r="Q20" s="5">
        <v>26</v>
      </c>
      <c r="R20" s="5">
        <v>32</v>
      </c>
      <c r="S20" s="5">
        <v>36</v>
      </c>
      <c r="T20" s="5">
        <v>42</v>
      </c>
      <c r="U20" s="5">
        <v>47</v>
      </c>
      <c r="V20" s="5">
        <v>53</v>
      </c>
      <c r="W20" s="5">
        <v>55</v>
      </c>
      <c r="X20" s="5">
        <v>46</v>
      </c>
      <c r="Y20" s="5">
        <v>36</v>
      </c>
      <c r="Z20" s="5">
        <v>33</v>
      </c>
      <c r="AA20" s="5">
        <v>26</v>
      </c>
      <c r="AB20" s="5">
        <v>18</v>
      </c>
      <c r="AD20" s="12">
        <v>44666</v>
      </c>
      <c r="AE20" t="s">
        <v>57</v>
      </c>
      <c r="AF20">
        <f t="shared" si="9"/>
        <v>2022</v>
      </c>
      <c r="AG20">
        <f t="shared" si="10"/>
        <v>4</v>
      </c>
      <c r="AI20">
        <v>7.3870750000000012</v>
      </c>
    </row>
    <row r="21" spans="1:35" ht="15" thickBot="1" x14ac:dyDescent="0.4">
      <c r="A21" s="2">
        <v>37452</v>
      </c>
      <c r="B21" s="6">
        <f t="shared" si="1"/>
        <v>7</v>
      </c>
      <c r="C21" s="6">
        <f t="shared" si="2"/>
        <v>2002</v>
      </c>
      <c r="D21">
        <v>10256</v>
      </c>
      <c r="E21">
        <f t="shared" si="3"/>
        <v>50</v>
      </c>
      <c r="F21">
        <f t="shared" si="4"/>
        <v>90</v>
      </c>
      <c r="G21">
        <f t="shared" si="5"/>
        <v>93</v>
      </c>
      <c r="H21">
        <f t="shared" si="6"/>
        <v>657</v>
      </c>
      <c r="I21">
        <f t="shared" si="7"/>
        <v>49</v>
      </c>
      <c r="J21">
        <f t="shared" si="8"/>
        <v>0.69</v>
      </c>
      <c r="O21" s="5">
        <v>2018</v>
      </c>
      <c r="P21" s="5">
        <v>29</v>
      </c>
      <c r="Q21" s="5">
        <v>23</v>
      </c>
      <c r="R21" s="5">
        <v>31</v>
      </c>
      <c r="S21" s="5">
        <v>35</v>
      </c>
      <c r="T21" s="5">
        <v>44</v>
      </c>
      <c r="U21" s="5">
        <v>49</v>
      </c>
      <c r="V21" s="5">
        <v>50</v>
      </c>
      <c r="W21" s="5">
        <v>54</v>
      </c>
      <c r="X21" s="5">
        <v>47</v>
      </c>
      <c r="Y21" s="5">
        <v>40</v>
      </c>
      <c r="Z21" s="5">
        <v>32</v>
      </c>
      <c r="AA21" s="5">
        <v>25</v>
      </c>
      <c r="AB21" s="5">
        <v>23</v>
      </c>
      <c r="AD21" s="12">
        <v>44635</v>
      </c>
      <c r="AE21" t="s">
        <v>58</v>
      </c>
      <c r="AF21">
        <f t="shared" si="9"/>
        <v>2022</v>
      </c>
      <c r="AG21">
        <f t="shared" si="10"/>
        <v>3</v>
      </c>
      <c r="AI21">
        <v>5.4564347826086959</v>
      </c>
    </row>
    <row r="22" spans="1:35" ht="15" thickBot="1" x14ac:dyDescent="0.4">
      <c r="A22" s="2">
        <v>37483</v>
      </c>
      <c r="B22" s="6">
        <f t="shared" si="1"/>
        <v>8</v>
      </c>
      <c r="C22" s="6">
        <f t="shared" si="2"/>
        <v>2002</v>
      </c>
      <c r="D22">
        <v>11367</v>
      </c>
      <c r="E22">
        <f t="shared" si="3"/>
        <v>51</v>
      </c>
      <c r="F22">
        <f t="shared" si="4"/>
        <v>91</v>
      </c>
      <c r="G22">
        <f t="shared" si="5"/>
        <v>86</v>
      </c>
      <c r="H22">
        <f t="shared" si="6"/>
        <v>604</v>
      </c>
      <c r="I22">
        <f t="shared" si="7"/>
        <v>50</v>
      </c>
      <c r="J22">
        <f t="shared" si="8"/>
        <v>0.08</v>
      </c>
      <c r="O22" s="5">
        <v>2019</v>
      </c>
      <c r="P22" s="5">
        <v>28</v>
      </c>
      <c r="Q22" s="5">
        <v>14</v>
      </c>
      <c r="R22" s="5">
        <v>23</v>
      </c>
      <c r="S22" s="5">
        <v>41</v>
      </c>
      <c r="T22" s="5">
        <v>42</v>
      </c>
      <c r="U22" s="5">
        <v>45</v>
      </c>
      <c r="V22" s="5">
        <v>55</v>
      </c>
      <c r="W22" s="5">
        <v>55</v>
      </c>
      <c r="X22" s="5">
        <v>40</v>
      </c>
      <c r="Y22" s="5">
        <v>30</v>
      </c>
      <c r="Z22" s="5">
        <v>24</v>
      </c>
      <c r="AA22" s="5">
        <v>27</v>
      </c>
      <c r="AB22" s="5">
        <v>14</v>
      </c>
      <c r="AD22" s="12">
        <v>44607</v>
      </c>
      <c r="AE22" t="s">
        <v>59</v>
      </c>
      <c r="AF22">
        <f t="shared" si="9"/>
        <v>2022</v>
      </c>
      <c r="AG22">
        <f t="shared" si="10"/>
        <v>2</v>
      </c>
      <c r="AI22">
        <v>5.0624736842105262</v>
      </c>
    </row>
    <row r="23" spans="1:35" ht="15" thickBot="1" x14ac:dyDescent="0.4">
      <c r="A23" s="2">
        <v>37514</v>
      </c>
      <c r="B23" s="6">
        <f t="shared" si="1"/>
        <v>9</v>
      </c>
      <c r="C23" s="6">
        <f t="shared" si="2"/>
        <v>2002</v>
      </c>
      <c r="D23">
        <v>12459</v>
      </c>
      <c r="E23">
        <f t="shared" si="3"/>
        <v>43</v>
      </c>
      <c r="F23">
        <f t="shared" si="4"/>
        <v>80</v>
      </c>
      <c r="G23">
        <f t="shared" si="5"/>
        <v>15</v>
      </c>
      <c r="H23">
        <f t="shared" si="6"/>
        <v>656</v>
      </c>
      <c r="I23">
        <f t="shared" si="7"/>
        <v>45</v>
      </c>
      <c r="J23">
        <f t="shared" si="8"/>
        <v>0.59</v>
      </c>
      <c r="O23" s="5">
        <v>2020</v>
      </c>
      <c r="P23" s="5">
        <v>29</v>
      </c>
      <c r="Q23" s="5">
        <v>30</v>
      </c>
      <c r="R23" s="5">
        <v>30</v>
      </c>
      <c r="S23" s="5">
        <v>32</v>
      </c>
      <c r="T23" s="5">
        <v>40</v>
      </c>
      <c r="U23" s="5">
        <v>50</v>
      </c>
      <c r="V23" s="5">
        <v>54</v>
      </c>
      <c r="W23" s="5">
        <v>51</v>
      </c>
      <c r="X23" s="5">
        <v>50</v>
      </c>
      <c r="Y23" s="5">
        <v>33</v>
      </c>
      <c r="Z23" s="5">
        <v>29</v>
      </c>
      <c r="AA23" s="5">
        <v>26</v>
      </c>
      <c r="AB23" s="5">
        <v>26</v>
      </c>
      <c r="AD23" s="12">
        <v>44576</v>
      </c>
      <c r="AE23" t="s">
        <v>60</v>
      </c>
      <c r="AF23">
        <f t="shared" si="9"/>
        <v>2022</v>
      </c>
      <c r="AG23">
        <f t="shared" si="10"/>
        <v>1</v>
      </c>
      <c r="AI23">
        <v>5.1318999999999999</v>
      </c>
    </row>
    <row r="24" spans="1:35" ht="15" thickBot="1" x14ac:dyDescent="0.4">
      <c r="A24" s="2">
        <v>37544</v>
      </c>
      <c r="B24" s="6">
        <f t="shared" si="1"/>
        <v>10</v>
      </c>
      <c r="C24" s="6">
        <f t="shared" si="2"/>
        <v>2002</v>
      </c>
      <c r="D24">
        <v>15045</v>
      </c>
      <c r="E24">
        <f t="shared" si="3"/>
        <v>29</v>
      </c>
      <c r="F24">
        <f t="shared" si="4"/>
        <v>69</v>
      </c>
      <c r="G24">
        <f t="shared" si="5"/>
        <v>0</v>
      </c>
      <c r="H24">
        <f t="shared" si="6"/>
        <v>433</v>
      </c>
      <c r="I24">
        <f t="shared" si="7"/>
        <v>34</v>
      </c>
      <c r="J24">
        <f t="shared" si="8"/>
        <v>0.64</v>
      </c>
      <c r="O24" s="5">
        <v>2021</v>
      </c>
      <c r="P24" s="5">
        <v>25</v>
      </c>
      <c r="Q24" s="5">
        <v>25</v>
      </c>
      <c r="R24" s="5">
        <v>29</v>
      </c>
      <c r="S24" s="5">
        <v>32</v>
      </c>
      <c r="T24" s="5">
        <v>43</v>
      </c>
      <c r="U24" s="5">
        <v>45</v>
      </c>
      <c r="V24" s="5">
        <v>54</v>
      </c>
      <c r="W24" s="5">
        <v>51</v>
      </c>
      <c r="X24" s="5">
        <v>46</v>
      </c>
      <c r="Y24" s="5">
        <v>34</v>
      </c>
      <c r="Z24" s="5">
        <v>32</v>
      </c>
      <c r="AA24" s="5">
        <v>17</v>
      </c>
      <c r="AB24" s="5">
        <v>17</v>
      </c>
      <c r="AD24" s="12">
        <v>44545</v>
      </c>
      <c r="AE24" t="s">
        <v>61</v>
      </c>
      <c r="AF24">
        <f t="shared" si="9"/>
        <v>2021</v>
      </c>
      <c r="AG24">
        <f t="shared" si="10"/>
        <v>12</v>
      </c>
      <c r="AI24">
        <v>5.6981904761904767</v>
      </c>
    </row>
    <row r="25" spans="1:35" ht="15" thickBot="1" x14ac:dyDescent="0.4">
      <c r="A25" s="2">
        <v>37575</v>
      </c>
      <c r="B25" s="6">
        <f t="shared" si="1"/>
        <v>11</v>
      </c>
      <c r="C25" s="6">
        <f t="shared" si="2"/>
        <v>2002</v>
      </c>
      <c r="D25">
        <v>20551</v>
      </c>
      <c r="E25">
        <f t="shared" si="3"/>
        <v>23</v>
      </c>
      <c r="F25">
        <f t="shared" si="4"/>
        <v>63</v>
      </c>
      <c r="G25">
        <f t="shared" si="5"/>
        <v>0</v>
      </c>
      <c r="H25">
        <f t="shared" si="6"/>
        <v>313</v>
      </c>
      <c r="I25">
        <f t="shared" si="7"/>
        <v>30</v>
      </c>
      <c r="J25">
        <f t="shared" si="8"/>
        <v>3.14</v>
      </c>
      <c r="O25" s="5">
        <v>2022</v>
      </c>
      <c r="P25" s="5">
        <v>16</v>
      </c>
      <c r="Q25" s="5">
        <v>22</v>
      </c>
      <c r="R25" s="5">
        <v>27</v>
      </c>
      <c r="S25" s="5">
        <v>33</v>
      </c>
      <c r="T25" s="5">
        <v>38</v>
      </c>
      <c r="U25" s="5">
        <v>47</v>
      </c>
      <c r="V25" s="5">
        <v>51</v>
      </c>
      <c r="W25" s="5">
        <v>53</v>
      </c>
      <c r="X25" s="5">
        <v>48</v>
      </c>
      <c r="Y25" s="5">
        <v>41</v>
      </c>
      <c r="Z25" s="5">
        <v>25</v>
      </c>
      <c r="AA25" s="5">
        <v>16</v>
      </c>
      <c r="AB25" s="5">
        <v>16</v>
      </c>
      <c r="AD25" s="12">
        <v>44515</v>
      </c>
      <c r="AE25" t="s">
        <v>62</v>
      </c>
      <c r="AF25">
        <f t="shared" si="9"/>
        <v>2021</v>
      </c>
      <c r="AG25">
        <f t="shared" si="10"/>
        <v>11</v>
      </c>
      <c r="AI25">
        <v>6.0122</v>
      </c>
    </row>
    <row r="26" spans="1:35" ht="15" thickBot="1" x14ac:dyDescent="0.4">
      <c r="A26" s="2">
        <v>37605</v>
      </c>
      <c r="B26" s="6">
        <f t="shared" si="1"/>
        <v>12</v>
      </c>
      <c r="C26" s="6">
        <f t="shared" si="2"/>
        <v>2002</v>
      </c>
      <c r="D26">
        <v>25818</v>
      </c>
      <c r="E26">
        <f t="shared" si="3"/>
        <v>29</v>
      </c>
      <c r="F26">
        <f t="shared" si="4"/>
        <v>61</v>
      </c>
      <c r="G26">
        <f t="shared" si="5"/>
        <v>0</v>
      </c>
      <c r="H26">
        <f t="shared" si="6"/>
        <v>101</v>
      </c>
      <c r="I26">
        <f t="shared" si="7"/>
        <v>28</v>
      </c>
      <c r="J26">
        <f t="shared" si="8"/>
        <v>6.44</v>
      </c>
      <c r="O26" s="5">
        <v>2023</v>
      </c>
      <c r="P26" s="5">
        <v>21</v>
      </c>
      <c r="Q26" s="5">
        <v>21</v>
      </c>
      <c r="R26" s="5">
        <v>27</v>
      </c>
      <c r="S26" s="5">
        <v>34</v>
      </c>
      <c r="T26" s="5">
        <v>47</v>
      </c>
      <c r="U26" s="5">
        <v>48</v>
      </c>
      <c r="V26" s="5">
        <v>55</v>
      </c>
      <c r="W26" s="5">
        <v>54</v>
      </c>
      <c r="X26" s="5">
        <v>45</v>
      </c>
      <c r="Y26" s="5">
        <v>42</v>
      </c>
      <c r="Z26" s="5" t="s">
        <v>21</v>
      </c>
      <c r="AA26" s="5" t="s">
        <v>21</v>
      </c>
      <c r="AB26" s="5">
        <v>21</v>
      </c>
      <c r="AD26" s="12">
        <v>44484</v>
      </c>
      <c r="AE26" t="s">
        <v>63</v>
      </c>
      <c r="AF26">
        <f t="shared" si="9"/>
        <v>2021</v>
      </c>
      <c r="AG26">
        <f t="shared" si="10"/>
        <v>10</v>
      </c>
      <c r="AI26">
        <v>7.0148571428571431</v>
      </c>
    </row>
    <row r="27" spans="1:35" x14ac:dyDescent="0.35">
      <c r="A27" s="2">
        <v>37636</v>
      </c>
      <c r="B27" s="6">
        <f t="shared" si="1"/>
        <v>1</v>
      </c>
      <c r="C27" s="6">
        <f t="shared" si="2"/>
        <v>2003</v>
      </c>
      <c r="D27">
        <v>27912</v>
      </c>
      <c r="E27">
        <f t="shared" si="3"/>
        <v>31</v>
      </c>
      <c r="F27">
        <f t="shared" si="4"/>
        <v>60</v>
      </c>
      <c r="G27">
        <f t="shared" si="5"/>
        <v>0</v>
      </c>
      <c r="H27">
        <f t="shared" si="6"/>
        <v>28</v>
      </c>
      <c r="I27">
        <f t="shared" si="7"/>
        <v>32</v>
      </c>
      <c r="J27">
        <f t="shared" si="8"/>
        <v>8.35</v>
      </c>
      <c r="AD27" s="12">
        <v>44454</v>
      </c>
      <c r="AE27" t="s">
        <v>64</v>
      </c>
      <c r="AF27">
        <f t="shared" si="9"/>
        <v>2021</v>
      </c>
      <c r="AG27">
        <f t="shared" si="10"/>
        <v>9</v>
      </c>
      <c r="AI27">
        <v>6.7410000000000005</v>
      </c>
    </row>
    <row r="28" spans="1:35" x14ac:dyDescent="0.35">
      <c r="A28" s="2">
        <v>37667</v>
      </c>
      <c r="B28" s="6">
        <f t="shared" si="1"/>
        <v>2</v>
      </c>
      <c r="C28" s="6">
        <f t="shared" si="2"/>
        <v>2003</v>
      </c>
      <c r="D28">
        <v>26079</v>
      </c>
      <c r="E28">
        <f t="shared" si="3"/>
        <v>25</v>
      </c>
      <c r="F28">
        <f t="shared" si="4"/>
        <v>53</v>
      </c>
      <c r="G28">
        <f t="shared" si="5"/>
        <v>0</v>
      </c>
      <c r="H28">
        <f t="shared" si="6"/>
        <v>24</v>
      </c>
      <c r="I28">
        <f t="shared" si="7"/>
        <v>25</v>
      </c>
      <c r="J28">
        <f t="shared" si="8"/>
        <v>1.35</v>
      </c>
      <c r="AD28" s="12">
        <v>44423</v>
      </c>
      <c r="AE28" t="s">
        <v>65</v>
      </c>
      <c r="AF28">
        <f t="shared" si="9"/>
        <v>2021</v>
      </c>
      <c r="AG28">
        <f t="shared" si="10"/>
        <v>8</v>
      </c>
      <c r="AI28">
        <v>5.3602272727272728</v>
      </c>
    </row>
    <row r="29" spans="1:35" x14ac:dyDescent="0.35">
      <c r="A29" s="2">
        <v>37695</v>
      </c>
      <c r="B29" s="6">
        <f t="shared" si="1"/>
        <v>3</v>
      </c>
      <c r="C29" s="6">
        <f t="shared" si="2"/>
        <v>2003</v>
      </c>
      <c r="D29">
        <v>26003</v>
      </c>
      <c r="E29">
        <f t="shared" si="3"/>
        <v>34</v>
      </c>
      <c r="F29">
        <f t="shared" si="4"/>
        <v>67</v>
      </c>
      <c r="G29">
        <f t="shared" si="5"/>
        <v>0</v>
      </c>
      <c r="H29">
        <f t="shared" si="6"/>
        <v>107</v>
      </c>
      <c r="I29">
        <f t="shared" si="7"/>
        <v>34</v>
      </c>
      <c r="J29">
        <f t="shared" si="8"/>
        <v>5.74</v>
      </c>
      <c r="O29" s="7" t="s">
        <v>201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D29" s="12">
        <v>44392</v>
      </c>
      <c r="AE29" t="s">
        <v>66</v>
      </c>
      <c r="AF29">
        <f t="shared" si="9"/>
        <v>2021</v>
      </c>
      <c r="AG29">
        <f t="shared" si="10"/>
        <v>7</v>
      </c>
      <c r="AI29">
        <v>5.1430476190476195</v>
      </c>
    </row>
    <row r="30" spans="1:35" ht="15" thickBot="1" x14ac:dyDescent="0.4">
      <c r="A30" s="2">
        <v>37726</v>
      </c>
      <c r="B30" s="6">
        <f t="shared" si="1"/>
        <v>4</v>
      </c>
      <c r="C30" s="6">
        <f t="shared" si="2"/>
        <v>2003</v>
      </c>
      <c r="D30">
        <v>19269</v>
      </c>
      <c r="E30">
        <f t="shared" si="3"/>
        <v>33</v>
      </c>
      <c r="F30">
        <f t="shared" si="4"/>
        <v>67</v>
      </c>
      <c r="G30">
        <f t="shared" si="5"/>
        <v>0</v>
      </c>
      <c r="H30">
        <f t="shared" si="6"/>
        <v>382</v>
      </c>
      <c r="I30">
        <f t="shared" si="7"/>
        <v>34</v>
      </c>
      <c r="J30">
        <f t="shared" si="8"/>
        <v>2.72</v>
      </c>
      <c r="P30">
        <v>1</v>
      </c>
      <c r="Q30">
        <v>2</v>
      </c>
      <c r="R30">
        <v>3</v>
      </c>
      <c r="S30">
        <v>4</v>
      </c>
      <c r="T30">
        <v>5</v>
      </c>
      <c r="U30">
        <v>6</v>
      </c>
      <c r="V30">
        <v>7</v>
      </c>
      <c r="W30">
        <v>8</v>
      </c>
      <c r="X30">
        <v>9</v>
      </c>
      <c r="Y30">
        <v>10</v>
      </c>
      <c r="Z30">
        <v>11</v>
      </c>
      <c r="AA30">
        <v>12</v>
      </c>
      <c r="AB30">
        <v>13</v>
      </c>
      <c r="AD30" s="12">
        <v>44362</v>
      </c>
      <c r="AE30" t="s">
        <v>67</v>
      </c>
      <c r="AF30">
        <f t="shared" si="9"/>
        <v>2021</v>
      </c>
      <c r="AG30">
        <f t="shared" si="10"/>
        <v>6</v>
      </c>
      <c r="AI30">
        <v>4.3983181818181816</v>
      </c>
    </row>
    <row r="31" spans="1:35" ht="15" thickBot="1" x14ac:dyDescent="0.4">
      <c r="A31" s="2">
        <v>37756</v>
      </c>
      <c r="B31" s="6">
        <f t="shared" si="1"/>
        <v>5</v>
      </c>
      <c r="C31" s="6">
        <f t="shared" si="2"/>
        <v>2003</v>
      </c>
      <c r="D31">
        <v>14939</v>
      </c>
      <c r="E31">
        <f t="shared" si="3"/>
        <v>39</v>
      </c>
      <c r="F31">
        <f t="shared" si="4"/>
        <v>78</v>
      </c>
      <c r="G31">
        <f t="shared" si="5"/>
        <v>3</v>
      </c>
      <c r="H31">
        <f t="shared" si="6"/>
        <v>514</v>
      </c>
      <c r="I31">
        <f t="shared" si="7"/>
        <v>37</v>
      </c>
      <c r="J31">
        <f t="shared" si="8"/>
        <v>0.72</v>
      </c>
      <c r="O31" s="5">
        <v>2000</v>
      </c>
      <c r="P31" s="5">
        <v>52</v>
      </c>
      <c r="Q31" s="5">
        <v>57</v>
      </c>
      <c r="R31" s="5">
        <v>62</v>
      </c>
      <c r="S31" s="5">
        <v>68</v>
      </c>
      <c r="T31" s="5">
        <v>76</v>
      </c>
      <c r="U31" s="5">
        <v>90</v>
      </c>
      <c r="V31" s="5">
        <v>84</v>
      </c>
      <c r="W31" s="5">
        <v>85</v>
      </c>
      <c r="X31" s="5">
        <v>87</v>
      </c>
      <c r="Y31" s="5">
        <v>78</v>
      </c>
      <c r="Z31" s="5">
        <v>59</v>
      </c>
      <c r="AA31" s="5">
        <v>57</v>
      </c>
      <c r="AB31" s="5">
        <v>90</v>
      </c>
      <c r="AD31" s="12">
        <v>44331</v>
      </c>
      <c r="AE31" t="s">
        <v>68</v>
      </c>
      <c r="AF31">
        <f t="shared" si="9"/>
        <v>2021</v>
      </c>
      <c r="AG31">
        <f t="shared" si="10"/>
        <v>5</v>
      </c>
      <c r="AI31">
        <v>3.8869749999999996</v>
      </c>
    </row>
    <row r="32" spans="1:35" ht="15" thickBot="1" x14ac:dyDescent="0.4">
      <c r="A32" s="2">
        <v>37787</v>
      </c>
      <c r="B32" s="6">
        <f t="shared" si="1"/>
        <v>6</v>
      </c>
      <c r="C32" s="6">
        <f t="shared" si="2"/>
        <v>2003</v>
      </c>
      <c r="D32">
        <v>11471</v>
      </c>
      <c r="E32">
        <f t="shared" si="3"/>
        <v>48</v>
      </c>
      <c r="F32">
        <f t="shared" si="4"/>
        <v>93</v>
      </c>
      <c r="G32">
        <f t="shared" si="5"/>
        <v>72</v>
      </c>
      <c r="H32">
        <f t="shared" si="6"/>
        <v>636</v>
      </c>
      <c r="I32">
        <f t="shared" si="7"/>
        <v>48</v>
      </c>
      <c r="J32">
        <f t="shared" si="8"/>
        <v>0.45</v>
      </c>
      <c r="O32" s="5">
        <v>2001</v>
      </c>
      <c r="P32" s="5">
        <v>57</v>
      </c>
      <c r="Q32" s="5">
        <v>56</v>
      </c>
      <c r="R32" s="5">
        <v>67</v>
      </c>
      <c r="S32" s="5">
        <v>72</v>
      </c>
      <c r="T32" s="5">
        <v>84</v>
      </c>
      <c r="U32" s="5">
        <v>80</v>
      </c>
      <c r="V32" s="5">
        <v>82</v>
      </c>
      <c r="W32" s="5">
        <v>90</v>
      </c>
      <c r="X32" s="5">
        <v>78</v>
      </c>
      <c r="Y32" s="5">
        <v>73</v>
      </c>
      <c r="Z32" s="5">
        <v>62</v>
      </c>
      <c r="AA32" s="5">
        <v>54</v>
      </c>
      <c r="AB32" s="5">
        <v>90</v>
      </c>
      <c r="AD32" s="12">
        <v>44301</v>
      </c>
      <c r="AE32" t="s">
        <v>69</v>
      </c>
      <c r="AF32">
        <f t="shared" si="9"/>
        <v>2021</v>
      </c>
      <c r="AG32">
        <f t="shared" si="10"/>
        <v>4</v>
      </c>
      <c r="AI32">
        <v>3.7488571428571427</v>
      </c>
    </row>
    <row r="33" spans="1:35" ht="15" thickBot="1" x14ac:dyDescent="0.4">
      <c r="A33" s="2">
        <v>37817</v>
      </c>
      <c r="B33" s="6">
        <f t="shared" si="1"/>
        <v>7</v>
      </c>
      <c r="C33" s="6">
        <f t="shared" si="2"/>
        <v>2003</v>
      </c>
      <c r="D33">
        <v>15334</v>
      </c>
      <c r="E33">
        <f t="shared" si="3"/>
        <v>53</v>
      </c>
      <c r="F33">
        <f t="shared" si="4"/>
        <v>93</v>
      </c>
      <c r="G33">
        <f t="shared" si="5"/>
        <v>157</v>
      </c>
      <c r="H33">
        <f t="shared" si="6"/>
        <v>568</v>
      </c>
      <c r="I33">
        <f t="shared" si="7"/>
        <v>50</v>
      </c>
      <c r="J33">
        <f t="shared" si="8"/>
        <v>4.4967647058823532</v>
      </c>
      <c r="O33" s="5">
        <v>2002</v>
      </c>
      <c r="P33" s="5">
        <v>63</v>
      </c>
      <c r="Q33" s="5">
        <v>60</v>
      </c>
      <c r="R33" s="5">
        <v>61</v>
      </c>
      <c r="S33" s="5">
        <v>69</v>
      </c>
      <c r="T33" s="5">
        <v>81</v>
      </c>
      <c r="U33" s="5">
        <v>91</v>
      </c>
      <c r="V33" s="5">
        <v>90</v>
      </c>
      <c r="W33" s="5">
        <v>91</v>
      </c>
      <c r="X33" s="5">
        <v>80</v>
      </c>
      <c r="Y33" s="5">
        <v>69</v>
      </c>
      <c r="Z33" s="5">
        <v>63</v>
      </c>
      <c r="AA33" s="5">
        <v>61</v>
      </c>
      <c r="AB33" s="5">
        <v>91</v>
      </c>
      <c r="AD33" s="12">
        <v>44270</v>
      </c>
      <c r="AE33" t="s">
        <v>70</v>
      </c>
      <c r="AF33">
        <f t="shared" si="9"/>
        <v>2021</v>
      </c>
      <c r="AG33">
        <f t="shared" si="10"/>
        <v>3</v>
      </c>
      <c r="AI33">
        <v>3.51804347826087</v>
      </c>
    </row>
    <row r="34" spans="1:35" ht="15" thickBot="1" x14ac:dyDescent="0.4">
      <c r="A34" s="2">
        <v>37848</v>
      </c>
      <c r="B34" s="6">
        <f t="shared" si="1"/>
        <v>8</v>
      </c>
      <c r="C34" s="6">
        <f t="shared" si="2"/>
        <v>2003</v>
      </c>
      <c r="D34">
        <v>15006</v>
      </c>
      <c r="E34">
        <f t="shared" si="3"/>
        <v>49</v>
      </c>
      <c r="F34">
        <f t="shared" si="4"/>
        <v>87</v>
      </c>
      <c r="G34">
        <f t="shared" si="5"/>
        <v>115</v>
      </c>
      <c r="H34">
        <f t="shared" si="6"/>
        <v>613</v>
      </c>
      <c r="I34">
        <f t="shared" si="7"/>
        <v>50</v>
      </c>
      <c r="J34">
        <f t="shared" si="8"/>
        <v>0.28000000000000003</v>
      </c>
      <c r="O34" s="5">
        <v>2003</v>
      </c>
      <c r="P34" s="5">
        <v>60</v>
      </c>
      <c r="Q34" s="5">
        <v>53</v>
      </c>
      <c r="R34" s="5">
        <v>67</v>
      </c>
      <c r="S34" s="5">
        <v>67</v>
      </c>
      <c r="T34" s="5">
        <v>78</v>
      </c>
      <c r="U34" s="5">
        <v>93</v>
      </c>
      <c r="V34" s="5">
        <v>93</v>
      </c>
      <c r="W34" s="5">
        <v>87</v>
      </c>
      <c r="X34" s="5">
        <v>87</v>
      </c>
      <c r="Y34" s="5">
        <v>73</v>
      </c>
      <c r="Z34" s="5">
        <v>58</v>
      </c>
      <c r="AA34" s="5">
        <v>57</v>
      </c>
      <c r="AB34" s="5">
        <v>93</v>
      </c>
      <c r="AD34" s="12">
        <v>44242</v>
      </c>
      <c r="AE34" t="s">
        <v>71</v>
      </c>
      <c r="AF34">
        <f t="shared" si="9"/>
        <v>2021</v>
      </c>
      <c r="AG34">
        <f t="shared" si="10"/>
        <v>2</v>
      </c>
      <c r="AI34">
        <v>4.6050526315789462</v>
      </c>
    </row>
    <row r="35" spans="1:35" ht="15" thickBot="1" x14ac:dyDescent="0.4">
      <c r="A35" s="2">
        <v>37879</v>
      </c>
      <c r="B35" s="6">
        <f t="shared" si="1"/>
        <v>9</v>
      </c>
      <c r="C35" s="6">
        <f t="shared" si="2"/>
        <v>2003</v>
      </c>
      <c r="D35">
        <v>15698</v>
      </c>
      <c r="E35">
        <f t="shared" si="3"/>
        <v>46</v>
      </c>
      <c r="F35">
        <f t="shared" si="4"/>
        <v>87</v>
      </c>
      <c r="G35">
        <f t="shared" si="5"/>
        <v>47</v>
      </c>
      <c r="H35">
        <f t="shared" si="6"/>
        <v>514</v>
      </c>
      <c r="I35">
        <f t="shared" si="7"/>
        <v>47</v>
      </c>
      <c r="J35">
        <f t="shared" si="8"/>
        <v>1.25</v>
      </c>
      <c r="O35" s="5">
        <v>2004</v>
      </c>
      <c r="P35" s="5">
        <v>55</v>
      </c>
      <c r="Q35" s="5">
        <v>62</v>
      </c>
      <c r="R35" s="5">
        <v>79</v>
      </c>
      <c r="S35" s="5">
        <v>81</v>
      </c>
      <c r="T35" s="5">
        <v>78</v>
      </c>
      <c r="U35" s="5">
        <v>88</v>
      </c>
      <c r="V35" s="5">
        <v>95</v>
      </c>
      <c r="W35" s="5">
        <v>91</v>
      </c>
      <c r="X35" s="5">
        <v>75</v>
      </c>
      <c r="Y35" s="5">
        <v>72</v>
      </c>
      <c r="Z35" s="5">
        <v>60</v>
      </c>
      <c r="AA35" s="5">
        <v>61</v>
      </c>
      <c r="AB35" s="5">
        <v>95</v>
      </c>
      <c r="AD35" s="12">
        <v>44211</v>
      </c>
      <c r="AE35" t="s">
        <v>72</v>
      </c>
      <c r="AF35">
        <f t="shared" si="9"/>
        <v>2021</v>
      </c>
      <c r="AG35">
        <f t="shared" si="10"/>
        <v>1</v>
      </c>
      <c r="AI35">
        <v>3.381947368421053</v>
      </c>
    </row>
    <row r="36" spans="1:35" ht="15" thickBot="1" x14ac:dyDescent="0.4">
      <c r="A36" s="2">
        <v>37909</v>
      </c>
      <c r="B36" s="6">
        <f t="shared" si="1"/>
        <v>10</v>
      </c>
      <c r="C36" s="6">
        <f t="shared" si="2"/>
        <v>2003</v>
      </c>
      <c r="D36">
        <v>18116</v>
      </c>
      <c r="E36">
        <f t="shared" si="3"/>
        <v>30</v>
      </c>
      <c r="F36">
        <f t="shared" si="4"/>
        <v>73</v>
      </c>
      <c r="G36">
        <f t="shared" si="5"/>
        <v>0</v>
      </c>
      <c r="H36">
        <f t="shared" si="6"/>
        <v>423</v>
      </c>
      <c r="I36">
        <f t="shared" si="7"/>
        <v>30</v>
      </c>
      <c r="J36">
        <f t="shared" si="8"/>
        <v>7.68</v>
      </c>
      <c r="O36" s="5">
        <v>2005</v>
      </c>
      <c r="P36" s="5">
        <v>63</v>
      </c>
      <c r="Q36" s="5">
        <v>64</v>
      </c>
      <c r="R36" s="5">
        <v>69</v>
      </c>
      <c r="S36" s="5">
        <v>76</v>
      </c>
      <c r="T36" s="5">
        <v>89</v>
      </c>
      <c r="U36" s="5">
        <v>78</v>
      </c>
      <c r="V36" s="5">
        <v>88</v>
      </c>
      <c r="W36" s="5">
        <v>87</v>
      </c>
      <c r="X36" s="5">
        <v>77</v>
      </c>
      <c r="Y36" s="5">
        <v>71</v>
      </c>
      <c r="Z36" s="5">
        <v>55</v>
      </c>
      <c r="AA36" s="5">
        <v>60</v>
      </c>
      <c r="AB36" s="5">
        <v>89</v>
      </c>
      <c r="AD36" s="12">
        <v>44180</v>
      </c>
      <c r="AE36" t="s">
        <v>73</v>
      </c>
      <c r="AF36">
        <f t="shared" si="9"/>
        <v>2020</v>
      </c>
      <c r="AG36">
        <f t="shared" si="10"/>
        <v>12</v>
      </c>
      <c r="AI36">
        <v>3.6021818181818186</v>
      </c>
    </row>
    <row r="37" spans="1:35" ht="15" thickBot="1" x14ac:dyDescent="0.4">
      <c r="A37" s="2">
        <v>37940</v>
      </c>
      <c r="B37" s="6">
        <f t="shared" si="1"/>
        <v>11</v>
      </c>
      <c r="C37" s="6">
        <f t="shared" si="2"/>
        <v>2003</v>
      </c>
      <c r="D37">
        <v>25119</v>
      </c>
      <c r="E37">
        <f t="shared" si="3"/>
        <v>25</v>
      </c>
      <c r="F37">
        <f t="shared" si="4"/>
        <v>58</v>
      </c>
      <c r="G37">
        <f t="shared" si="5"/>
        <v>0</v>
      </c>
      <c r="H37">
        <f t="shared" si="6"/>
        <v>261</v>
      </c>
      <c r="I37">
        <f t="shared" si="7"/>
        <v>28</v>
      </c>
      <c r="J37">
        <f t="shared" si="8"/>
        <v>6.44</v>
      </c>
      <c r="O37" s="5">
        <v>2006</v>
      </c>
      <c r="P37" s="5">
        <v>56</v>
      </c>
      <c r="Q37" s="5">
        <v>59</v>
      </c>
      <c r="R37" s="5">
        <v>64</v>
      </c>
      <c r="S37" s="5">
        <v>73</v>
      </c>
      <c r="T37" s="5">
        <v>82</v>
      </c>
      <c r="U37" s="5">
        <v>89</v>
      </c>
      <c r="V37" s="5">
        <v>95</v>
      </c>
      <c r="W37" s="5">
        <v>84</v>
      </c>
      <c r="X37" s="5">
        <v>86</v>
      </c>
      <c r="Y37" s="5">
        <v>71</v>
      </c>
      <c r="Z37" s="5">
        <v>62</v>
      </c>
      <c r="AA37" s="5">
        <v>55</v>
      </c>
      <c r="AB37" s="5">
        <v>95</v>
      </c>
      <c r="AD37" s="12">
        <v>44150</v>
      </c>
      <c r="AE37" t="s">
        <v>74</v>
      </c>
      <c r="AF37">
        <f t="shared" si="9"/>
        <v>2020</v>
      </c>
      <c r="AG37">
        <f t="shared" si="10"/>
        <v>11</v>
      </c>
      <c r="AI37">
        <v>3.811500000000001</v>
      </c>
    </row>
    <row r="38" spans="1:35" ht="15" thickBot="1" x14ac:dyDescent="0.4">
      <c r="A38" s="2">
        <v>37970</v>
      </c>
      <c r="B38" s="6">
        <f t="shared" si="1"/>
        <v>12</v>
      </c>
      <c r="C38" s="6">
        <f t="shared" si="2"/>
        <v>2003</v>
      </c>
      <c r="D38">
        <v>27774</v>
      </c>
      <c r="E38">
        <f t="shared" si="3"/>
        <v>24</v>
      </c>
      <c r="F38">
        <f t="shared" si="4"/>
        <v>57</v>
      </c>
      <c r="G38">
        <f t="shared" si="5"/>
        <v>0</v>
      </c>
      <c r="H38">
        <f t="shared" si="6"/>
        <v>78</v>
      </c>
      <c r="I38">
        <f t="shared" si="7"/>
        <v>25</v>
      </c>
      <c r="J38">
        <f t="shared" si="8"/>
        <v>4.0999999999999996</v>
      </c>
      <c r="O38" s="5">
        <v>2007</v>
      </c>
      <c r="P38" s="5">
        <v>57</v>
      </c>
      <c r="Q38" s="5">
        <v>59</v>
      </c>
      <c r="R38" s="5">
        <v>68</v>
      </c>
      <c r="S38" s="5">
        <v>78</v>
      </c>
      <c r="T38" s="5">
        <v>85</v>
      </c>
      <c r="U38" s="5">
        <v>85</v>
      </c>
      <c r="V38" s="5">
        <v>95</v>
      </c>
      <c r="W38" s="5">
        <v>84</v>
      </c>
      <c r="X38" s="5">
        <v>84</v>
      </c>
      <c r="Y38" s="5">
        <v>74</v>
      </c>
      <c r="Z38" s="5">
        <v>61</v>
      </c>
      <c r="AA38" s="5">
        <v>60</v>
      </c>
      <c r="AB38" s="5">
        <v>95</v>
      </c>
      <c r="AD38" s="12">
        <v>44119</v>
      </c>
      <c r="AE38" t="s">
        <v>75</v>
      </c>
      <c r="AF38">
        <f t="shared" si="9"/>
        <v>2020</v>
      </c>
      <c r="AG38">
        <f t="shared" si="10"/>
        <v>10</v>
      </c>
      <c r="AI38">
        <v>4.02952380952381</v>
      </c>
    </row>
    <row r="39" spans="1:35" ht="15" thickBot="1" x14ac:dyDescent="0.4">
      <c r="A39" s="2">
        <v>38001</v>
      </c>
      <c r="B39" s="6">
        <f t="shared" si="1"/>
        <v>1</v>
      </c>
      <c r="C39" s="6">
        <f t="shared" si="2"/>
        <v>2004</v>
      </c>
      <c r="D39">
        <v>33107</v>
      </c>
      <c r="E39">
        <f t="shared" si="3"/>
        <v>19</v>
      </c>
      <c r="F39">
        <f t="shared" si="4"/>
        <v>55</v>
      </c>
      <c r="G39">
        <f t="shared" si="5"/>
        <v>0</v>
      </c>
      <c r="H39">
        <f t="shared" si="6"/>
        <v>6</v>
      </c>
      <c r="I39">
        <f t="shared" si="7"/>
        <v>20</v>
      </c>
      <c r="J39">
        <f t="shared" si="8"/>
        <v>6.42</v>
      </c>
      <c r="O39" s="5">
        <v>2008</v>
      </c>
      <c r="P39" s="5">
        <v>54</v>
      </c>
      <c r="Q39" s="5">
        <v>62</v>
      </c>
      <c r="R39" s="5">
        <v>60</v>
      </c>
      <c r="S39" s="5">
        <v>78</v>
      </c>
      <c r="T39" s="5">
        <v>89</v>
      </c>
      <c r="U39" s="5">
        <v>90</v>
      </c>
      <c r="V39" s="5">
        <v>84</v>
      </c>
      <c r="W39" s="5">
        <v>88</v>
      </c>
      <c r="X39" s="5">
        <v>78</v>
      </c>
      <c r="Y39" s="5">
        <v>75</v>
      </c>
      <c r="Z39" s="5">
        <v>64</v>
      </c>
      <c r="AA39" s="5">
        <v>57</v>
      </c>
      <c r="AB39" s="5">
        <v>90</v>
      </c>
      <c r="AD39" s="12">
        <v>44089</v>
      </c>
      <c r="AE39" t="s">
        <v>76</v>
      </c>
      <c r="AF39">
        <f t="shared" si="9"/>
        <v>2020</v>
      </c>
      <c r="AG39">
        <f t="shared" si="10"/>
        <v>9</v>
      </c>
      <c r="AI39">
        <v>3.5917142857142852</v>
      </c>
    </row>
    <row r="40" spans="1:35" ht="15" thickBot="1" x14ac:dyDescent="0.4">
      <c r="A40" s="2">
        <v>38032</v>
      </c>
      <c r="B40" s="6">
        <f t="shared" si="1"/>
        <v>2</v>
      </c>
      <c r="C40" s="6">
        <f t="shared" si="2"/>
        <v>2004</v>
      </c>
      <c r="D40">
        <v>29246</v>
      </c>
      <c r="E40">
        <f t="shared" si="3"/>
        <v>30</v>
      </c>
      <c r="F40">
        <f t="shared" si="4"/>
        <v>62</v>
      </c>
      <c r="G40">
        <f t="shared" si="5"/>
        <v>0</v>
      </c>
      <c r="H40">
        <f t="shared" si="6"/>
        <v>7</v>
      </c>
      <c r="I40">
        <f t="shared" si="7"/>
        <v>31</v>
      </c>
      <c r="J40">
        <f t="shared" si="8"/>
        <v>2.67</v>
      </c>
      <c r="O40" s="5">
        <v>2009</v>
      </c>
      <c r="P40" s="5">
        <v>53</v>
      </c>
      <c r="Q40" s="5">
        <v>61</v>
      </c>
      <c r="R40" s="5">
        <v>59</v>
      </c>
      <c r="S40" s="5">
        <v>71</v>
      </c>
      <c r="T40" s="5">
        <v>82</v>
      </c>
      <c r="U40" s="5">
        <v>88</v>
      </c>
      <c r="V40" s="5">
        <v>105</v>
      </c>
      <c r="W40" s="5">
        <v>91</v>
      </c>
      <c r="X40" s="5">
        <v>88</v>
      </c>
      <c r="Y40" s="5">
        <v>67</v>
      </c>
      <c r="Z40" s="5">
        <v>61</v>
      </c>
      <c r="AA40" s="5">
        <v>58</v>
      </c>
      <c r="AB40" s="5">
        <v>105</v>
      </c>
      <c r="AD40" s="12">
        <v>44058</v>
      </c>
      <c r="AE40" t="s">
        <v>77</v>
      </c>
      <c r="AF40">
        <f t="shared" si="9"/>
        <v>2020</v>
      </c>
      <c r="AG40">
        <f t="shared" si="10"/>
        <v>8</v>
      </c>
      <c r="AI40">
        <v>3.0922857142857145</v>
      </c>
    </row>
    <row r="41" spans="1:35" ht="15" thickBot="1" x14ac:dyDescent="0.4">
      <c r="A41" s="2">
        <v>38061</v>
      </c>
      <c r="B41" s="6">
        <f t="shared" si="1"/>
        <v>3</v>
      </c>
      <c r="C41" s="6">
        <f t="shared" si="2"/>
        <v>2004</v>
      </c>
      <c r="D41">
        <v>23696</v>
      </c>
      <c r="E41">
        <f t="shared" si="3"/>
        <v>32</v>
      </c>
      <c r="F41">
        <f t="shared" si="4"/>
        <v>79</v>
      </c>
      <c r="G41">
        <f t="shared" si="5"/>
        <v>0</v>
      </c>
      <c r="H41">
        <f t="shared" si="6"/>
        <v>77</v>
      </c>
      <c r="I41">
        <f t="shared" si="7"/>
        <v>32</v>
      </c>
      <c r="J41">
        <f t="shared" si="8"/>
        <v>2.38</v>
      </c>
      <c r="O41" s="5">
        <v>2010</v>
      </c>
      <c r="P41" s="5">
        <v>61</v>
      </c>
      <c r="Q41" s="5">
        <v>61</v>
      </c>
      <c r="R41" s="5">
        <v>70</v>
      </c>
      <c r="S41" s="5">
        <v>72</v>
      </c>
      <c r="T41" s="5">
        <v>74</v>
      </c>
      <c r="U41" s="5">
        <v>78</v>
      </c>
      <c r="V41" s="5">
        <v>94</v>
      </c>
      <c r="W41" s="5">
        <v>95</v>
      </c>
      <c r="X41" s="5">
        <v>83</v>
      </c>
      <c r="Y41" s="5">
        <v>68</v>
      </c>
      <c r="Z41" s="5">
        <v>69</v>
      </c>
      <c r="AA41" s="5">
        <v>59</v>
      </c>
      <c r="AB41" s="5">
        <v>95</v>
      </c>
      <c r="AD41" s="12">
        <v>44027</v>
      </c>
      <c r="AE41" t="s">
        <v>78</v>
      </c>
      <c r="AF41">
        <f t="shared" si="9"/>
        <v>2020</v>
      </c>
      <c r="AG41">
        <f t="shared" si="10"/>
        <v>7</v>
      </c>
      <c r="AI41">
        <v>2.4830454545454548</v>
      </c>
    </row>
    <row r="42" spans="1:35" ht="15" thickBot="1" x14ac:dyDescent="0.4">
      <c r="A42" s="2">
        <v>38092</v>
      </c>
      <c r="B42" s="6">
        <f t="shared" si="1"/>
        <v>4</v>
      </c>
      <c r="C42" s="6">
        <f t="shared" si="2"/>
        <v>2004</v>
      </c>
      <c r="D42">
        <v>18926</v>
      </c>
      <c r="E42">
        <f t="shared" si="3"/>
        <v>40</v>
      </c>
      <c r="F42">
        <f t="shared" si="4"/>
        <v>81</v>
      </c>
      <c r="G42">
        <f t="shared" si="5"/>
        <v>1</v>
      </c>
      <c r="H42">
        <f t="shared" si="6"/>
        <v>283</v>
      </c>
      <c r="I42">
        <f t="shared" si="7"/>
        <v>37</v>
      </c>
      <c r="J42">
        <f t="shared" si="8"/>
        <v>0.47</v>
      </c>
      <c r="O42" s="5">
        <v>2011</v>
      </c>
      <c r="P42" s="5">
        <v>57</v>
      </c>
      <c r="Q42" s="5">
        <v>55</v>
      </c>
      <c r="R42" s="5">
        <v>62</v>
      </c>
      <c r="S42" s="5">
        <v>68</v>
      </c>
      <c r="T42" s="5">
        <v>71</v>
      </c>
      <c r="U42" s="5">
        <v>78</v>
      </c>
      <c r="V42" s="5">
        <v>82</v>
      </c>
      <c r="W42" s="5">
        <v>87</v>
      </c>
      <c r="X42" s="5">
        <v>83</v>
      </c>
      <c r="Y42" s="5">
        <v>65</v>
      </c>
      <c r="Z42" s="5">
        <v>62</v>
      </c>
      <c r="AA42" s="5">
        <v>54</v>
      </c>
      <c r="AB42" s="5">
        <v>87</v>
      </c>
      <c r="AD42" s="12">
        <v>43997</v>
      </c>
      <c r="AE42" t="s">
        <v>79</v>
      </c>
      <c r="AF42">
        <f t="shared" si="9"/>
        <v>2020</v>
      </c>
      <c r="AG42">
        <f t="shared" si="10"/>
        <v>6</v>
      </c>
      <c r="AI42">
        <v>2.3923636363636365</v>
      </c>
    </row>
    <row r="43" spans="1:35" ht="15" thickBot="1" x14ac:dyDescent="0.4">
      <c r="A43" s="2">
        <v>38122</v>
      </c>
      <c r="B43" s="6">
        <f t="shared" si="1"/>
        <v>5</v>
      </c>
      <c r="C43" s="6">
        <f t="shared" si="2"/>
        <v>2004</v>
      </c>
      <c r="D43">
        <v>15242</v>
      </c>
      <c r="E43">
        <f t="shared" si="3"/>
        <v>44</v>
      </c>
      <c r="F43">
        <f t="shared" si="4"/>
        <v>78</v>
      </c>
      <c r="G43">
        <f t="shared" si="5"/>
        <v>0</v>
      </c>
      <c r="H43">
        <f t="shared" si="6"/>
        <v>641</v>
      </c>
      <c r="I43">
        <f t="shared" si="7"/>
        <v>44</v>
      </c>
      <c r="J43">
        <f t="shared" si="8"/>
        <v>2.5099999999999998</v>
      </c>
      <c r="O43" s="5">
        <v>2012</v>
      </c>
      <c r="P43" s="5">
        <v>55</v>
      </c>
      <c r="Q43" s="5">
        <v>61</v>
      </c>
      <c r="R43" s="5">
        <v>61</v>
      </c>
      <c r="S43" s="5">
        <v>72</v>
      </c>
      <c r="T43" s="5">
        <v>77</v>
      </c>
      <c r="U43" s="5">
        <v>76</v>
      </c>
      <c r="V43" s="5">
        <v>80</v>
      </c>
      <c r="W43" s="5">
        <v>92</v>
      </c>
      <c r="X43" s="5">
        <v>85</v>
      </c>
      <c r="Y43" s="5">
        <v>73</v>
      </c>
      <c r="Z43" s="5">
        <v>65</v>
      </c>
      <c r="AA43" s="5">
        <v>57</v>
      </c>
      <c r="AB43" s="5">
        <v>92</v>
      </c>
      <c r="AD43" s="12">
        <v>43966</v>
      </c>
      <c r="AE43" t="s">
        <v>80</v>
      </c>
      <c r="AF43">
        <f t="shared" si="9"/>
        <v>2020</v>
      </c>
      <c r="AG43">
        <f t="shared" si="10"/>
        <v>5</v>
      </c>
      <c r="AI43">
        <v>2.5675000000000003</v>
      </c>
    </row>
    <row r="44" spans="1:35" ht="15" thickBot="1" x14ac:dyDescent="0.4">
      <c r="A44" s="2">
        <v>38153</v>
      </c>
      <c r="B44" s="6">
        <f t="shared" si="1"/>
        <v>6</v>
      </c>
      <c r="C44" s="6">
        <f t="shared" si="2"/>
        <v>2004</v>
      </c>
      <c r="D44">
        <v>11848</v>
      </c>
      <c r="E44">
        <f t="shared" si="3"/>
        <v>47</v>
      </c>
      <c r="F44">
        <f t="shared" si="4"/>
        <v>88</v>
      </c>
      <c r="G44">
        <f t="shared" si="5"/>
        <v>65</v>
      </c>
      <c r="H44">
        <f t="shared" si="6"/>
        <v>679</v>
      </c>
      <c r="I44">
        <f t="shared" si="7"/>
        <v>46</v>
      </c>
      <c r="J44">
        <f t="shared" si="8"/>
        <v>0.56999999999999995</v>
      </c>
      <c r="O44" s="5">
        <v>2013</v>
      </c>
      <c r="P44" s="5">
        <v>55</v>
      </c>
      <c r="Q44" s="5">
        <v>55</v>
      </c>
      <c r="R44" s="5">
        <v>69</v>
      </c>
      <c r="S44" s="5">
        <v>73</v>
      </c>
      <c r="T44" s="5">
        <v>86</v>
      </c>
      <c r="U44" s="5">
        <v>91</v>
      </c>
      <c r="V44" s="5">
        <v>90</v>
      </c>
      <c r="W44" s="5">
        <v>87</v>
      </c>
      <c r="X44" s="5">
        <v>89</v>
      </c>
      <c r="Y44" s="5">
        <v>74</v>
      </c>
      <c r="Z44" s="5">
        <v>63</v>
      </c>
      <c r="AA44" s="5">
        <v>56</v>
      </c>
      <c r="AB44" s="5">
        <v>91</v>
      </c>
      <c r="AD44" s="12">
        <v>43936</v>
      </c>
      <c r="AE44" t="s">
        <v>81</v>
      </c>
      <c r="AF44">
        <f t="shared" si="9"/>
        <v>2020</v>
      </c>
      <c r="AG44">
        <f t="shared" si="10"/>
        <v>4</v>
      </c>
      <c r="AI44">
        <v>2.3461904761904764</v>
      </c>
    </row>
    <row r="45" spans="1:35" ht="15" thickBot="1" x14ac:dyDescent="0.4">
      <c r="A45" s="2">
        <v>38183</v>
      </c>
      <c r="B45" s="6">
        <f t="shared" si="1"/>
        <v>7</v>
      </c>
      <c r="C45" s="6">
        <f t="shared" si="2"/>
        <v>2004</v>
      </c>
      <c r="D45">
        <v>16510</v>
      </c>
      <c r="E45">
        <f t="shared" si="3"/>
        <v>52</v>
      </c>
      <c r="F45">
        <f t="shared" si="4"/>
        <v>95</v>
      </c>
      <c r="G45">
        <f t="shared" si="5"/>
        <v>150</v>
      </c>
      <c r="H45">
        <f t="shared" si="6"/>
        <v>724</v>
      </c>
      <c r="I45">
        <f t="shared" si="7"/>
        <v>52</v>
      </c>
      <c r="J45">
        <f t="shared" si="8"/>
        <v>0.32</v>
      </c>
      <c r="O45" s="5">
        <v>2014</v>
      </c>
      <c r="P45" s="5">
        <v>59</v>
      </c>
      <c r="Q45" s="5">
        <v>60</v>
      </c>
      <c r="R45" s="5">
        <v>68</v>
      </c>
      <c r="S45" s="5">
        <v>81</v>
      </c>
      <c r="T45" s="5">
        <v>88</v>
      </c>
      <c r="U45" s="5">
        <v>80</v>
      </c>
      <c r="V45" s="5">
        <v>91</v>
      </c>
      <c r="W45" s="5">
        <v>95</v>
      </c>
      <c r="X45" s="5">
        <v>88</v>
      </c>
      <c r="Y45" s="5">
        <v>77</v>
      </c>
      <c r="Z45" s="5">
        <v>65</v>
      </c>
      <c r="AA45" s="5">
        <v>69</v>
      </c>
      <c r="AB45" s="5">
        <v>95</v>
      </c>
      <c r="AD45" s="12">
        <v>43905</v>
      </c>
      <c r="AE45" t="s">
        <v>82</v>
      </c>
      <c r="AF45">
        <f t="shared" si="9"/>
        <v>2020</v>
      </c>
      <c r="AG45">
        <f t="shared" si="10"/>
        <v>3</v>
      </c>
      <c r="AI45">
        <v>2.4781136363636365</v>
      </c>
    </row>
    <row r="46" spans="1:35" ht="15" thickBot="1" x14ac:dyDescent="0.4">
      <c r="A46" s="2">
        <v>38214</v>
      </c>
      <c r="B46" s="6">
        <f t="shared" si="1"/>
        <v>8</v>
      </c>
      <c r="C46" s="6">
        <f t="shared" si="2"/>
        <v>2004</v>
      </c>
      <c r="D46">
        <v>17954</v>
      </c>
      <c r="E46">
        <f t="shared" si="3"/>
        <v>56</v>
      </c>
      <c r="F46">
        <f t="shared" si="4"/>
        <v>91</v>
      </c>
      <c r="G46">
        <f t="shared" si="5"/>
        <v>126</v>
      </c>
      <c r="H46">
        <f t="shared" si="6"/>
        <v>578</v>
      </c>
      <c r="I46">
        <f t="shared" si="7"/>
        <v>54</v>
      </c>
      <c r="J46">
        <f t="shared" si="8"/>
        <v>3.03</v>
      </c>
      <c r="O46" s="5">
        <v>2015</v>
      </c>
      <c r="P46" s="5">
        <v>65</v>
      </c>
      <c r="Q46" s="5">
        <v>72</v>
      </c>
      <c r="R46" s="5">
        <v>72</v>
      </c>
      <c r="S46" s="5">
        <v>78</v>
      </c>
      <c r="T46" s="5">
        <v>83</v>
      </c>
      <c r="U46" s="5">
        <v>92</v>
      </c>
      <c r="V46" s="5">
        <v>98</v>
      </c>
      <c r="W46" s="5">
        <v>92</v>
      </c>
      <c r="X46" s="5">
        <v>82</v>
      </c>
      <c r="Y46" s="5">
        <v>73</v>
      </c>
      <c r="Z46" s="5">
        <v>63</v>
      </c>
      <c r="AA46" s="5">
        <v>63</v>
      </c>
      <c r="AB46" s="5">
        <v>98</v>
      </c>
      <c r="AD46" s="12">
        <v>43876</v>
      </c>
      <c r="AE46" t="s">
        <v>83</v>
      </c>
      <c r="AF46">
        <f t="shared" si="9"/>
        <v>2020</v>
      </c>
      <c r="AG46">
        <f t="shared" si="10"/>
        <v>2</v>
      </c>
      <c r="AI46">
        <v>2.6426315789473693</v>
      </c>
    </row>
    <row r="47" spans="1:35" ht="15" thickBot="1" x14ac:dyDescent="0.4">
      <c r="A47" s="2">
        <v>38245</v>
      </c>
      <c r="B47" s="6">
        <f t="shared" si="1"/>
        <v>9</v>
      </c>
      <c r="C47" s="6">
        <f t="shared" si="2"/>
        <v>2004</v>
      </c>
      <c r="D47">
        <v>16165</v>
      </c>
      <c r="E47">
        <f t="shared" si="3"/>
        <v>47</v>
      </c>
      <c r="F47">
        <f t="shared" si="4"/>
        <v>75</v>
      </c>
      <c r="G47">
        <f t="shared" si="5"/>
        <v>0</v>
      </c>
      <c r="H47">
        <f t="shared" si="6"/>
        <v>500</v>
      </c>
      <c r="I47">
        <f t="shared" si="7"/>
        <v>47</v>
      </c>
      <c r="J47">
        <f t="shared" si="8"/>
        <v>2.4900000000000002</v>
      </c>
      <c r="O47" s="5">
        <v>2016</v>
      </c>
      <c r="P47" s="5">
        <v>57</v>
      </c>
      <c r="Q47" s="5">
        <v>62</v>
      </c>
      <c r="R47" s="5">
        <v>73</v>
      </c>
      <c r="S47" s="5">
        <v>89</v>
      </c>
      <c r="T47" s="5">
        <v>87</v>
      </c>
      <c r="U47" s="5">
        <v>92</v>
      </c>
      <c r="V47" s="5">
        <v>88</v>
      </c>
      <c r="W47" s="5">
        <v>90</v>
      </c>
      <c r="X47" s="5">
        <v>79</v>
      </c>
      <c r="Y47" s="5">
        <v>68</v>
      </c>
      <c r="Z47" s="5">
        <v>71</v>
      </c>
      <c r="AA47" s="5">
        <v>57</v>
      </c>
      <c r="AB47" s="5">
        <v>92</v>
      </c>
      <c r="AD47" s="12">
        <v>43845</v>
      </c>
      <c r="AE47" t="s">
        <v>84</v>
      </c>
      <c r="AF47">
        <f t="shared" si="9"/>
        <v>2020</v>
      </c>
      <c r="AG47">
        <f t="shared" si="10"/>
        <v>1</v>
      </c>
      <c r="AI47">
        <v>2.9366666666666665</v>
      </c>
    </row>
    <row r="48" spans="1:35" ht="15" thickBot="1" x14ac:dyDescent="0.4">
      <c r="A48" s="2">
        <v>38275</v>
      </c>
      <c r="B48" s="6">
        <f t="shared" si="1"/>
        <v>10</v>
      </c>
      <c r="C48" s="6">
        <f t="shared" si="2"/>
        <v>2004</v>
      </c>
      <c r="D48">
        <v>18170</v>
      </c>
      <c r="E48">
        <f t="shared" si="3"/>
        <v>36</v>
      </c>
      <c r="F48">
        <f t="shared" si="4"/>
        <v>72</v>
      </c>
      <c r="G48">
        <f t="shared" si="5"/>
        <v>0</v>
      </c>
      <c r="H48">
        <f t="shared" si="6"/>
        <v>320</v>
      </c>
      <c r="I48">
        <f t="shared" si="7"/>
        <v>37</v>
      </c>
      <c r="J48">
        <f t="shared" si="8"/>
        <v>2.04</v>
      </c>
      <c r="O48" s="5">
        <v>2017</v>
      </c>
      <c r="P48" s="5">
        <v>54</v>
      </c>
      <c r="Q48" s="5">
        <v>59</v>
      </c>
      <c r="R48" s="5">
        <v>58</v>
      </c>
      <c r="S48" s="5">
        <v>66</v>
      </c>
      <c r="T48" s="5">
        <v>84</v>
      </c>
      <c r="U48" s="5">
        <v>93</v>
      </c>
      <c r="V48" s="5">
        <v>86</v>
      </c>
      <c r="W48" s="5">
        <v>93</v>
      </c>
      <c r="X48" s="5">
        <v>88</v>
      </c>
      <c r="Y48" s="5">
        <v>68</v>
      </c>
      <c r="Z48" s="5">
        <v>68</v>
      </c>
      <c r="AA48" s="5">
        <v>55</v>
      </c>
      <c r="AB48" s="5">
        <v>93</v>
      </c>
      <c r="AD48" s="12">
        <v>43814</v>
      </c>
      <c r="AE48" t="s">
        <v>85</v>
      </c>
      <c r="AF48">
        <f t="shared" si="9"/>
        <v>2019</v>
      </c>
      <c r="AG48">
        <f t="shared" si="10"/>
        <v>12</v>
      </c>
      <c r="AI48">
        <v>3.3620000000000005</v>
      </c>
    </row>
    <row r="49" spans="1:35" ht="15" thickBot="1" x14ac:dyDescent="0.4">
      <c r="A49" s="2">
        <v>38306</v>
      </c>
      <c r="B49" s="6">
        <f t="shared" si="1"/>
        <v>11</v>
      </c>
      <c r="C49" s="6">
        <f t="shared" si="2"/>
        <v>2004</v>
      </c>
      <c r="D49">
        <v>24172</v>
      </c>
      <c r="E49">
        <f t="shared" si="3"/>
        <v>27</v>
      </c>
      <c r="F49">
        <f t="shared" si="4"/>
        <v>60</v>
      </c>
      <c r="G49">
        <f t="shared" si="5"/>
        <v>0</v>
      </c>
      <c r="H49">
        <f t="shared" si="6"/>
        <v>214</v>
      </c>
      <c r="I49">
        <f t="shared" si="7"/>
        <v>29</v>
      </c>
      <c r="J49">
        <f t="shared" si="8"/>
        <v>2.91</v>
      </c>
      <c r="O49" s="5">
        <v>2018</v>
      </c>
      <c r="P49" s="5">
        <v>62</v>
      </c>
      <c r="Q49" s="5">
        <v>57</v>
      </c>
      <c r="R49" s="5">
        <v>73</v>
      </c>
      <c r="S49" s="5">
        <v>78</v>
      </c>
      <c r="T49" s="5">
        <v>84</v>
      </c>
      <c r="U49" s="5">
        <v>87</v>
      </c>
      <c r="V49" s="5">
        <v>91</v>
      </c>
      <c r="W49" s="5">
        <v>91</v>
      </c>
      <c r="X49" s="5">
        <v>85</v>
      </c>
      <c r="Y49" s="5">
        <v>70</v>
      </c>
      <c r="Z49" s="5">
        <v>63</v>
      </c>
      <c r="AA49" s="5">
        <v>58</v>
      </c>
      <c r="AB49" s="5">
        <v>91</v>
      </c>
      <c r="AD49" s="12">
        <v>43784</v>
      </c>
      <c r="AE49" t="s">
        <v>86</v>
      </c>
      <c r="AF49">
        <f t="shared" si="9"/>
        <v>2019</v>
      </c>
      <c r="AG49">
        <f t="shared" si="10"/>
        <v>11</v>
      </c>
      <c r="AI49">
        <v>3.3521052631578945</v>
      </c>
    </row>
    <row r="50" spans="1:35" ht="15" thickBot="1" x14ac:dyDescent="0.4">
      <c r="A50" s="2">
        <v>38336</v>
      </c>
      <c r="B50" s="6">
        <f t="shared" si="1"/>
        <v>12</v>
      </c>
      <c r="C50" s="6">
        <f t="shared" si="2"/>
        <v>2004</v>
      </c>
      <c r="D50">
        <v>28231</v>
      </c>
      <c r="E50">
        <f t="shared" si="3"/>
        <v>30</v>
      </c>
      <c r="F50">
        <f t="shared" si="4"/>
        <v>61</v>
      </c>
      <c r="G50">
        <f t="shared" si="5"/>
        <v>0</v>
      </c>
      <c r="H50">
        <f t="shared" si="6"/>
        <v>81</v>
      </c>
      <c r="I50">
        <f t="shared" si="7"/>
        <v>29</v>
      </c>
      <c r="J50">
        <f t="shared" si="8"/>
        <v>4.75</v>
      </c>
      <c r="O50" s="5">
        <v>2019</v>
      </c>
      <c r="P50" s="5">
        <v>56</v>
      </c>
      <c r="Q50" s="5">
        <v>51</v>
      </c>
      <c r="R50" s="5">
        <v>79</v>
      </c>
      <c r="S50" s="5">
        <v>68</v>
      </c>
      <c r="T50" s="5">
        <v>84</v>
      </c>
      <c r="U50" s="5">
        <v>94</v>
      </c>
      <c r="V50" s="5">
        <v>89</v>
      </c>
      <c r="W50" s="5">
        <v>87</v>
      </c>
      <c r="X50" s="5">
        <v>82</v>
      </c>
      <c r="Y50" s="5">
        <v>65</v>
      </c>
      <c r="Z50" s="5">
        <v>61</v>
      </c>
      <c r="AA50" s="5">
        <v>55</v>
      </c>
      <c r="AB50" s="5">
        <v>94</v>
      </c>
      <c r="AD50" s="12">
        <v>43753</v>
      </c>
      <c r="AE50" t="s">
        <v>87</v>
      </c>
      <c r="AF50">
        <f t="shared" si="9"/>
        <v>2019</v>
      </c>
      <c r="AG50">
        <f t="shared" si="10"/>
        <v>10</v>
      </c>
      <c r="AI50">
        <v>3.1747826086956521</v>
      </c>
    </row>
    <row r="51" spans="1:35" ht="15" thickBot="1" x14ac:dyDescent="0.4">
      <c r="A51" s="2">
        <v>38367</v>
      </c>
      <c r="B51" s="6">
        <f t="shared" si="1"/>
        <v>1</v>
      </c>
      <c r="C51" s="6">
        <f t="shared" si="2"/>
        <v>2005</v>
      </c>
      <c r="D51">
        <v>32764</v>
      </c>
      <c r="E51">
        <f t="shared" si="3"/>
        <v>22</v>
      </c>
      <c r="F51">
        <f t="shared" si="4"/>
        <v>63</v>
      </c>
      <c r="G51">
        <f t="shared" si="5"/>
        <v>0</v>
      </c>
      <c r="H51">
        <f t="shared" si="6"/>
        <v>13</v>
      </c>
      <c r="I51">
        <f t="shared" si="7"/>
        <v>23</v>
      </c>
      <c r="J51">
        <f t="shared" si="8"/>
        <v>3.84</v>
      </c>
      <c r="O51" s="5">
        <v>2020</v>
      </c>
      <c r="P51" s="5">
        <v>61</v>
      </c>
      <c r="Q51" s="5">
        <v>58</v>
      </c>
      <c r="R51" s="5">
        <v>62</v>
      </c>
      <c r="S51" s="5">
        <v>70</v>
      </c>
      <c r="T51" s="5">
        <v>87</v>
      </c>
      <c r="U51" s="5">
        <v>82</v>
      </c>
      <c r="V51" s="5">
        <v>93</v>
      </c>
      <c r="W51" s="5">
        <v>98</v>
      </c>
      <c r="X51" s="5">
        <v>90</v>
      </c>
      <c r="Y51" s="5">
        <v>73</v>
      </c>
      <c r="Z51" s="5">
        <v>67</v>
      </c>
      <c r="AA51" s="5">
        <v>60</v>
      </c>
      <c r="AB51" s="5">
        <v>98</v>
      </c>
      <c r="AD51" s="12">
        <v>43723</v>
      </c>
      <c r="AE51" t="s">
        <v>88</v>
      </c>
      <c r="AF51">
        <f t="shared" si="9"/>
        <v>2019</v>
      </c>
      <c r="AG51">
        <f t="shared" si="10"/>
        <v>9</v>
      </c>
      <c r="AI51">
        <v>3.0867999999999998</v>
      </c>
    </row>
    <row r="52" spans="1:35" ht="15" thickBot="1" x14ac:dyDescent="0.4">
      <c r="A52" s="2">
        <v>38398</v>
      </c>
      <c r="B52" s="6">
        <f t="shared" si="1"/>
        <v>2</v>
      </c>
      <c r="C52" s="6">
        <f t="shared" si="2"/>
        <v>2005</v>
      </c>
      <c r="D52">
        <v>27001</v>
      </c>
      <c r="E52">
        <f t="shared" si="3"/>
        <v>25</v>
      </c>
      <c r="F52">
        <f t="shared" si="4"/>
        <v>64</v>
      </c>
      <c r="G52">
        <f t="shared" si="5"/>
        <v>0</v>
      </c>
      <c r="H52">
        <f t="shared" si="6"/>
        <v>5</v>
      </c>
      <c r="I52">
        <f t="shared" si="7"/>
        <v>26</v>
      </c>
      <c r="J52">
        <f t="shared" si="8"/>
        <v>1.43</v>
      </c>
      <c r="O52" s="5">
        <v>2021</v>
      </c>
      <c r="P52" s="5">
        <v>57</v>
      </c>
      <c r="Q52" s="5">
        <v>53</v>
      </c>
      <c r="R52" s="5">
        <v>60</v>
      </c>
      <c r="S52" s="5">
        <v>80</v>
      </c>
      <c r="T52" s="5">
        <v>78</v>
      </c>
      <c r="U52" s="5">
        <v>104</v>
      </c>
      <c r="V52" s="5">
        <v>88</v>
      </c>
      <c r="W52" s="5">
        <v>92</v>
      </c>
      <c r="X52" s="5">
        <v>81</v>
      </c>
      <c r="Y52" s="5">
        <v>69</v>
      </c>
      <c r="Z52" s="5">
        <v>63</v>
      </c>
      <c r="AA52" s="5">
        <v>58</v>
      </c>
      <c r="AB52" s="5">
        <v>104</v>
      </c>
      <c r="AD52" s="12">
        <v>43692</v>
      </c>
      <c r="AE52" t="s">
        <v>89</v>
      </c>
      <c r="AF52">
        <f t="shared" si="9"/>
        <v>2019</v>
      </c>
      <c r="AG52">
        <f t="shared" si="10"/>
        <v>8</v>
      </c>
      <c r="AI52">
        <v>2.6439772727272728</v>
      </c>
    </row>
    <row r="53" spans="1:35" ht="15" thickBot="1" x14ac:dyDescent="0.4">
      <c r="A53" s="2">
        <v>38426</v>
      </c>
      <c r="B53" s="6">
        <f t="shared" si="1"/>
        <v>3</v>
      </c>
      <c r="C53" s="6">
        <f t="shared" si="2"/>
        <v>2005</v>
      </c>
      <c r="D53">
        <v>24695</v>
      </c>
      <c r="E53">
        <f t="shared" si="3"/>
        <v>34</v>
      </c>
      <c r="F53">
        <f t="shared" si="4"/>
        <v>69</v>
      </c>
      <c r="G53">
        <f t="shared" si="5"/>
        <v>0</v>
      </c>
      <c r="H53">
        <f t="shared" si="6"/>
        <v>152</v>
      </c>
      <c r="I53">
        <f t="shared" si="7"/>
        <v>37</v>
      </c>
      <c r="J53">
        <f t="shared" si="8"/>
        <v>3.63</v>
      </c>
      <c r="O53" s="5">
        <v>2022</v>
      </c>
      <c r="P53" s="5">
        <v>57</v>
      </c>
      <c r="Q53" s="5">
        <v>58</v>
      </c>
      <c r="R53" s="5">
        <v>65</v>
      </c>
      <c r="S53" s="5">
        <v>74</v>
      </c>
      <c r="T53" s="5">
        <v>71</v>
      </c>
      <c r="U53" s="5">
        <v>91</v>
      </c>
      <c r="V53" s="5">
        <v>94</v>
      </c>
      <c r="W53" s="5">
        <v>90</v>
      </c>
      <c r="X53" s="5">
        <v>85</v>
      </c>
      <c r="Y53" s="5">
        <v>83</v>
      </c>
      <c r="Z53" s="5">
        <v>59</v>
      </c>
      <c r="AA53" s="5">
        <v>56</v>
      </c>
      <c r="AB53" s="5">
        <v>94</v>
      </c>
      <c r="AD53" s="12">
        <v>43661</v>
      </c>
      <c r="AE53" t="s">
        <v>90</v>
      </c>
      <c r="AF53">
        <f t="shared" si="9"/>
        <v>2019</v>
      </c>
      <c r="AG53">
        <f t="shared" si="10"/>
        <v>7</v>
      </c>
      <c r="AI53">
        <v>2.6042714285714279</v>
      </c>
    </row>
    <row r="54" spans="1:35" ht="15" thickBot="1" x14ac:dyDescent="0.4">
      <c r="A54" s="2">
        <v>38457</v>
      </c>
      <c r="B54" s="6">
        <f t="shared" si="1"/>
        <v>4</v>
      </c>
      <c r="C54" s="6">
        <f t="shared" si="2"/>
        <v>2005</v>
      </c>
      <c r="D54">
        <v>21951</v>
      </c>
      <c r="E54">
        <f t="shared" si="3"/>
        <v>33</v>
      </c>
      <c r="F54">
        <f t="shared" si="4"/>
        <v>76</v>
      </c>
      <c r="G54">
        <f t="shared" si="5"/>
        <v>0</v>
      </c>
      <c r="H54">
        <f t="shared" si="6"/>
        <v>335</v>
      </c>
      <c r="I54">
        <f t="shared" si="7"/>
        <v>36</v>
      </c>
      <c r="J54">
        <f t="shared" si="8"/>
        <v>4.26</v>
      </c>
      <c r="O54" s="5">
        <v>2023</v>
      </c>
      <c r="P54" s="5">
        <v>60</v>
      </c>
      <c r="Q54" s="5">
        <v>59</v>
      </c>
      <c r="R54" s="5">
        <v>65</v>
      </c>
      <c r="S54" s="5">
        <v>76</v>
      </c>
      <c r="T54" s="5">
        <v>91</v>
      </c>
      <c r="U54" s="5">
        <v>86</v>
      </c>
      <c r="V54" s="5">
        <v>89</v>
      </c>
      <c r="W54" s="5">
        <v>94</v>
      </c>
      <c r="X54" s="5">
        <v>84</v>
      </c>
      <c r="Y54" s="5">
        <v>66</v>
      </c>
      <c r="Z54" s="5" t="s">
        <v>21</v>
      </c>
      <c r="AA54" s="5" t="s">
        <v>21</v>
      </c>
      <c r="AB54" s="5">
        <v>94</v>
      </c>
      <c r="AD54" s="12">
        <v>43631</v>
      </c>
      <c r="AE54" t="s">
        <v>91</v>
      </c>
      <c r="AF54">
        <f t="shared" si="9"/>
        <v>2019</v>
      </c>
      <c r="AG54">
        <f t="shared" si="10"/>
        <v>6</v>
      </c>
      <c r="AI54">
        <v>2.5674999999999999</v>
      </c>
    </row>
    <row r="55" spans="1:35" x14ac:dyDescent="0.35">
      <c r="A55" s="2">
        <v>38487</v>
      </c>
      <c r="B55" s="6">
        <f t="shared" si="1"/>
        <v>5</v>
      </c>
      <c r="C55" s="6">
        <f t="shared" si="2"/>
        <v>2005</v>
      </c>
      <c r="D55">
        <v>14060</v>
      </c>
      <c r="E55">
        <f t="shared" si="3"/>
        <v>45</v>
      </c>
      <c r="F55">
        <f t="shared" si="4"/>
        <v>89</v>
      </c>
      <c r="G55">
        <f t="shared" si="5"/>
        <v>20</v>
      </c>
      <c r="H55">
        <f t="shared" si="6"/>
        <v>568</v>
      </c>
      <c r="I55">
        <f t="shared" si="7"/>
        <v>44</v>
      </c>
      <c r="J55">
        <f t="shared" si="8"/>
        <v>4.16</v>
      </c>
      <c r="AD55" s="12">
        <v>43600</v>
      </c>
      <c r="AE55" t="s">
        <v>92</v>
      </c>
      <c r="AF55">
        <f t="shared" si="9"/>
        <v>2019</v>
      </c>
      <c r="AG55">
        <f t="shared" si="10"/>
        <v>5</v>
      </c>
      <c r="AI55">
        <v>3.2581818181818183</v>
      </c>
    </row>
    <row r="56" spans="1:35" x14ac:dyDescent="0.35">
      <c r="A56" s="2">
        <v>38518</v>
      </c>
      <c r="B56" s="6">
        <f t="shared" si="1"/>
        <v>6</v>
      </c>
      <c r="C56" s="6">
        <f t="shared" si="2"/>
        <v>2005</v>
      </c>
      <c r="D56">
        <v>13150</v>
      </c>
      <c r="E56">
        <f t="shared" si="3"/>
        <v>50</v>
      </c>
      <c r="F56">
        <f t="shared" si="4"/>
        <v>78</v>
      </c>
      <c r="G56">
        <f t="shared" si="5"/>
        <v>8</v>
      </c>
      <c r="H56">
        <f t="shared" si="6"/>
        <v>657</v>
      </c>
      <c r="I56">
        <f t="shared" si="7"/>
        <v>48</v>
      </c>
      <c r="J56">
        <f t="shared" si="8"/>
        <v>2.04</v>
      </c>
      <c r="AD56" s="12">
        <v>43570</v>
      </c>
      <c r="AE56" t="s">
        <v>93</v>
      </c>
      <c r="AF56">
        <f t="shared" si="9"/>
        <v>2019</v>
      </c>
      <c r="AG56">
        <f t="shared" si="10"/>
        <v>4</v>
      </c>
      <c r="AI56">
        <v>3.2961904761904761</v>
      </c>
    </row>
    <row r="57" spans="1:35" x14ac:dyDescent="0.35">
      <c r="A57" s="2">
        <v>38548</v>
      </c>
      <c r="B57" s="6">
        <f t="shared" si="1"/>
        <v>7</v>
      </c>
      <c r="C57" s="6">
        <f t="shared" si="2"/>
        <v>2005</v>
      </c>
      <c r="D57">
        <v>16232</v>
      </c>
      <c r="E57">
        <f t="shared" si="3"/>
        <v>52</v>
      </c>
      <c r="F57">
        <f t="shared" si="4"/>
        <v>88</v>
      </c>
      <c r="G57">
        <f t="shared" si="5"/>
        <v>82</v>
      </c>
      <c r="H57">
        <f t="shared" si="6"/>
        <v>658</v>
      </c>
      <c r="I57">
        <f t="shared" si="7"/>
        <v>51</v>
      </c>
      <c r="J57">
        <f t="shared" si="8"/>
        <v>0.97</v>
      </c>
      <c r="AD57" s="12">
        <v>43539</v>
      </c>
      <c r="AE57" t="s">
        <v>94</v>
      </c>
      <c r="AF57">
        <f t="shared" si="9"/>
        <v>2019</v>
      </c>
      <c r="AG57">
        <f t="shared" si="10"/>
        <v>3</v>
      </c>
      <c r="AI57">
        <v>4.0087952380952379</v>
      </c>
    </row>
    <row r="58" spans="1:35" x14ac:dyDescent="0.35">
      <c r="A58" s="2">
        <v>38579</v>
      </c>
      <c r="B58" s="6">
        <f t="shared" si="1"/>
        <v>8</v>
      </c>
      <c r="C58" s="6">
        <f t="shared" si="2"/>
        <v>2005</v>
      </c>
      <c r="D58">
        <v>18247</v>
      </c>
      <c r="E58">
        <f t="shared" si="3"/>
        <v>54</v>
      </c>
      <c r="F58">
        <f t="shared" si="4"/>
        <v>87</v>
      </c>
      <c r="G58">
        <f t="shared" si="5"/>
        <v>101</v>
      </c>
      <c r="H58">
        <f t="shared" si="6"/>
        <v>615</v>
      </c>
      <c r="I58">
        <f t="shared" si="7"/>
        <v>53</v>
      </c>
      <c r="J58">
        <f t="shared" si="8"/>
        <v>0.43</v>
      </c>
      <c r="O58" s="7" t="s">
        <v>205</v>
      </c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D58" s="12">
        <v>43511</v>
      </c>
      <c r="AE58" t="s">
        <v>95</v>
      </c>
      <c r="AF58">
        <f t="shared" si="9"/>
        <v>2019</v>
      </c>
      <c r="AG58">
        <f t="shared" si="10"/>
        <v>2</v>
      </c>
      <c r="AI58">
        <v>7.8272222222222227</v>
      </c>
    </row>
    <row r="59" spans="1:35" ht="15" thickBot="1" x14ac:dyDescent="0.4">
      <c r="A59" s="2">
        <v>38610</v>
      </c>
      <c r="B59" s="6">
        <f t="shared" si="1"/>
        <v>9</v>
      </c>
      <c r="C59" s="6">
        <f t="shared" si="2"/>
        <v>2005</v>
      </c>
      <c r="D59">
        <v>15311</v>
      </c>
      <c r="E59">
        <f t="shared" si="3"/>
        <v>42</v>
      </c>
      <c r="F59">
        <f t="shared" si="4"/>
        <v>77</v>
      </c>
      <c r="G59">
        <f t="shared" si="5"/>
        <v>3</v>
      </c>
      <c r="H59">
        <f t="shared" si="6"/>
        <v>460</v>
      </c>
      <c r="I59">
        <f t="shared" si="7"/>
        <v>42</v>
      </c>
      <c r="J59">
        <f t="shared" si="8"/>
        <v>1</v>
      </c>
      <c r="P59">
        <v>1</v>
      </c>
      <c r="Q59">
        <v>2</v>
      </c>
      <c r="R59">
        <v>3</v>
      </c>
      <c r="S59">
        <v>4</v>
      </c>
      <c r="T59">
        <v>5</v>
      </c>
      <c r="U59">
        <v>6</v>
      </c>
      <c r="V59">
        <v>7</v>
      </c>
      <c r="W59">
        <v>8</v>
      </c>
      <c r="X59">
        <v>9</v>
      </c>
      <c r="Y59">
        <v>10</v>
      </c>
      <c r="Z59">
        <v>11</v>
      </c>
      <c r="AA59">
        <v>12</v>
      </c>
      <c r="AB59">
        <v>13</v>
      </c>
      <c r="AD59" s="12">
        <v>43480</v>
      </c>
      <c r="AE59" t="s">
        <v>96</v>
      </c>
      <c r="AF59">
        <f t="shared" si="9"/>
        <v>2019</v>
      </c>
      <c r="AG59">
        <f t="shared" si="10"/>
        <v>1</v>
      </c>
      <c r="AI59">
        <v>3.7255000000000003</v>
      </c>
    </row>
    <row r="60" spans="1:35" ht="15" thickBot="1" x14ac:dyDescent="0.4">
      <c r="A60" s="2">
        <v>38640</v>
      </c>
      <c r="B60" s="6">
        <f t="shared" si="1"/>
        <v>10</v>
      </c>
      <c r="C60" s="6">
        <f t="shared" si="2"/>
        <v>2005</v>
      </c>
      <c r="D60">
        <v>16197</v>
      </c>
      <c r="E60">
        <f t="shared" si="3"/>
        <v>37</v>
      </c>
      <c r="F60">
        <f t="shared" si="4"/>
        <v>71</v>
      </c>
      <c r="G60">
        <f t="shared" si="5"/>
        <v>0</v>
      </c>
      <c r="H60">
        <f t="shared" si="6"/>
        <v>389</v>
      </c>
      <c r="I60">
        <f t="shared" si="7"/>
        <v>37</v>
      </c>
      <c r="J60">
        <f t="shared" si="8"/>
        <v>3.15</v>
      </c>
      <c r="O60" s="5">
        <v>2000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44</v>
      </c>
      <c r="V60" s="5">
        <v>58</v>
      </c>
      <c r="W60" s="5">
        <v>42</v>
      </c>
      <c r="X60" s="5">
        <v>18</v>
      </c>
      <c r="Y60" s="5">
        <v>0</v>
      </c>
      <c r="Z60" s="5">
        <v>0</v>
      </c>
      <c r="AA60" s="5">
        <v>0</v>
      </c>
      <c r="AB60" s="5">
        <v>162</v>
      </c>
      <c r="AD60" s="12">
        <v>43449</v>
      </c>
      <c r="AE60" t="s">
        <v>97</v>
      </c>
      <c r="AF60">
        <f t="shared" si="9"/>
        <v>2018</v>
      </c>
      <c r="AG60">
        <f t="shared" si="10"/>
        <v>12</v>
      </c>
      <c r="AI60">
        <v>4.9396149999999999</v>
      </c>
    </row>
    <row r="61" spans="1:35" ht="15" thickBot="1" x14ac:dyDescent="0.4">
      <c r="A61" s="2">
        <v>38671</v>
      </c>
      <c r="B61" s="6">
        <f t="shared" si="1"/>
        <v>11</v>
      </c>
      <c r="C61" s="6">
        <f t="shared" si="2"/>
        <v>2005</v>
      </c>
      <c r="D61">
        <v>22774</v>
      </c>
      <c r="E61">
        <f t="shared" si="3"/>
        <v>25</v>
      </c>
      <c r="F61">
        <f t="shared" si="4"/>
        <v>55</v>
      </c>
      <c r="G61">
        <f t="shared" si="5"/>
        <v>0</v>
      </c>
      <c r="H61">
        <f t="shared" si="6"/>
        <v>177</v>
      </c>
      <c r="I61">
        <f t="shared" si="7"/>
        <v>29</v>
      </c>
      <c r="J61">
        <f t="shared" si="8"/>
        <v>5.12</v>
      </c>
      <c r="O61" s="5">
        <v>2001</v>
      </c>
      <c r="P61" s="5">
        <v>0</v>
      </c>
      <c r="Q61" s="5">
        <v>0</v>
      </c>
      <c r="R61" s="5">
        <v>0</v>
      </c>
      <c r="S61" s="5">
        <v>0</v>
      </c>
      <c r="T61" s="5">
        <v>13</v>
      </c>
      <c r="U61" s="5">
        <v>10</v>
      </c>
      <c r="V61" s="5">
        <v>43</v>
      </c>
      <c r="W61" s="5">
        <v>65</v>
      </c>
      <c r="X61" s="5">
        <v>5</v>
      </c>
      <c r="Y61" s="5">
        <v>0</v>
      </c>
      <c r="Z61" s="5">
        <v>0</v>
      </c>
      <c r="AA61" s="5">
        <v>0</v>
      </c>
      <c r="AB61" s="5">
        <v>136</v>
      </c>
      <c r="AD61" s="12">
        <v>43419</v>
      </c>
      <c r="AE61" t="s">
        <v>98</v>
      </c>
      <c r="AF61">
        <f t="shared" si="9"/>
        <v>2018</v>
      </c>
      <c r="AG61">
        <f t="shared" si="10"/>
        <v>11</v>
      </c>
      <c r="AI61">
        <v>5.1971333333333334</v>
      </c>
    </row>
    <row r="62" spans="1:35" ht="15" thickBot="1" x14ac:dyDescent="0.4">
      <c r="A62" s="2">
        <v>38701</v>
      </c>
      <c r="B62" s="6">
        <f t="shared" si="1"/>
        <v>12</v>
      </c>
      <c r="C62" s="6">
        <f t="shared" si="2"/>
        <v>2005</v>
      </c>
      <c r="D62">
        <v>33671</v>
      </c>
      <c r="E62">
        <f t="shared" si="3"/>
        <v>22</v>
      </c>
      <c r="F62">
        <f t="shared" si="4"/>
        <v>60</v>
      </c>
      <c r="G62">
        <f t="shared" si="5"/>
        <v>0</v>
      </c>
      <c r="H62">
        <f t="shared" si="6"/>
        <v>119</v>
      </c>
      <c r="I62">
        <f t="shared" si="7"/>
        <v>23</v>
      </c>
      <c r="J62">
        <f t="shared" si="8"/>
        <v>7.23</v>
      </c>
      <c r="O62" s="5">
        <v>2002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46</v>
      </c>
      <c r="V62" s="5">
        <v>93</v>
      </c>
      <c r="W62" s="5">
        <v>86</v>
      </c>
      <c r="X62" s="5">
        <v>15</v>
      </c>
      <c r="Y62" s="5">
        <v>0</v>
      </c>
      <c r="Z62" s="5">
        <v>0</v>
      </c>
      <c r="AA62" s="5">
        <v>0</v>
      </c>
      <c r="AB62" s="5">
        <v>240</v>
      </c>
      <c r="AD62" s="12">
        <v>43388</v>
      </c>
      <c r="AE62" t="s">
        <v>99</v>
      </c>
      <c r="AF62">
        <f t="shared" si="9"/>
        <v>2018</v>
      </c>
      <c r="AG62">
        <f t="shared" si="10"/>
        <v>10</v>
      </c>
      <c r="AI62">
        <v>3.7607545454545459</v>
      </c>
    </row>
    <row r="63" spans="1:35" ht="15" thickBot="1" x14ac:dyDescent="0.4">
      <c r="A63" s="2">
        <v>38732</v>
      </c>
      <c r="B63" s="6">
        <f t="shared" si="1"/>
        <v>1</v>
      </c>
      <c r="C63" s="6">
        <f t="shared" si="2"/>
        <v>2006</v>
      </c>
      <c r="D63">
        <v>26071</v>
      </c>
      <c r="E63">
        <f t="shared" si="3"/>
        <v>33</v>
      </c>
      <c r="F63">
        <f t="shared" si="4"/>
        <v>56</v>
      </c>
      <c r="G63">
        <f t="shared" si="5"/>
        <v>0</v>
      </c>
      <c r="H63">
        <f t="shared" si="6"/>
        <v>18</v>
      </c>
      <c r="I63">
        <f t="shared" si="7"/>
        <v>37</v>
      </c>
      <c r="J63">
        <f t="shared" si="8"/>
        <v>11.79</v>
      </c>
      <c r="O63" s="5">
        <v>2003</v>
      </c>
      <c r="P63" s="5">
        <v>0</v>
      </c>
      <c r="Q63" s="5">
        <v>0</v>
      </c>
      <c r="R63" s="5">
        <v>0</v>
      </c>
      <c r="S63" s="5">
        <v>0</v>
      </c>
      <c r="T63" s="5">
        <v>3</v>
      </c>
      <c r="U63" s="5">
        <v>72</v>
      </c>
      <c r="V63" s="5">
        <v>157</v>
      </c>
      <c r="W63" s="5">
        <v>115</v>
      </c>
      <c r="X63" s="5">
        <v>47</v>
      </c>
      <c r="Y63" s="5">
        <v>0</v>
      </c>
      <c r="Z63" s="5">
        <v>0</v>
      </c>
      <c r="AA63" s="5">
        <v>0</v>
      </c>
      <c r="AB63" s="5">
        <v>394</v>
      </c>
      <c r="AD63" s="12">
        <v>43358</v>
      </c>
      <c r="AE63" t="s">
        <v>100</v>
      </c>
      <c r="AF63">
        <f t="shared" si="9"/>
        <v>2018</v>
      </c>
      <c r="AG63">
        <f t="shared" si="10"/>
        <v>9</v>
      </c>
      <c r="AI63">
        <v>3.1420277777777779</v>
      </c>
    </row>
    <row r="64" spans="1:35" ht="15" thickBot="1" x14ac:dyDescent="0.4">
      <c r="A64" s="2">
        <v>38763</v>
      </c>
      <c r="B64" s="6">
        <f t="shared" si="1"/>
        <v>2</v>
      </c>
      <c r="C64" s="6">
        <f t="shared" si="2"/>
        <v>2006</v>
      </c>
      <c r="D64">
        <v>27834</v>
      </c>
      <c r="E64">
        <f t="shared" si="3"/>
        <v>20</v>
      </c>
      <c r="F64">
        <f t="shared" si="4"/>
        <v>59</v>
      </c>
      <c r="G64">
        <f t="shared" si="5"/>
        <v>0</v>
      </c>
      <c r="H64">
        <f t="shared" si="6"/>
        <v>8</v>
      </c>
      <c r="I64">
        <f t="shared" si="7"/>
        <v>23</v>
      </c>
      <c r="J64">
        <f t="shared" si="8"/>
        <v>3.25</v>
      </c>
      <c r="O64" s="5">
        <v>2004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  <c r="U64" s="5">
        <v>65</v>
      </c>
      <c r="V64" s="5">
        <v>150</v>
      </c>
      <c r="W64" s="5">
        <v>126</v>
      </c>
      <c r="X64" s="5">
        <v>0</v>
      </c>
      <c r="Y64" s="5">
        <v>0</v>
      </c>
      <c r="Z64" s="5">
        <v>0</v>
      </c>
      <c r="AA64" s="5">
        <v>0</v>
      </c>
      <c r="AB64" s="5">
        <v>342</v>
      </c>
      <c r="AD64" s="12">
        <v>43327</v>
      </c>
      <c r="AE64" t="s">
        <v>101</v>
      </c>
      <c r="AF64">
        <f t="shared" si="9"/>
        <v>2018</v>
      </c>
      <c r="AG64">
        <f t="shared" si="10"/>
        <v>8</v>
      </c>
      <c r="AI64">
        <v>3.3138095238095238</v>
      </c>
    </row>
    <row r="65" spans="1:35" ht="15" thickBot="1" x14ac:dyDescent="0.4">
      <c r="A65" s="2">
        <v>38791</v>
      </c>
      <c r="B65" s="6">
        <f t="shared" si="1"/>
        <v>3</v>
      </c>
      <c r="C65" s="6">
        <f t="shared" si="2"/>
        <v>2006</v>
      </c>
      <c r="D65">
        <v>24614</v>
      </c>
      <c r="E65">
        <f t="shared" si="3"/>
        <v>28</v>
      </c>
      <c r="F65">
        <f t="shared" si="4"/>
        <v>64</v>
      </c>
      <c r="G65">
        <f t="shared" si="5"/>
        <v>0</v>
      </c>
      <c r="H65">
        <f t="shared" si="6"/>
        <v>146</v>
      </c>
      <c r="I65">
        <f t="shared" si="7"/>
        <v>31</v>
      </c>
      <c r="J65">
        <f t="shared" si="8"/>
        <v>2.1</v>
      </c>
      <c r="O65" s="5">
        <v>2005</v>
      </c>
      <c r="P65" s="5">
        <v>0</v>
      </c>
      <c r="Q65" s="5">
        <v>0</v>
      </c>
      <c r="R65" s="5">
        <v>0</v>
      </c>
      <c r="S65" s="5">
        <v>0</v>
      </c>
      <c r="T65" s="5">
        <v>20</v>
      </c>
      <c r="U65" s="5">
        <v>8</v>
      </c>
      <c r="V65" s="5">
        <v>82</v>
      </c>
      <c r="W65" s="5">
        <v>101</v>
      </c>
      <c r="X65" s="5">
        <v>3</v>
      </c>
      <c r="Y65" s="5">
        <v>0</v>
      </c>
      <c r="Z65" s="5">
        <v>0</v>
      </c>
      <c r="AA65" s="5">
        <v>0</v>
      </c>
      <c r="AB65" s="5" t="s">
        <v>21</v>
      </c>
      <c r="AD65" s="12">
        <v>43296</v>
      </c>
      <c r="AE65" t="s">
        <v>102</v>
      </c>
      <c r="AF65">
        <f t="shared" si="9"/>
        <v>2018</v>
      </c>
      <c r="AG65">
        <f t="shared" si="10"/>
        <v>7</v>
      </c>
      <c r="AI65">
        <v>3.0249428571428569</v>
      </c>
    </row>
    <row r="66" spans="1:35" ht="15" thickBot="1" x14ac:dyDescent="0.4">
      <c r="A66" s="2">
        <v>38822</v>
      </c>
      <c r="B66" s="6">
        <f t="shared" si="1"/>
        <v>4</v>
      </c>
      <c r="C66" s="6">
        <f t="shared" si="2"/>
        <v>2006</v>
      </c>
      <c r="D66">
        <v>18361</v>
      </c>
      <c r="E66">
        <f t="shared" si="3"/>
        <v>37</v>
      </c>
      <c r="F66">
        <f t="shared" si="4"/>
        <v>73</v>
      </c>
      <c r="G66">
        <f t="shared" si="5"/>
        <v>0</v>
      </c>
      <c r="H66">
        <f t="shared" si="6"/>
        <v>307</v>
      </c>
      <c r="I66">
        <f t="shared" si="7"/>
        <v>36</v>
      </c>
      <c r="J66">
        <f t="shared" si="8"/>
        <v>2.6</v>
      </c>
      <c r="O66" s="5">
        <v>2006</v>
      </c>
      <c r="P66" s="5">
        <v>0</v>
      </c>
      <c r="Q66" s="5">
        <v>0</v>
      </c>
      <c r="R66" s="5">
        <v>0</v>
      </c>
      <c r="S66" s="5">
        <v>0</v>
      </c>
      <c r="T66" s="5">
        <v>9</v>
      </c>
      <c r="U66" s="5">
        <v>44</v>
      </c>
      <c r="V66" s="5">
        <v>119</v>
      </c>
      <c r="W66" s="5">
        <v>65</v>
      </c>
      <c r="X66" s="5">
        <v>29</v>
      </c>
      <c r="Y66" s="5">
        <v>0</v>
      </c>
      <c r="Z66" s="5">
        <v>0</v>
      </c>
      <c r="AA66" s="5">
        <v>0</v>
      </c>
      <c r="AB66" s="5">
        <v>266</v>
      </c>
      <c r="AD66" s="12">
        <v>43266</v>
      </c>
      <c r="AE66" t="s">
        <v>103</v>
      </c>
      <c r="AF66">
        <f t="shared" si="9"/>
        <v>2018</v>
      </c>
      <c r="AG66">
        <f t="shared" si="10"/>
        <v>6</v>
      </c>
      <c r="AI66">
        <v>3.0042857142857144</v>
      </c>
    </row>
    <row r="67" spans="1:35" ht="15" thickBot="1" x14ac:dyDescent="0.4">
      <c r="A67" s="2">
        <v>38852</v>
      </c>
      <c r="B67" s="6">
        <f t="shared" si="1"/>
        <v>5</v>
      </c>
      <c r="C67" s="6">
        <f t="shared" si="2"/>
        <v>2006</v>
      </c>
      <c r="D67">
        <v>14131</v>
      </c>
      <c r="E67">
        <f t="shared" si="3"/>
        <v>39</v>
      </c>
      <c r="F67">
        <f t="shared" si="4"/>
        <v>82</v>
      </c>
      <c r="G67">
        <f t="shared" si="5"/>
        <v>9</v>
      </c>
      <c r="H67">
        <f t="shared" si="6"/>
        <v>635</v>
      </c>
      <c r="I67">
        <f t="shared" si="7"/>
        <v>39</v>
      </c>
      <c r="J67">
        <f t="shared" si="8"/>
        <v>1.68</v>
      </c>
      <c r="O67" s="5">
        <v>2007</v>
      </c>
      <c r="P67" s="5">
        <v>0</v>
      </c>
      <c r="Q67" s="5">
        <v>0</v>
      </c>
      <c r="R67" s="5">
        <v>0</v>
      </c>
      <c r="S67" s="5">
        <v>0</v>
      </c>
      <c r="T67" s="5">
        <v>10</v>
      </c>
      <c r="U67" s="5">
        <v>13</v>
      </c>
      <c r="V67" s="5">
        <v>108</v>
      </c>
      <c r="W67" s="5">
        <v>52</v>
      </c>
      <c r="X67" s="5">
        <v>21</v>
      </c>
      <c r="Y67" s="5">
        <v>0</v>
      </c>
      <c r="Z67" s="5">
        <v>0</v>
      </c>
      <c r="AA67" s="5">
        <v>0</v>
      </c>
      <c r="AB67" s="5">
        <v>204</v>
      </c>
      <c r="AD67" s="12">
        <v>43235</v>
      </c>
      <c r="AE67" t="s">
        <v>104</v>
      </c>
      <c r="AF67">
        <f t="shared" si="9"/>
        <v>2018</v>
      </c>
      <c r="AG67">
        <f t="shared" si="10"/>
        <v>5</v>
      </c>
      <c r="AI67">
        <v>2.8959227272727275</v>
      </c>
    </row>
    <row r="68" spans="1:35" ht="15" thickBot="1" x14ac:dyDescent="0.4">
      <c r="A68" s="2">
        <v>38883</v>
      </c>
      <c r="B68" s="6">
        <f t="shared" ref="B68:B131" si="11">MONTH(A68)</f>
        <v>6</v>
      </c>
      <c r="C68" s="6">
        <f t="shared" ref="C68:C131" si="12">YEAR(A68)</f>
        <v>2006</v>
      </c>
      <c r="D68">
        <v>12401</v>
      </c>
      <c r="E68">
        <f t="shared" ref="E68:E131" si="13">IF(OR(INDEX($P$3:$AB$26,MATCH(C68,$O$3:$O$26,0),MATCH(B68,$P$2:$AB$2,0))="T", INDEX($P$3:$AB$26,MATCH(C68,$O$3:$O$26,0),MATCH(B68,$P$2:$AB$2,0))="M"), AVERAGE($P$3:$AB$26), INDEX($P$3:$AB$26,MATCH(C68,$O$3:$O$26,0),MATCH(B68,$P$2:$AB$2,0)))</f>
        <v>51</v>
      </c>
      <c r="F68">
        <f t="shared" ref="F68:F131" si="14">IF(OR(INDEX($P$31:$AB$54,MATCH(C68,$O$31:$O$54,0),MATCH(B68,$P$30:$AB$30,0))="T", INDEX($P$31:$AB$54,MATCH(C68,$O$31:$O$54,0),MATCH(B68,$P$30:$AB$30,0))="M"), AVERAGE($P$31:$AB$54), INDEX($P$31:$AB$54,MATCH(C68,$O$31:$O$54,0),MATCH(B68,$P$30:$AB$30,0)))</f>
        <v>89</v>
      </c>
      <c r="G68">
        <f t="shared" ref="G68:G131" si="15">IF(OR(INDEX($P$60:$AB$83,MATCH(C68,$O$60:$O$83,0),MATCH(B68,$P$59:$AB$59,0))="T", INDEX($P$60:$AB$83,MATCH(C68,$O$60:$O$83,0),MATCH(B68,$P$59:$AB$59,0))="M"), AVERAGE($P$60:$AB$83), INDEX($P$60:$AB$83,MATCH(C68,$O$60:$O$83,0),MATCH(B68,$P$59:$AB$59,0)))</f>
        <v>44</v>
      </c>
      <c r="H68">
        <f t="shared" ref="H68:H131" si="16">IF(OR(INDEX($P$89:$AB$112,MATCH(C68,$O$89:$O$112,0),MATCH(B68,$P$88:$AB$88,0))="T", INDEX($P$89:$AB$112,MATCH(C68,$O$89:$O$112,0),MATCH(B68,$P$88:$AB$88,0))="M"), AVERAGE($P$89:$AB$112), INDEX($P$89:$AB$112,MATCH(C68,$O$89:$O$112,0),MATCH(B68,$P$88:$AB$88,0)))</f>
        <v>714</v>
      </c>
      <c r="I68">
        <f t="shared" ref="I68:I131" si="17">IF(OR(INDEX($P$118:$AB$141,MATCH(C68,$O$118:$O$141,0),MATCH(B68,$P$117:$AB$117,0))="T", INDEX($P$118:$AB$141,MATCH(C68,$O$118:$O$141,0),MATCH(B68,$P$117:$AB$117,0))="M"), AVERAGE($P$118:$AB$141), INDEX($P$118:$AB$141,MATCH(C68,$O$118:$O$141,0),MATCH(B68,$P$117:$AB$117,0)))</f>
        <v>50</v>
      </c>
      <c r="J68">
        <f t="shared" ref="J68:J131" si="18">IF(OR(INDEX($P$147:$AB$170,MATCH(C68,$O$147:$O$170,0),MATCH(B68,$P$146:$AB$146,0))="T", INDEX($P$147:$AB$170,MATCH(C68,$O$147:$O$170,0),MATCH(B68,$P$146:$AB$146,0))="M"), AVERAGE($P$148:$AB$171), INDEX($P$147:$AB$170,MATCH(C68,$O$147:$O$170,0),MATCH(B68,$P$146:$AB$146,0)))</f>
        <v>1.84</v>
      </c>
      <c r="O68" s="5">
        <v>2008</v>
      </c>
      <c r="P68" s="5">
        <v>0</v>
      </c>
      <c r="Q68" s="5">
        <v>0</v>
      </c>
      <c r="R68" s="5">
        <v>0</v>
      </c>
      <c r="S68" s="5">
        <v>0</v>
      </c>
      <c r="T68" s="5" t="s">
        <v>21</v>
      </c>
      <c r="U68" s="5">
        <v>33</v>
      </c>
      <c r="V68" s="5">
        <v>48</v>
      </c>
      <c r="W68" s="5">
        <v>85</v>
      </c>
      <c r="X68" s="5">
        <v>7</v>
      </c>
      <c r="Y68" s="5">
        <v>0</v>
      </c>
      <c r="Z68" s="5">
        <v>0</v>
      </c>
      <c r="AA68" s="5">
        <v>0</v>
      </c>
      <c r="AB68" s="5" t="s">
        <v>21</v>
      </c>
      <c r="AD68" s="12">
        <v>43205</v>
      </c>
      <c r="AE68" t="s">
        <v>105</v>
      </c>
      <c r="AF68">
        <f t="shared" ref="AF68:AF131" si="19">YEAR(AE68)</f>
        <v>2018</v>
      </c>
      <c r="AG68">
        <f t="shared" ref="AG68:AG131" si="20">MONTH(AE68)</f>
        <v>4</v>
      </c>
      <c r="AI68">
        <v>2.6994700000000003</v>
      </c>
    </row>
    <row r="69" spans="1:35" ht="15" thickBot="1" x14ac:dyDescent="0.4">
      <c r="A69" s="2">
        <v>38913</v>
      </c>
      <c r="B69" s="6">
        <f t="shared" si="11"/>
        <v>7</v>
      </c>
      <c r="C69" s="6">
        <f t="shared" si="12"/>
        <v>2006</v>
      </c>
      <c r="D69">
        <v>15757</v>
      </c>
      <c r="E69">
        <f t="shared" si="13"/>
        <v>54</v>
      </c>
      <c r="F69">
        <f t="shared" si="14"/>
        <v>95</v>
      </c>
      <c r="G69">
        <f t="shared" si="15"/>
        <v>119</v>
      </c>
      <c r="H69">
        <f t="shared" si="16"/>
        <v>623</v>
      </c>
      <c r="I69">
        <f t="shared" si="17"/>
        <v>53</v>
      </c>
      <c r="J69">
        <f t="shared" si="18"/>
        <v>0.08</v>
      </c>
      <c r="O69" s="5">
        <v>2009</v>
      </c>
      <c r="P69" s="5">
        <v>0</v>
      </c>
      <c r="Q69" s="5">
        <v>0</v>
      </c>
      <c r="R69" s="5">
        <v>0</v>
      </c>
      <c r="S69" s="5">
        <v>0</v>
      </c>
      <c r="T69" s="5">
        <v>5</v>
      </c>
      <c r="U69" s="5">
        <v>44</v>
      </c>
      <c r="V69" s="5">
        <v>195</v>
      </c>
      <c r="W69" s="5">
        <v>85</v>
      </c>
      <c r="X69" s="5">
        <v>45</v>
      </c>
      <c r="Y69" s="5">
        <v>0</v>
      </c>
      <c r="Z69" s="5">
        <v>0</v>
      </c>
      <c r="AA69" s="5">
        <v>0</v>
      </c>
      <c r="AB69" s="5">
        <v>374</v>
      </c>
      <c r="AD69" s="12">
        <v>43174</v>
      </c>
      <c r="AE69" t="s">
        <v>106</v>
      </c>
      <c r="AF69">
        <f t="shared" si="19"/>
        <v>2018</v>
      </c>
      <c r="AG69">
        <f t="shared" si="20"/>
        <v>3</v>
      </c>
      <c r="AI69">
        <v>2.7259428571428574</v>
      </c>
    </row>
    <row r="70" spans="1:35" ht="15" thickBot="1" x14ac:dyDescent="0.4">
      <c r="A70" s="2">
        <v>38944</v>
      </c>
      <c r="B70" s="6">
        <f t="shared" si="11"/>
        <v>8</v>
      </c>
      <c r="C70" s="6">
        <f t="shared" si="12"/>
        <v>2006</v>
      </c>
      <c r="D70">
        <v>18487</v>
      </c>
      <c r="E70">
        <f t="shared" si="13"/>
        <v>52</v>
      </c>
      <c r="F70">
        <f t="shared" si="14"/>
        <v>84</v>
      </c>
      <c r="G70">
        <f t="shared" si="15"/>
        <v>65</v>
      </c>
      <c r="H70">
        <f t="shared" si="16"/>
        <v>652</v>
      </c>
      <c r="I70">
        <f t="shared" si="17"/>
        <v>51</v>
      </c>
      <c r="J70">
        <f t="shared" si="18"/>
        <v>0.04</v>
      </c>
      <c r="O70" s="5">
        <v>2010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5</v>
      </c>
      <c r="V70" s="5">
        <v>89</v>
      </c>
      <c r="W70" s="5">
        <v>92</v>
      </c>
      <c r="X70" s="5">
        <v>17</v>
      </c>
      <c r="Y70" s="5">
        <v>0</v>
      </c>
      <c r="Z70" s="5">
        <v>0</v>
      </c>
      <c r="AA70" s="5">
        <v>0</v>
      </c>
      <c r="AB70" s="5">
        <v>203</v>
      </c>
      <c r="AD70" s="12">
        <v>43146</v>
      </c>
      <c r="AE70" t="s">
        <v>107</v>
      </c>
      <c r="AF70">
        <f t="shared" si="19"/>
        <v>2018</v>
      </c>
      <c r="AG70">
        <f t="shared" si="20"/>
        <v>2</v>
      </c>
      <c r="AI70">
        <v>2.7447368421052629</v>
      </c>
    </row>
    <row r="71" spans="1:35" ht="15" thickBot="1" x14ac:dyDescent="0.4">
      <c r="A71" s="2">
        <v>38975</v>
      </c>
      <c r="B71" s="6">
        <f t="shared" si="11"/>
        <v>9</v>
      </c>
      <c r="C71" s="6">
        <f t="shared" si="12"/>
        <v>2006</v>
      </c>
      <c r="D71">
        <v>19953</v>
      </c>
      <c r="E71">
        <f t="shared" si="13"/>
        <v>48</v>
      </c>
      <c r="F71">
        <f t="shared" si="14"/>
        <v>86</v>
      </c>
      <c r="G71">
        <f t="shared" si="15"/>
        <v>29</v>
      </c>
      <c r="H71">
        <f t="shared" si="16"/>
        <v>568</v>
      </c>
      <c r="I71">
        <f t="shared" si="17"/>
        <v>47</v>
      </c>
      <c r="J71">
        <f t="shared" si="18"/>
        <v>1.72</v>
      </c>
      <c r="O71" s="5">
        <v>2011</v>
      </c>
      <c r="P71" s="5" t="s">
        <v>21</v>
      </c>
      <c r="Q71" s="5">
        <v>0</v>
      </c>
      <c r="R71" s="5">
        <v>0</v>
      </c>
      <c r="S71" s="5">
        <v>0</v>
      </c>
      <c r="T71" s="5">
        <v>0</v>
      </c>
      <c r="U71" s="5">
        <v>1</v>
      </c>
      <c r="V71" s="5">
        <v>25</v>
      </c>
      <c r="W71" s="5">
        <v>70</v>
      </c>
      <c r="X71" s="5">
        <v>52</v>
      </c>
      <c r="Y71" s="5">
        <v>0</v>
      </c>
      <c r="Z71" s="5">
        <v>0</v>
      </c>
      <c r="AA71" s="5">
        <v>0</v>
      </c>
      <c r="AB71" s="5" t="s">
        <v>21</v>
      </c>
      <c r="AD71" s="12">
        <v>43115</v>
      </c>
      <c r="AE71" t="s">
        <v>108</v>
      </c>
      <c r="AF71">
        <f t="shared" si="19"/>
        <v>2018</v>
      </c>
      <c r="AG71">
        <f t="shared" si="20"/>
        <v>1</v>
      </c>
      <c r="AI71">
        <v>2.9519047619047627</v>
      </c>
    </row>
    <row r="72" spans="1:35" ht="15" thickBot="1" x14ac:dyDescent="0.4">
      <c r="A72" s="2">
        <v>39005</v>
      </c>
      <c r="B72" s="6">
        <f t="shared" si="11"/>
        <v>10</v>
      </c>
      <c r="C72" s="6">
        <f t="shared" si="12"/>
        <v>2006</v>
      </c>
      <c r="D72">
        <v>22942</v>
      </c>
      <c r="E72">
        <f t="shared" si="13"/>
        <v>30</v>
      </c>
      <c r="F72">
        <f t="shared" si="14"/>
        <v>71</v>
      </c>
      <c r="G72">
        <f t="shared" si="15"/>
        <v>0</v>
      </c>
      <c r="H72">
        <f t="shared" si="16"/>
        <v>422</v>
      </c>
      <c r="I72">
        <f t="shared" si="17"/>
        <v>30</v>
      </c>
      <c r="J72">
        <f t="shared" si="18"/>
        <v>1.41</v>
      </c>
      <c r="O72" s="5">
        <v>2012</v>
      </c>
      <c r="P72" s="5">
        <v>0</v>
      </c>
      <c r="Q72" s="5" t="s">
        <v>21</v>
      </c>
      <c r="R72" s="5">
        <v>0</v>
      </c>
      <c r="S72" s="5">
        <v>0</v>
      </c>
      <c r="T72" s="5">
        <v>1</v>
      </c>
      <c r="U72" s="5">
        <v>3</v>
      </c>
      <c r="V72" s="5">
        <v>44</v>
      </c>
      <c r="W72" s="5">
        <v>114</v>
      </c>
      <c r="X72" s="5">
        <v>18</v>
      </c>
      <c r="Y72" s="5">
        <v>0</v>
      </c>
      <c r="Z72" s="5">
        <v>0</v>
      </c>
      <c r="AA72" s="5" t="s">
        <v>21</v>
      </c>
      <c r="AB72" s="5" t="s">
        <v>21</v>
      </c>
      <c r="AD72" s="12">
        <v>43084</v>
      </c>
      <c r="AE72" t="s">
        <v>109</v>
      </c>
      <c r="AF72">
        <f t="shared" si="19"/>
        <v>2017</v>
      </c>
      <c r="AG72">
        <f t="shared" si="20"/>
        <v>12</v>
      </c>
      <c r="AI72">
        <v>2.9346900000000002</v>
      </c>
    </row>
    <row r="73" spans="1:35" ht="15" thickBot="1" x14ac:dyDescent="0.4">
      <c r="A73" s="2">
        <v>39036</v>
      </c>
      <c r="B73" s="6">
        <f t="shared" si="11"/>
        <v>11</v>
      </c>
      <c r="C73" s="6">
        <f t="shared" si="12"/>
        <v>2006</v>
      </c>
      <c r="D73">
        <v>24231</v>
      </c>
      <c r="E73">
        <f t="shared" si="13"/>
        <v>19</v>
      </c>
      <c r="F73">
        <f t="shared" si="14"/>
        <v>62</v>
      </c>
      <c r="G73">
        <f t="shared" si="15"/>
        <v>0</v>
      </c>
      <c r="H73">
        <f t="shared" si="16"/>
        <v>237</v>
      </c>
      <c r="I73">
        <f t="shared" si="17"/>
        <v>18</v>
      </c>
      <c r="J73">
        <f t="shared" si="18"/>
        <v>14.47</v>
      </c>
      <c r="O73" s="5">
        <v>2013</v>
      </c>
      <c r="P73" s="5">
        <v>0</v>
      </c>
      <c r="Q73" s="5">
        <v>0</v>
      </c>
      <c r="R73" s="5">
        <v>0</v>
      </c>
      <c r="S73" s="5">
        <v>0</v>
      </c>
      <c r="T73" s="5">
        <v>17</v>
      </c>
      <c r="U73" s="5">
        <v>61</v>
      </c>
      <c r="V73" s="5">
        <v>138</v>
      </c>
      <c r="W73" s="5">
        <v>178</v>
      </c>
      <c r="X73" s="5">
        <v>65</v>
      </c>
      <c r="Y73" s="5">
        <v>0</v>
      </c>
      <c r="Z73" s="5">
        <v>0</v>
      </c>
      <c r="AA73" s="5">
        <v>0</v>
      </c>
      <c r="AB73" s="5">
        <v>459</v>
      </c>
      <c r="AD73" s="12">
        <v>43054</v>
      </c>
      <c r="AE73" t="s">
        <v>110</v>
      </c>
      <c r="AF73">
        <f t="shared" si="19"/>
        <v>2017</v>
      </c>
      <c r="AG73">
        <f t="shared" si="20"/>
        <v>11</v>
      </c>
      <c r="AI73">
        <v>3.128657142857143</v>
      </c>
    </row>
    <row r="74" spans="1:35" ht="15" thickBot="1" x14ac:dyDescent="0.4">
      <c r="A74" s="2">
        <v>39066</v>
      </c>
      <c r="B74" s="6">
        <f t="shared" si="11"/>
        <v>12</v>
      </c>
      <c r="C74" s="6">
        <f t="shared" si="12"/>
        <v>2006</v>
      </c>
      <c r="D74">
        <v>31558</v>
      </c>
      <c r="E74">
        <f t="shared" si="13"/>
        <v>26</v>
      </c>
      <c r="F74">
        <f t="shared" si="14"/>
        <v>55</v>
      </c>
      <c r="G74">
        <f t="shared" si="15"/>
        <v>0</v>
      </c>
      <c r="H74">
        <f t="shared" si="16"/>
        <v>69</v>
      </c>
      <c r="I74">
        <f t="shared" si="17"/>
        <v>27</v>
      </c>
      <c r="J74">
        <f t="shared" si="18"/>
        <v>8.69</v>
      </c>
      <c r="O74" s="5">
        <v>2014</v>
      </c>
      <c r="P74" s="5">
        <v>0</v>
      </c>
      <c r="Q74" s="5">
        <v>0</v>
      </c>
      <c r="R74" s="5">
        <v>0</v>
      </c>
      <c r="S74" s="5">
        <v>2</v>
      </c>
      <c r="T74" s="5">
        <v>24</v>
      </c>
      <c r="U74" s="5">
        <v>30</v>
      </c>
      <c r="V74" s="5">
        <v>198</v>
      </c>
      <c r="W74" s="5">
        <v>206</v>
      </c>
      <c r="X74" s="5">
        <v>73</v>
      </c>
      <c r="Y74" s="5">
        <v>3</v>
      </c>
      <c r="Z74" s="5">
        <v>0</v>
      </c>
      <c r="AA74" s="5">
        <v>0</v>
      </c>
      <c r="AB74" s="5">
        <v>536</v>
      </c>
      <c r="AD74" s="12">
        <v>43023</v>
      </c>
      <c r="AE74" t="s">
        <v>111</v>
      </c>
      <c r="AF74">
        <f t="shared" si="19"/>
        <v>2017</v>
      </c>
      <c r="AG74">
        <f t="shared" si="20"/>
        <v>10</v>
      </c>
      <c r="AI74">
        <v>3.1455909090909091</v>
      </c>
    </row>
    <row r="75" spans="1:35" ht="15" thickBot="1" x14ac:dyDescent="0.4">
      <c r="A75" s="2">
        <v>39097</v>
      </c>
      <c r="B75" s="6">
        <f t="shared" si="11"/>
        <v>1</v>
      </c>
      <c r="C75" s="6">
        <f t="shared" si="12"/>
        <v>2007</v>
      </c>
      <c r="D75">
        <v>33243</v>
      </c>
      <c r="E75">
        <f t="shared" si="13"/>
        <v>17</v>
      </c>
      <c r="F75">
        <f t="shared" si="14"/>
        <v>57</v>
      </c>
      <c r="G75">
        <f t="shared" si="15"/>
        <v>0</v>
      </c>
      <c r="H75">
        <f t="shared" si="16"/>
        <v>25</v>
      </c>
      <c r="I75">
        <f t="shared" si="17"/>
        <v>19</v>
      </c>
      <c r="J75">
        <f t="shared" si="18"/>
        <v>4.54</v>
      </c>
      <c r="O75" s="5">
        <v>2015</v>
      </c>
      <c r="P75" s="5">
        <v>0</v>
      </c>
      <c r="Q75" s="5">
        <v>0</v>
      </c>
      <c r="R75" s="5">
        <v>0</v>
      </c>
      <c r="S75" s="5">
        <v>1</v>
      </c>
      <c r="T75" s="5">
        <v>25</v>
      </c>
      <c r="U75" s="5">
        <v>164</v>
      </c>
      <c r="V75" s="5">
        <v>269</v>
      </c>
      <c r="W75" s="5">
        <v>189</v>
      </c>
      <c r="X75" s="5">
        <v>29</v>
      </c>
      <c r="Y75" s="5">
        <v>1</v>
      </c>
      <c r="Z75" s="5">
        <v>0</v>
      </c>
      <c r="AA75" s="5">
        <v>0</v>
      </c>
      <c r="AB75" s="5">
        <v>678</v>
      </c>
      <c r="AD75" s="12">
        <v>42993</v>
      </c>
      <c r="AE75" t="s">
        <v>112</v>
      </c>
      <c r="AF75">
        <f t="shared" si="19"/>
        <v>2017</v>
      </c>
      <c r="AG75">
        <f t="shared" si="20"/>
        <v>9</v>
      </c>
      <c r="AI75">
        <v>3.286835</v>
      </c>
    </row>
    <row r="76" spans="1:35" ht="15" thickBot="1" x14ac:dyDescent="0.4">
      <c r="A76" s="2">
        <v>39128</v>
      </c>
      <c r="B76" s="6">
        <f t="shared" si="11"/>
        <v>2</v>
      </c>
      <c r="C76" s="6">
        <f t="shared" si="12"/>
        <v>2007</v>
      </c>
      <c r="D76">
        <v>28254</v>
      </c>
      <c r="E76">
        <f t="shared" si="13"/>
        <v>26</v>
      </c>
      <c r="F76">
        <f t="shared" si="14"/>
        <v>59</v>
      </c>
      <c r="G76">
        <f t="shared" si="15"/>
        <v>0</v>
      </c>
      <c r="H76">
        <f t="shared" si="16"/>
        <v>28</v>
      </c>
      <c r="I76">
        <f t="shared" si="17"/>
        <v>28</v>
      </c>
      <c r="J76">
        <f t="shared" si="18"/>
        <v>2.68</v>
      </c>
      <c r="O76" s="5">
        <v>2016</v>
      </c>
      <c r="P76" s="5">
        <v>0</v>
      </c>
      <c r="Q76" s="5" t="s">
        <v>21</v>
      </c>
      <c r="R76" s="5">
        <v>0</v>
      </c>
      <c r="S76" s="5">
        <v>11</v>
      </c>
      <c r="T76" s="5">
        <v>20</v>
      </c>
      <c r="U76" s="5">
        <v>62</v>
      </c>
      <c r="V76" s="5">
        <v>97</v>
      </c>
      <c r="W76" s="5" t="s">
        <v>21</v>
      </c>
      <c r="X76" s="5" t="s">
        <v>21</v>
      </c>
      <c r="Y76" s="5" t="s">
        <v>21</v>
      </c>
      <c r="Z76" s="5">
        <v>0</v>
      </c>
      <c r="AA76" s="5">
        <v>0</v>
      </c>
      <c r="AB76" s="5" t="s">
        <v>21</v>
      </c>
      <c r="AD76" s="12">
        <v>42962</v>
      </c>
      <c r="AE76" t="s">
        <v>113</v>
      </c>
      <c r="AF76">
        <f t="shared" si="19"/>
        <v>2017</v>
      </c>
      <c r="AG76">
        <f t="shared" si="20"/>
        <v>8</v>
      </c>
      <c r="AI76">
        <v>3.2829739130434787</v>
      </c>
    </row>
    <row r="77" spans="1:35" ht="15" thickBot="1" x14ac:dyDescent="0.4">
      <c r="A77" s="2">
        <v>39156</v>
      </c>
      <c r="B77" s="6">
        <f t="shared" si="11"/>
        <v>3</v>
      </c>
      <c r="C77" s="6">
        <f t="shared" si="12"/>
        <v>2007</v>
      </c>
      <c r="D77">
        <v>22572</v>
      </c>
      <c r="E77">
        <f t="shared" si="13"/>
        <v>31</v>
      </c>
      <c r="F77">
        <f t="shared" si="14"/>
        <v>68</v>
      </c>
      <c r="G77">
        <f t="shared" si="15"/>
        <v>0</v>
      </c>
      <c r="H77">
        <f t="shared" si="16"/>
        <v>100</v>
      </c>
      <c r="I77">
        <f t="shared" si="17"/>
        <v>31</v>
      </c>
      <c r="J77">
        <f t="shared" si="18"/>
        <v>4.33</v>
      </c>
      <c r="O77" s="5">
        <v>2017</v>
      </c>
      <c r="P77" s="5">
        <v>0</v>
      </c>
      <c r="Q77" s="5">
        <v>0</v>
      </c>
      <c r="R77" s="5">
        <v>0</v>
      </c>
      <c r="S77" s="5">
        <v>0</v>
      </c>
      <c r="T77" s="5">
        <v>17</v>
      </c>
      <c r="U77" s="5">
        <v>37</v>
      </c>
      <c r="V77" s="5">
        <v>94</v>
      </c>
      <c r="W77" s="5">
        <v>179</v>
      </c>
      <c r="X77" s="5">
        <v>74</v>
      </c>
      <c r="Y77" s="5">
        <v>0</v>
      </c>
      <c r="Z77" s="5">
        <v>0</v>
      </c>
      <c r="AA77" s="5">
        <v>0</v>
      </c>
      <c r="AB77" s="5">
        <v>401</v>
      </c>
      <c r="AD77" s="12">
        <v>42931</v>
      </c>
      <c r="AE77" t="s">
        <v>114</v>
      </c>
      <c r="AF77">
        <f t="shared" si="19"/>
        <v>2017</v>
      </c>
      <c r="AG77">
        <f t="shared" si="20"/>
        <v>7</v>
      </c>
      <c r="AI77">
        <v>3.2536699999999987</v>
      </c>
    </row>
    <row r="78" spans="1:35" ht="15" thickBot="1" x14ac:dyDescent="0.4">
      <c r="A78" s="2">
        <v>39187</v>
      </c>
      <c r="B78" s="6">
        <f t="shared" si="11"/>
        <v>4</v>
      </c>
      <c r="C78" s="6">
        <f t="shared" si="12"/>
        <v>2007</v>
      </c>
      <c r="D78">
        <v>18271</v>
      </c>
      <c r="E78">
        <f t="shared" si="13"/>
        <v>34</v>
      </c>
      <c r="F78">
        <f t="shared" si="14"/>
        <v>78</v>
      </c>
      <c r="G78">
        <f t="shared" si="15"/>
        <v>0</v>
      </c>
      <c r="H78">
        <f t="shared" si="16"/>
        <v>379</v>
      </c>
      <c r="I78">
        <f t="shared" si="17"/>
        <v>34</v>
      </c>
      <c r="J78">
        <f t="shared" si="18"/>
        <v>1.1100000000000001</v>
      </c>
      <c r="O78" s="5">
        <v>2018</v>
      </c>
      <c r="P78" s="5">
        <v>0</v>
      </c>
      <c r="Q78" s="5">
        <v>0</v>
      </c>
      <c r="R78" s="5">
        <v>0</v>
      </c>
      <c r="S78" s="5">
        <v>0</v>
      </c>
      <c r="T78" s="5">
        <v>12</v>
      </c>
      <c r="U78" s="5">
        <v>35</v>
      </c>
      <c r="V78" s="5">
        <v>191</v>
      </c>
      <c r="W78" s="5">
        <v>132</v>
      </c>
      <c r="X78" s="5">
        <v>17</v>
      </c>
      <c r="Y78" s="5">
        <v>0</v>
      </c>
      <c r="Z78" s="5">
        <v>0</v>
      </c>
      <c r="AA78" s="5">
        <v>0</v>
      </c>
      <c r="AB78" s="5">
        <v>387</v>
      </c>
      <c r="AD78" s="12">
        <v>42901</v>
      </c>
      <c r="AE78" t="s">
        <v>115</v>
      </c>
      <c r="AF78">
        <f t="shared" si="19"/>
        <v>2017</v>
      </c>
      <c r="AG78">
        <f t="shared" si="20"/>
        <v>6</v>
      </c>
      <c r="AI78">
        <v>3.1288499999999999</v>
      </c>
    </row>
    <row r="79" spans="1:35" ht="15" thickBot="1" x14ac:dyDescent="0.4">
      <c r="A79" s="2">
        <v>39217</v>
      </c>
      <c r="B79" s="6">
        <f t="shared" si="11"/>
        <v>5</v>
      </c>
      <c r="C79" s="6">
        <f t="shared" si="12"/>
        <v>2007</v>
      </c>
      <c r="D79">
        <v>14867</v>
      </c>
      <c r="E79">
        <f t="shared" si="13"/>
        <v>42</v>
      </c>
      <c r="F79">
        <f t="shared" si="14"/>
        <v>85</v>
      </c>
      <c r="G79">
        <f t="shared" si="15"/>
        <v>10</v>
      </c>
      <c r="H79">
        <f t="shared" si="16"/>
        <v>568</v>
      </c>
      <c r="I79">
        <f t="shared" si="17"/>
        <v>41</v>
      </c>
      <c r="J79">
        <f t="shared" si="18"/>
        <v>1.76</v>
      </c>
      <c r="O79" s="5">
        <v>2019</v>
      </c>
      <c r="P79" s="5">
        <v>0</v>
      </c>
      <c r="Q79" s="5">
        <v>0</v>
      </c>
      <c r="R79" s="5" t="s">
        <v>21</v>
      </c>
      <c r="S79" s="5" t="s">
        <v>21</v>
      </c>
      <c r="T79" s="5">
        <v>18</v>
      </c>
      <c r="U79" s="5">
        <v>36</v>
      </c>
      <c r="V79" s="5">
        <v>111</v>
      </c>
      <c r="W79" s="5">
        <v>146</v>
      </c>
      <c r="X79" s="5">
        <v>40</v>
      </c>
      <c r="Y79" s="5">
        <v>0</v>
      </c>
      <c r="Z79" s="5" t="s">
        <v>21</v>
      </c>
      <c r="AA79" s="5">
        <v>0</v>
      </c>
      <c r="AB79" s="5" t="s">
        <v>21</v>
      </c>
      <c r="AD79" s="12">
        <v>42870</v>
      </c>
      <c r="AE79" t="s">
        <v>116</v>
      </c>
      <c r="AF79">
        <f t="shared" si="19"/>
        <v>2017</v>
      </c>
      <c r="AG79">
        <f t="shared" si="20"/>
        <v>5</v>
      </c>
      <c r="AI79">
        <v>3.369154545454546</v>
      </c>
    </row>
    <row r="80" spans="1:35" ht="15" thickBot="1" x14ac:dyDescent="0.4">
      <c r="A80" s="2">
        <v>39248</v>
      </c>
      <c r="B80" s="6">
        <f t="shared" si="11"/>
        <v>6</v>
      </c>
      <c r="C80" s="6">
        <f t="shared" si="12"/>
        <v>2007</v>
      </c>
      <c r="D80">
        <v>12369</v>
      </c>
      <c r="E80">
        <f t="shared" si="13"/>
        <v>46</v>
      </c>
      <c r="F80">
        <f t="shared" si="14"/>
        <v>85</v>
      </c>
      <c r="G80">
        <f t="shared" si="15"/>
        <v>13</v>
      </c>
      <c r="H80">
        <f t="shared" si="16"/>
        <v>727</v>
      </c>
      <c r="I80">
        <f t="shared" si="17"/>
        <v>46</v>
      </c>
      <c r="J80">
        <f t="shared" si="18"/>
        <v>1.08</v>
      </c>
      <c r="O80" s="5">
        <v>2020</v>
      </c>
      <c r="P80" s="5">
        <v>0</v>
      </c>
      <c r="Q80" s="5">
        <v>0</v>
      </c>
      <c r="R80" s="5">
        <v>0</v>
      </c>
      <c r="S80" s="5">
        <v>0</v>
      </c>
      <c r="T80" s="5">
        <v>22</v>
      </c>
      <c r="U80" s="5">
        <v>29</v>
      </c>
      <c r="V80" s="5">
        <v>96</v>
      </c>
      <c r="W80" s="5">
        <v>117</v>
      </c>
      <c r="X80" s="5">
        <v>77</v>
      </c>
      <c r="Y80" s="5">
        <v>0</v>
      </c>
      <c r="Z80" s="5" t="s">
        <v>21</v>
      </c>
      <c r="AA80" s="5">
        <v>0</v>
      </c>
      <c r="AB80" s="5" t="s">
        <v>21</v>
      </c>
      <c r="AD80" s="12">
        <v>42840</v>
      </c>
      <c r="AE80" t="s">
        <v>117</v>
      </c>
      <c r="AF80">
        <f t="shared" si="19"/>
        <v>2017</v>
      </c>
      <c r="AG80">
        <f t="shared" si="20"/>
        <v>4</v>
      </c>
      <c r="AI80">
        <v>3.3206368421052632</v>
      </c>
    </row>
    <row r="81" spans="1:35" ht="15" thickBot="1" x14ac:dyDescent="0.4">
      <c r="A81" s="2">
        <v>39278</v>
      </c>
      <c r="B81" s="6">
        <f t="shared" si="11"/>
        <v>7</v>
      </c>
      <c r="C81" s="6">
        <f t="shared" si="12"/>
        <v>2007</v>
      </c>
      <c r="D81">
        <v>15782</v>
      </c>
      <c r="E81">
        <f t="shared" si="13"/>
        <v>53</v>
      </c>
      <c r="F81">
        <f t="shared" si="14"/>
        <v>95</v>
      </c>
      <c r="G81">
        <f t="shared" si="15"/>
        <v>108</v>
      </c>
      <c r="H81">
        <f t="shared" si="16"/>
        <v>806</v>
      </c>
      <c r="I81">
        <f t="shared" si="17"/>
        <v>54</v>
      </c>
      <c r="J81">
        <f t="shared" si="18"/>
        <v>1.37</v>
      </c>
      <c r="O81" s="5">
        <v>2021</v>
      </c>
      <c r="P81" s="5">
        <v>0</v>
      </c>
      <c r="Q81" s="5">
        <v>0</v>
      </c>
      <c r="R81" s="5">
        <v>0</v>
      </c>
      <c r="S81" s="5">
        <v>0</v>
      </c>
      <c r="T81" s="5">
        <v>1</v>
      </c>
      <c r="U81" s="5">
        <v>132</v>
      </c>
      <c r="V81" s="5">
        <v>125</v>
      </c>
      <c r="W81" s="5">
        <v>125</v>
      </c>
      <c r="X81" s="5">
        <v>23</v>
      </c>
      <c r="Y81" s="5">
        <v>0</v>
      </c>
      <c r="Z81" s="5">
        <v>0</v>
      </c>
      <c r="AA81" s="5" t="s">
        <v>21</v>
      </c>
      <c r="AB81" s="5" t="s">
        <v>21</v>
      </c>
      <c r="AD81" s="12">
        <v>42809</v>
      </c>
      <c r="AE81" t="s">
        <v>118</v>
      </c>
      <c r="AF81">
        <f t="shared" si="19"/>
        <v>2017</v>
      </c>
      <c r="AG81">
        <f t="shared" si="20"/>
        <v>3</v>
      </c>
      <c r="AI81">
        <v>3.1537217391304351</v>
      </c>
    </row>
    <row r="82" spans="1:35" ht="15" thickBot="1" x14ac:dyDescent="0.4">
      <c r="A82" s="2">
        <v>39309</v>
      </c>
      <c r="B82" s="6">
        <f t="shared" si="11"/>
        <v>8</v>
      </c>
      <c r="C82" s="6">
        <f t="shared" si="12"/>
        <v>2007</v>
      </c>
      <c r="D82">
        <v>17194</v>
      </c>
      <c r="E82">
        <f t="shared" si="13"/>
        <v>51</v>
      </c>
      <c r="F82">
        <f t="shared" si="14"/>
        <v>84</v>
      </c>
      <c r="G82">
        <f t="shared" si="15"/>
        <v>52</v>
      </c>
      <c r="H82">
        <f t="shared" si="16"/>
        <v>568</v>
      </c>
      <c r="I82">
        <f t="shared" si="17"/>
        <v>52</v>
      </c>
      <c r="J82">
        <f t="shared" si="18"/>
        <v>1.0900000000000001</v>
      </c>
      <c r="O82" s="5">
        <v>2022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28</v>
      </c>
      <c r="V82" s="5">
        <v>146</v>
      </c>
      <c r="W82" s="5">
        <v>166</v>
      </c>
      <c r="X82" s="5">
        <v>38</v>
      </c>
      <c r="Y82" s="5">
        <v>1</v>
      </c>
      <c r="Z82" s="5">
        <v>0</v>
      </c>
      <c r="AA82" s="5">
        <v>0</v>
      </c>
      <c r="AB82" s="5">
        <v>379</v>
      </c>
      <c r="AD82" s="12">
        <v>42781</v>
      </c>
      <c r="AE82" t="s">
        <v>119</v>
      </c>
      <c r="AF82">
        <f t="shared" si="19"/>
        <v>2017</v>
      </c>
      <c r="AG82">
        <f t="shared" si="20"/>
        <v>2</v>
      </c>
      <c r="AI82">
        <v>3.2601052631578953</v>
      </c>
    </row>
    <row r="83" spans="1:35" ht="15" thickBot="1" x14ac:dyDescent="0.4">
      <c r="A83" s="2">
        <v>39340</v>
      </c>
      <c r="B83" s="6">
        <f t="shared" si="11"/>
        <v>9</v>
      </c>
      <c r="C83" s="6">
        <f t="shared" si="12"/>
        <v>2007</v>
      </c>
      <c r="D83">
        <v>18664</v>
      </c>
      <c r="E83">
        <f t="shared" si="13"/>
        <v>46</v>
      </c>
      <c r="F83">
        <f t="shared" si="14"/>
        <v>84</v>
      </c>
      <c r="G83">
        <f t="shared" si="15"/>
        <v>21</v>
      </c>
      <c r="H83">
        <f t="shared" si="16"/>
        <v>522</v>
      </c>
      <c r="I83">
        <f t="shared" si="17"/>
        <v>46</v>
      </c>
      <c r="J83">
        <f t="shared" si="18"/>
        <v>2.41</v>
      </c>
      <c r="O83" s="5">
        <v>2023</v>
      </c>
      <c r="P83" s="5">
        <v>0</v>
      </c>
      <c r="Q83" s="5">
        <v>0</v>
      </c>
      <c r="R83" s="5">
        <v>0</v>
      </c>
      <c r="S83" s="5">
        <v>0</v>
      </c>
      <c r="T83" s="5">
        <v>35</v>
      </c>
      <c r="U83" s="5">
        <v>27</v>
      </c>
      <c r="V83" s="5">
        <v>123</v>
      </c>
      <c r="W83" s="5">
        <v>164</v>
      </c>
      <c r="X83" s="5">
        <v>19</v>
      </c>
      <c r="Y83" s="5" t="s">
        <v>21</v>
      </c>
      <c r="Z83" s="5" t="s">
        <v>21</v>
      </c>
      <c r="AA83" s="5" t="s">
        <v>21</v>
      </c>
      <c r="AB83" s="5" t="s">
        <v>21</v>
      </c>
      <c r="AD83" s="12">
        <v>42750</v>
      </c>
      <c r="AE83" t="s">
        <v>120</v>
      </c>
      <c r="AF83">
        <f t="shared" si="19"/>
        <v>2017</v>
      </c>
      <c r="AG83">
        <f t="shared" si="20"/>
        <v>1</v>
      </c>
      <c r="AI83">
        <v>3.5699749999999986</v>
      </c>
    </row>
    <row r="84" spans="1:35" x14ac:dyDescent="0.35">
      <c r="A84" s="2">
        <v>39370</v>
      </c>
      <c r="B84" s="6">
        <f t="shared" si="11"/>
        <v>10</v>
      </c>
      <c r="C84" s="6">
        <f t="shared" si="12"/>
        <v>2007</v>
      </c>
      <c r="D84">
        <v>24544</v>
      </c>
      <c r="E84">
        <f t="shared" si="13"/>
        <v>33</v>
      </c>
      <c r="F84">
        <f t="shared" si="14"/>
        <v>74</v>
      </c>
      <c r="G84">
        <f t="shared" si="15"/>
        <v>0</v>
      </c>
      <c r="H84">
        <f t="shared" si="16"/>
        <v>413</v>
      </c>
      <c r="I84">
        <f t="shared" si="17"/>
        <v>34</v>
      </c>
      <c r="J84">
        <f t="shared" si="18"/>
        <v>2.29</v>
      </c>
      <c r="AD84" s="12">
        <v>42719</v>
      </c>
      <c r="AE84" t="s">
        <v>121</v>
      </c>
      <c r="AF84">
        <f t="shared" si="19"/>
        <v>2016</v>
      </c>
      <c r="AG84">
        <f t="shared" si="20"/>
        <v>12</v>
      </c>
      <c r="AI84">
        <v>3.7681761904761895</v>
      </c>
    </row>
    <row r="85" spans="1:35" x14ac:dyDescent="0.35">
      <c r="A85" s="2">
        <v>39401</v>
      </c>
      <c r="B85" s="6">
        <f t="shared" si="11"/>
        <v>11</v>
      </c>
      <c r="C85" s="6">
        <f t="shared" si="12"/>
        <v>2007</v>
      </c>
      <c r="D85">
        <v>26791</v>
      </c>
      <c r="E85">
        <f t="shared" si="13"/>
        <v>25</v>
      </c>
      <c r="F85">
        <f t="shared" si="14"/>
        <v>61</v>
      </c>
      <c r="G85">
        <f t="shared" si="15"/>
        <v>0</v>
      </c>
      <c r="H85">
        <f t="shared" si="16"/>
        <v>260</v>
      </c>
      <c r="I85">
        <f t="shared" si="17"/>
        <v>29</v>
      </c>
      <c r="J85">
        <f t="shared" si="18"/>
        <v>3.23</v>
      </c>
      <c r="AD85" s="12">
        <v>42689</v>
      </c>
      <c r="AE85" t="s">
        <v>122</v>
      </c>
      <c r="AF85">
        <f t="shared" si="19"/>
        <v>2016</v>
      </c>
      <c r="AG85">
        <f t="shared" si="20"/>
        <v>11</v>
      </c>
      <c r="AI85">
        <v>2.8838952380952385</v>
      </c>
    </row>
    <row r="86" spans="1:35" x14ac:dyDescent="0.35">
      <c r="A86" s="2">
        <v>39431</v>
      </c>
      <c r="B86" s="6">
        <f t="shared" si="11"/>
        <v>12</v>
      </c>
      <c r="C86" s="6">
        <f t="shared" si="12"/>
        <v>2007</v>
      </c>
      <c r="D86">
        <v>32155</v>
      </c>
      <c r="E86">
        <f t="shared" si="13"/>
        <v>26</v>
      </c>
      <c r="F86">
        <f t="shared" si="14"/>
        <v>60</v>
      </c>
      <c r="G86">
        <f t="shared" si="15"/>
        <v>0</v>
      </c>
      <c r="H86">
        <f t="shared" si="16"/>
        <v>137</v>
      </c>
      <c r="I86">
        <f t="shared" si="17"/>
        <v>28</v>
      </c>
      <c r="J86">
        <f t="shared" si="18"/>
        <v>9.59</v>
      </c>
      <c r="AD86" s="12">
        <v>42658</v>
      </c>
      <c r="AE86" t="s">
        <v>123</v>
      </c>
      <c r="AF86">
        <f t="shared" si="19"/>
        <v>2016</v>
      </c>
      <c r="AG86">
        <f t="shared" si="20"/>
        <v>10</v>
      </c>
      <c r="AI86">
        <v>3.2427380952380949</v>
      </c>
    </row>
    <row r="87" spans="1:35" x14ac:dyDescent="0.35">
      <c r="A87" s="2">
        <v>39462</v>
      </c>
      <c r="B87" s="6">
        <f t="shared" si="11"/>
        <v>1</v>
      </c>
      <c r="C87" s="6">
        <f t="shared" si="12"/>
        <v>2008</v>
      </c>
      <c r="D87">
        <v>37581</v>
      </c>
      <c r="E87">
        <f t="shared" si="13"/>
        <v>23</v>
      </c>
      <c r="F87">
        <f t="shared" si="14"/>
        <v>54</v>
      </c>
      <c r="G87">
        <f t="shared" si="15"/>
        <v>0</v>
      </c>
      <c r="H87">
        <f t="shared" si="16"/>
        <v>6</v>
      </c>
      <c r="I87">
        <f t="shared" si="17"/>
        <v>25</v>
      </c>
      <c r="J87">
        <f t="shared" si="18"/>
        <v>4</v>
      </c>
      <c r="O87" s="7" t="s">
        <v>206</v>
      </c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D87" s="12">
        <v>42628</v>
      </c>
      <c r="AE87" t="s">
        <v>124</v>
      </c>
      <c r="AF87">
        <f t="shared" si="19"/>
        <v>2016</v>
      </c>
      <c r="AG87">
        <f t="shared" si="20"/>
        <v>9</v>
      </c>
      <c r="AI87">
        <v>3.3790428571428568</v>
      </c>
    </row>
    <row r="88" spans="1:35" ht="15" thickBot="1" x14ac:dyDescent="0.4">
      <c r="A88" s="2">
        <v>39493</v>
      </c>
      <c r="B88" s="6">
        <f t="shared" si="11"/>
        <v>2</v>
      </c>
      <c r="C88" s="6">
        <f t="shared" si="12"/>
        <v>2008</v>
      </c>
      <c r="D88">
        <v>35133</v>
      </c>
      <c r="E88">
        <f t="shared" si="13"/>
        <v>29</v>
      </c>
      <c r="F88">
        <f t="shared" si="14"/>
        <v>62</v>
      </c>
      <c r="G88">
        <f t="shared" si="15"/>
        <v>0</v>
      </c>
      <c r="H88">
        <f t="shared" si="16"/>
        <v>17</v>
      </c>
      <c r="I88">
        <f t="shared" si="17"/>
        <v>31</v>
      </c>
      <c r="J88">
        <f t="shared" si="18"/>
        <v>1.23</v>
      </c>
      <c r="P88">
        <v>1</v>
      </c>
      <c r="Q88">
        <v>2</v>
      </c>
      <c r="R88">
        <v>3</v>
      </c>
      <c r="S88">
        <v>4</v>
      </c>
      <c r="T88">
        <v>5</v>
      </c>
      <c r="U88">
        <v>6</v>
      </c>
      <c r="V88">
        <v>7</v>
      </c>
      <c r="W88">
        <v>8</v>
      </c>
      <c r="X88">
        <v>9</v>
      </c>
      <c r="Y88">
        <v>10</v>
      </c>
      <c r="Z88">
        <v>11</v>
      </c>
      <c r="AA88">
        <v>12</v>
      </c>
      <c r="AB88">
        <v>13</v>
      </c>
      <c r="AD88" s="12">
        <v>42597</v>
      </c>
      <c r="AE88" t="s">
        <v>125</v>
      </c>
      <c r="AF88">
        <f t="shared" si="19"/>
        <v>2016</v>
      </c>
      <c r="AG88">
        <f t="shared" si="20"/>
        <v>8</v>
      </c>
      <c r="AI88">
        <v>3.203534782608696</v>
      </c>
    </row>
    <row r="89" spans="1:35" ht="15" thickBot="1" x14ac:dyDescent="0.4">
      <c r="A89" s="2">
        <v>39522</v>
      </c>
      <c r="B89" s="6">
        <f t="shared" si="11"/>
        <v>3</v>
      </c>
      <c r="C89" s="6">
        <f t="shared" si="12"/>
        <v>2008</v>
      </c>
      <c r="D89">
        <v>29522</v>
      </c>
      <c r="E89">
        <f t="shared" si="13"/>
        <v>31</v>
      </c>
      <c r="F89">
        <f t="shared" si="14"/>
        <v>60</v>
      </c>
      <c r="G89">
        <f t="shared" si="15"/>
        <v>0</v>
      </c>
      <c r="H89">
        <f t="shared" si="16"/>
        <v>151</v>
      </c>
      <c r="I89">
        <f t="shared" si="17"/>
        <v>31</v>
      </c>
      <c r="J89">
        <f t="shared" si="18"/>
        <v>4.0199999999999996</v>
      </c>
      <c r="O89" s="5">
        <v>2000</v>
      </c>
      <c r="P89" s="5">
        <v>70</v>
      </c>
      <c r="Q89" s="5">
        <v>30</v>
      </c>
      <c r="R89" s="5">
        <v>133</v>
      </c>
      <c r="S89" s="5">
        <v>384</v>
      </c>
      <c r="T89" s="5">
        <v>505</v>
      </c>
      <c r="U89" s="5">
        <v>672</v>
      </c>
      <c r="V89" s="5">
        <v>745</v>
      </c>
      <c r="W89" s="5">
        <v>605</v>
      </c>
      <c r="X89" s="5">
        <v>575</v>
      </c>
      <c r="Y89" s="5">
        <v>386</v>
      </c>
      <c r="Z89" s="5">
        <v>249</v>
      </c>
      <c r="AA89" s="5">
        <v>95</v>
      </c>
      <c r="AB89" s="5">
        <v>4449</v>
      </c>
      <c r="AD89" s="12">
        <v>42566</v>
      </c>
      <c r="AE89" t="s">
        <v>126</v>
      </c>
      <c r="AF89">
        <f t="shared" si="19"/>
        <v>2016</v>
      </c>
      <c r="AG89">
        <f t="shared" si="20"/>
        <v>7</v>
      </c>
      <c r="AI89">
        <v>2.9865349999999995</v>
      </c>
    </row>
    <row r="90" spans="1:35" ht="15" thickBot="1" x14ac:dyDescent="0.4">
      <c r="A90" s="2">
        <v>39553</v>
      </c>
      <c r="B90" s="6">
        <f t="shared" si="11"/>
        <v>4</v>
      </c>
      <c r="C90" s="6">
        <f t="shared" si="12"/>
        <v>2008</v>
      </c>
      <c r="D90">
        <v>29561</v>
      </c>
      <c r="E90">
        <f t="shared" si="13"/>
        <v>30</v>
      </c>
      <c r="F90">
        <f t="shared" si="14"/>
        <v>78</v>
      </c>
      <c r="G90">
        <f t="shared" si="15"/>
        <v>0</v>
      </c>
      <c r="H90">
        <f t="shared" si="16"/>
        <v>409</v>
      </c>
      <c r="I90">
        <f t="shared" si="17"/>
        <v>32</v>
      </c>
      <c r="J90">
        <f t="shared" si="18"/>
        <v>1.68</v>
      </c>
      <c r="O90" s="5">
        <v>2001</v>
      </c>
      <c r="P90" s="5">
        <v>39</v>
      </c>
      <c r="Q90" s="5">
        <v>57</v>
      </c>
      <c r="R90" s="5">
        <v>126</v>
      </c>
      <c r="S90" s="5">
        <v>364</v>
      </c>
      <c r="T90" s="5">
        <v>673</v>
      </c>
      <c r="U90" s="5">
        <v>736</v>
      </c>
      <c r="V90" s="5">
        <v>687</v>
      </c>
      <c r="W90" s="5">
        <v>639</v>
      </c>
      <c r="X90" s="5">
        <v>565</v>
      </c>
      <c r="Y90" s="5">
        <v>472</v>
      </c>
      <c r="Z90" s="5">
        <v>266</v>
      </c>
      <c r="AA90" s="5">
        <v>166</v>
      </c>
      <c r="AB90" s="5">
        <v>4790</v>
      </c>
      <c r="AD90" s="12">
        <v>42536</v>
      </c>
      <c r="AE90" t="s">
        <v>127</v>
      </c>
      <c r="AF90">
        <f t="shared" si="19"/>
        <v>2016</v>
      </c>
      <c r="AG90">
        <f t="shared" si="20"/>
        <v>6</v>
      </c>
      <c r="AI90">
        <v>2.6828681818181819</v>
      </c>
    </row>
    <row r="91" spans="1:35" ht="15" thickBot="1" x14ac:dyDescent="0.4">
      <c r="A91" s="2">
        <v>39583</v>
      </c>
      <c r="B91" s="6">
        <f t="shared" si="11"/>
        <v>5</v>
      </c>
      <c r="C91" s="6">
        <f t="shared" si="12"/>
        <v>2008</v>
      </c>
      <c r="D91">
        <v>17495</v>
      </c>
      <c r="E91">
        <f t="shared" si="13"/>
        <v>40</v>
      </c>
      <c r="F91">
        <f t="shared" si="14"/>
        <v>89</v>
      </c>
      <c r="G91">
        <f t="shared" si="15"/>
        <v>44.226480836236931</v>
      </c>
      <c r="H91">
        <f t="shared" si="16"/>
        <v>593</v>
      </c>
      <c r="I91">
        <f t="shared" si="17"/>
        <v>39</v>
      </c>
      <c r="J91">
        <f t="shared" si="18"/>
        <v>4.4967647058823532</v>
      </c>
      <c r="O91" s="5">
        <v>2002</v>
      </c>
      <c r="P91" s="5">
        <v>49</v>
      </c>
      <c r="Q91" s="5">
        <v>18</v>
      </c>
      <c r="R91" s="5">
        <v>113</v>
      </c>
      <c r="S91" s="5">
        <v>391</v>
      </c>
      <c r="T91" s="5">
        <v>505</v>
      </c>
      <c r="U91" s="5">
        <v>700</v>
      </c>
      <c r="V91" s="5">
        <v>657</v>
      </c>
      <c r="W91" s="5">
        <v>604</v>
      </c>
      <c r="X91" s="5">
        <v>656</v>
      </c>
      <c r="Y91" s="5">
        <v>433</v>
      </c>
      <c r="Z91" s="5">
        <v>313</v>
      </c>
      <c r="AA91" s="5">
        <v>101</v>
      </c>
      <c r="AB91" s="5">
        <v>4540</v>
      </c>
      <c r="AD91" s="12">
        <v>42505</v>
      </c>
      <c r="AE91" t="s">
        <v>128</v>
      </c>
      <c r="AF91">
        <f t="shared" si="19"/>
        <v>2016</v>
      </c>
      <c r="AG91">
        <f t="shared" si="20"/>
        <v>5</v>
      </c>
      <c r="AI91">
        <v>1.9872904761904762</v>
      </c>
    </row>
    <row r="92" spans="1:35" ht="15" thickBot="1" x14ac:dyDescent="0.4">
      <c r="A92" s="2">
        <v>39614</v>
      </c>
      <c r="B92" s="6">
        <f t="shared" si="11"/>
        <v>6</v>
      </c>
      <c r="C92" s="6">
        <f t="shared" si="12"/>
        <v>2008</v>
      </c>
      <c r="D92">
        <v>12939</v>
      </c>
      <c r="E92">
        <f t="shared" si="13"/>
        <v>46</v>
      </c>
      <c r="F92">
        <f t="shared" si="14"/>
        <v>90</v>
      </c>
      <c r="G92">
        <f t="shared" si="15"/>
        <v>33</v>
      </c>
      <c r="H92">
        <f t="shared" si="16"/>
        <v>754</v>
      </c>
      <c r="I92">
        <f t="shared" si="17"/>
        <v>44</v>
      </c>
      <c r="J92">
        <f t="shared" si="18"/>
        <v>1.52</v>
      </c>
      <c r="O92" s="5">
        <v>2003</v>
      </c>
      <c r="P92" s="5">
        <v>28</v>
      </c>
      <c r="Q92" s="5">
        <v>24</v>
      </c>
      <c r="R92" s="5">
        <v>107</v>
      </c>
      <c r="S92" s="5">
        <v>382</v>
      </c>
      <c r="T92" s="5">
        <v>514</v>
      </c>
      <c r="U92" s="5">
        <v>636</v>
      </c>
      <c r="V92" s="5">
        <v>568</v>
      </c>
      <c r="W92" s="5">
        <v>613</v>
      </c>
      <c r="X92" s="5">
        <v>514</v>
      </c>
      <c r="Y92" s="5">
        <v>423</v>
      </c>
      <c r="Z92" s="5">
        <v>261</v>
      </c>
      <c r="AA92" s="5">
        <v>78</v>
      </c>
      <c r="AB92" s="5">
        <v>4148</v>
      </c>
      <c r="AD92" s="12">
        <v>42475</v>
      </c>
      <c r="AE92" t="s">
        <v>129</v>
      </c>
      <c r="AF92">
        <f t="shared" si="19"/>
        <v>2016</v>
      </c>
      <c r="AG92">
        <f t="shared" si="20"/>
        <v>4</v>
      </c>
      <c r="AI92">
        <v>1.9642809523809521</v>
      </c>
    </row>
    <row r="93" spans="1:35" ht="15" thickBot="1" x14ac:dyDescent="0.4">
      <c r="A93" s="2">
        <v>39644</v>
      </c>
      <c r="B93" s="6">
        <f t="shared" si="11"/>
        <v>7</v>
      </c>
      <c r="C93" s="6">
        <f t="shared" si="12"/>
        <v>2008</v>
      </c>
      <c r="D93">
        <v>13765</v>
      </c>
      <c r="E93">
        <f t="shared" si="13"/>
        <v>49</v>
      </c>
      <c r="F93">
        <f t="shared" si="14"/>
        <v>84</v>
      </c>
      <c r="G93">
        <f t="shared" si="15"/>
        <v>48</v>
      </c>
      <c r="H93">
        <f t="shared" si="16"/>
        <v>800</v>
      </c>
      <c r="I93">
        <f t="shared" si="17"/>
        <v>51</v>
      </c>
      <c r="J93">
        <f t="shared" si="18"/>
        <v>0.47</v>
      </c>
      <c r="O93" s="5">
        <v>2004</v>
      </c>
      <c r="P93" s="5">
        <v>6</v>
      </c>
      <c r="Q93" s="5">
        <v>7</v>
      </c>
      <c r="R93" s="5">
        <v>77</v>
      </c>
      <c r="S93" s="5">
        <v>283</v>
      </c>
      <c r="T93" s="5">
        <v>641</v>
      </c>
      <c r="U93" s="5">
        <v>679</v>
      </c>
      <c r="V93" s="5">
        <v>724</v>
      </c>
      <c r="W93" s="5">
        <v>578</v>
      </c>
      <c r="X93" s="5">
        <v>500</v>
      </c>
      <c r="Y93" s="5">
        <v>320</v>
      </c>
      <c r="Z93" s="5">
        <v>214</v>
      </c>
      <c r="AA93" s="5">
        <v>81</v>
      </c>
      <c r="AB93" s="5">
        <v>4110</v>
      </c>
      <c r="AD93" s="12">
        <v>42444</v>
      </c>
      <c r="AE93" t="s">
        <v>130</v>
      </c>
      <c r="AF93">
        <f t="shared" si="19"/>
        <v>2016</v>
      </c>
      <c r="AG93">
        <f t="shared" si="20"/>
        <v>3</v>
      </c>
      <c r="AI93">
        <v>1.9039499999999998</v>
      </c>
    </row>
    <row r="94" spans="1:35" ht="15" thickBot="1" x14ac:dyDescent="0.4">
      <c r="A94" s="2">
        <v>39675</v>
      </c>
      <c r="B94" s="6">
        <f t="shared" si="11"/>
        <v>8</v>
      </c>
      <c r="C94" s="6">
        <f t="shared" si="12"/>
        <v>2008</v>
      </c>
      <c r="D94">
        <v>20653</v>
      </c>
      <c r="E94">
        <f t="shared" si="13"/>
        <v>49</v>
      </c>
      <c r="F94">
        <f t="shared" si="14"/>
        <v>88</v>
      </c>
      <c r="G94">
        <f t="shared" si="15"/>
        <v>85</v>
      </c>
      <c r="H94">
        <f t="shared" si="16"/>
        <v>594</v>
      </c>
      <c r="I94">
        <f t="shared" si="17"/>
        <v>51</v>
      </c>
      <c r="J94">
        <f t="shared" si="18"/>
        <v>2.39</v>
      </c>
      <c r="O94" s="5">
        <v>2005</v>
      </c>
      <c r="P94" s="5">
        <v>13</v>
      </c>
      <c r="Q94" s="5">
        <v>5</v>
      </c>
      <c r="R94" s="5">
        <v>152</v>
      </c>
      <c r="S94" s="5">
        <v>335</v>
      </c>
      <c r="T94" s="5">
        <v>568</v>
      </c>
      <c r="U94" s="5">
        <v>657</v>
      </c>
      <c r="V94" s="5">
        <v>658</v>
      </c>
      <c r="W94" s="5">
        <v>615</v>
      </c>
      <c r="X94" s="5">
        <v>460</v>
      </c>
      <c r="Y94" s="5">
        <v>389</v>
      </c>
      <c r="Z94" s="5">
        <v>177</v>
      </c>
      <c r="AA94" s="5">
        <v>119</v>
      </c>
      <c r="AB94" s="5" t="s">
        <v>21</v>
      </c>
      <c r="AD94" s="12">
        <v>42415</v>
      </c>
      <c r="AE94" t="s">
        <v>131</v>
      </c>
      <c r="AF94">
        <f t="shared" si="19"/>
        <v>2016</v>
      </c>
      <c r="AG94">
        <f t="shared" si="20"/>
        <v>2</v>
      </c>
      <c r="AI94">
        <v>2.0857299999999994</v>
      </c>
    </row>
    <row r="95" spans="1:35" ht="15" thickBot="1" x14ac:dyDescent="0.4">
      <c r="A95" s="2">
        <v>39706</v>
      </c>
      <c r="B95" s="6">
        <f t="shared" si="11"/>
        <v>9</v>
      </c>
      <c r="C95" s="6">
        <f t="shared" si="12"/>
        <v>2008</v>
      </c>
      <c r="D95">
        <v>21027</v>
      </c>
      <c r="E95">
        <f t="shared" si="13"/>
        <v>42</v>
      </c>
      <c r="F95">
        <f t="shared" si="14"/>
        <v>78</v>
      </c>
      <c r="G95">
        <f t="shared" si="15"/>
        <v>7</v>
      </c>
      <c r="H95">
        <f t="shared" si="16"/>
        <v>652</v>
      </c>
      <c r="I95">
        <f t="shared" si="17"/>
        <v>43</v>
      </c>
      <c r="J95">
        <f t="shared" si="18"/>
        <v>0.56000000000000005</v>
      </c>
      <c r="O95" s="5">
        <v>2006</v>
      </c>
      <c r="P95" s="5">
        <v>18</v>
      </c>
      <c r="Q95" s="5">
        <v>8</v>
      </c>
      <c r="R95" s="5">
        <v>146</v>
      </c>
      <c r="S95" s="5">
        <v>307</v>
      </c>
      <c r="T95" s="5">
        <v>635</v>
      </c>
      <c r="U95" s="5">
        <v>714</v>
      </c>
      <c r="V95" s="5">
        <v>623</v>
      </c>
      <c r="W95" s="5">
        <v>652</v>
      </c>
      <c r="X95" s="5">
        <v>568</v>
      </c>
      <c r="Y95" s="5">
        <v>422</v>
      </c>
      <c r="Z95" s="5">
        <v>237</v>
      </c>
      <c r="AA95" s="5">
        <v>69</v>
      </c>
      <c r="AB95" s="5">
        <v>4399</v>
      </c>
      <c r="AD95" s="12">
        <v>42384</v>
      </c>
      <c r="AE95" t="s">
        <v>132</v>
      </c>
      <c r="AF95">
        <f t="shared" si="19"/>
        <v>2016</v>
      </c>
      <c r="AG95">
        <f t="shared" si="20"/>
        <v>1</v>
      </c>
      <c r="AI95">
        <v>2.5953052631578948</v>
      </c>
    </row>
    <row r="96" spans="1:35" ht="15" thickBot="1" x14ac:dyDescent="0.4">
      <c r="A96" s="2">
        <v>39736</v>
      </c>
      <c r="B96" s="6">
        <f t="shared" si="11"/>
        <v>10</v>
      </c>
      <c r="C96" s="6">
        <f t="shared" si="12"/>
        <v>2008</v>
      </c>
      <c r="D96">
        <v>19531</v>
      </c>
      <c r="E96">
        <f t="shared" si="13"/>
        <v>35</v>
      </c>
      <c r="F96">
        <f t="shared" si="14"/>
        <v>75</v>
      </c>
      <c r="G96">
        <f t="shared" si="15"/>
        <v>0</v>
      </c>
      <c r="H96">
        <f t="shared" si="16"/>
        <v>542</v>
      </c>
      <c r="I96">
        <f t="shared" si="17"/>
        <v>37</v>
      </c>
      <c r="J96">
        <f t="shared" si="18"/>
        <v>2.12</v>
      </c>
      <c r="O96" s="5">
        <v>2007</v>
      </c>
      <c r="P96" s="5">
        <v>25</v>
      </c>
      <c r="Q96" s="5">
        <v>28</v>
      </c>
      <c r="R96" s="5">
        <v>100</v>
      </c>
      <c r="S96" s="5">
        <v>379</v>
      </c>
      <c r="T96" s="5">
        <v>568</v>
      </c>
      <c r="U96" s="5">
        <v>727</v>
      </c>
      <c r="V96" s="5">
        <v>806</v>
      </c>
      <c r="W96" s="5">
        <v>568</v>
      </c>
      <c r="X96" s="5">
        <v>522</v>
      </c>
      <c r="Y96" s="5">
        <v>413</v>
      </c>
      <c r="Z96" s="5">
        <v>260</v>
      </c>
      <c r="AA96" s="5">
        <v>137</v>
      </c>
      <c r="AB96" s="5">
        <v>4533</v>
      </c>
      <c r="AD96" s="12">
        <v>42353</v>
      </c>
      <c r="AE96" t="s">
        <v>133</v>
      </c>
      <c r="AF96">
        <f t="shared" si="19"/>
        <v>2015</v>
      </c>
      <c r="AG96">
        <f t="shared" si="20"/>
        <v>12</v>
      </c>
      <c r="AI96">
        <v>2.5785727272727277</v>
      </c>
    </row>
    <row r="97" spans="1:35" ht="15" thickBot="1" x14ac:dyDescent="0.4">
      <c r="A97" s="2">
        <v>39767</v>
      </c>
      <c r="B97" s="6">
        <f t="shared" si="11"/>
        <v>11</v>
      </c>
      <c r="C97" s="6">
        <f t="shared" si="12"/>
        <v>2008</v>
      </c>
      <c r="D97">
        <v>21589</v>
      </c>
      <c r="E97">
        <f t="shared" si="13"/>
        <v>30</v>
      </c>
      <c r="F97">
        <f t="shared" si="14"/>
        <v>64</v>
      </c>
      <c r="G97">
        <f t="shared" si="15"/>
        <v>0</v>
      </c>
      <c r="H97">
        <f t="shared" si="16"/>
        <v>533.44444444444446</v>
      </c>
      <c r="I97">
        <f t="shared" si="17"/>
        <v>34</v>
      </c>
      <c r="J97">
        <f t="shared" si="18"/>
        <v>5.41</v>
      </c>
      <c r="O97" s="5">
        <v>2008</v>
      </c>
      <c r="P97" s="5">
        <v>6</v>
      </c>
      <c r="Q97" s="5">
        <v>17</v>
      </c>
      <c r="R97" s="5">
        <v>151</v>
      </c>
      <c r="S97" s="5">
        <v>409</v>
      </c>
      <c r="T97" s="5">
        <v>593</v>
      </c>
      <c r="U97" s="5">
        <v>754</v>
      </c>
      <c r="V97" s="5">
        <v>800</v>
      </c>
      <c r="W97" s="5">
        <v>594</v>
      </c>
      <c r="X97" s="5">
        <v>652</v>
      </c>
      <c r="Y97" s="5">
        <v>542</v>
      </c>
      <c r="Z97" s="5" t="s">
        <v>21</v>
      </c>
      <c r="AA97" s="5">
        <v>209</v>
      </c>
      <c r="AB97" s="5" t="s">
        <v>21</v>
      </c>
      <c r="AD97" s="12">
        <v>42323</v>
      </c>
      <c r="AE97" t="s">
        <v>134</v>
      </c>
      <c r="AF97">
        <f t="shared" si="19"/>
        <v>2015</v>
      </c>
      <c r="AG97">
        <f t="shared" si="20"/>
        <v>11</v>
      </c>
      <c r="AI97">
        <v>2.7121299999999993</v>
      </c>
    </row>
    <row r="98" spans="1:35" ht="15" thickBot="1" x14ac:dyDescent="0.4">
      <c r="A98" s="2">
        <v>39797</v>
      </c>
      <c r="B98" s="6">
        <f t="shared" si="11"/>
        <v>12</v>
      </c>
      <c r="C98" s="6">
        <f t="shared" si="12"/>
        <v>2008</v>
      </c>
      <c r="D98">
        <v>32246</v>
      </c>
      <c r="E98">
        <f t="shared" si="13"/>
        <v>16</v>
      </c>
      <c r="F98">
        <f t="shared" si="14"/>
        <v>57</v>
      </c>
      <c r="G98">
        <f t="shared" si="15"/>
        <v>0</v>
      </c>
      <c r="H98">
        <f t="shared" si="16"/>
        <v>209</v>
      </c>
      <c r="I98">
        <f t="shared" si="17"/>
        <v>14</v>
      </c>
      <c r="J98">
        <f t="shared" si="18"/>
        <v>3.33</v>
      </c>
      <c r="O98" s="5">
        <v>2009</v>
      </c>
      <c r="P98" s="5">
        <v>35</v>
      </c>
      <c r="Q98" s="5">
        <v>40</v>
      </c>
      <c r="R98" s="5">
        <v>114</v>
      </c>
      <c r="S98" s="5">
        <v>400</v>
      </c>
      <c r="T98" s="5">
        <v>470</v>
      </c>
      <c r="U98" s="5">
        <v>854</v>
      </c>
      <c r="V98" s="5">
        <v>774</v>
      </c>
      <c r="W98" s="5">
        <v>655</v>
      </c>
      <c r="X98" s="5">
        <v>691</v>
      </c>
      <c r="Y98" s="5">
        <v>459</v>
      </c>
      <c r="Z98" s="5">
        <v>266</v>
      </c>
      <c r="AA98" s="5">
        <v>43</v>
      </c>
      <c r="AB98" s="5">
        <v>4801</v>
      </c>
      <c r="AD98" s="12">
        <v>42292</v>
      </c>
      <c r="AE98" t="s">
        <v>135</v>
      </c>
      <c r="AF98">
        <f t="shared" si="19"/>
        <v>2015</v>
      </c>
      <c r="AG98">
        <f t="shared" si="20"/>
        <v>10</v>
      </c>
      <c r="AI98">
        <v>2.8595000000000002</v>
      </c>
    </row>
    <row r="99" spans="1:35" ht="15" thickBot="1" x14ac:dyDescent="0.4">
      <c r="A99" s="2">
        <v>39828</v>
      </c>
      <c r="B99" s="6">
        <f t="shared" si="11"/>
        <v>1</v>
      </c>
      <c r="C99" s="6">
        <f t="shared" si="12"/>
        <v>2009</v>
      </c>
      <c r="D99">
        <v>32461</v>
      </c>
      <c r="E99">
        <f t="shared" si="13"/>
        <v>24</v>
      </c>
      <c r="F99">
        <f t="shared" si="14"/>
        <v>53</v>
      </c>
      <c r="G99">
        <f t="shared" si="15"/>
        <v>0</v>
      </c>
      <c r="H99">
        <f t="shared" si="16"/>
        <v>35</v>
      </c>
      <c r="I99">
        <f t="shared" si="17"/>
        <v>25</v>
      </c>
      <c r="J99">
        <f t="shared" si="18"/>
        <v>3.63</v>
      </c>
      <c r="O99" s="5">
        <v>2010</v>
      </c>
      <c r="P99" s="5">
        <v>14</v>
      </c>
      <c r="Q99" s="5">
        <v>14</v>
      </c>
      <c r="R99" s="5">
        <v>85</v>
      </c>
      <c r="S99" s="5">
        <v>373</v>
      </c>
      <c r="T99" s="5">
        <v>513</v>
      </c>
      <c r="U99" s="5">
        <v>819</v>
      </c>
      <c r="V99" s="5">
        <v>535</v>
      </c>
      <c r="W99" s="5">
        <v>483</v>
      </c>
      <c r="X99" s="5">
        <v>499</v>
      </c>
      <c r="Y99" s="5">
        <v>405</v>
      </c>
      <c r="Z99" s="5">
        <v>310</v>
      </c>
      <c r="AA99" s="5">
        <v>142</v>
      </c>
      <c r="AB99" s="5">
        <v>4192</v>
      </c>
      <c r="AD99" s="12">
        <v>42262</v>
      </c>
      <c r="AE99" t="s">
        <v>136</v>
      </c>
      <c r="AF99">
        <f t="shared" si="19"/>
        <v>2015</v>
      </c>
      <c r="AG99">
        <f t="shared" si="20"/>
        <v>9</v>
      </c>
      <c r="AI99">
        <v>3.0999190476190472</v>
      </c>
    </row>
    <row r="100" spans="1:35" ht="15" thickBot="1" x14ac:dyDescent="0.4">
      <c r="A100" s="2">
        <v>39859</v>
      </c>
      <c r="B100" s="6">
        <f t="shared" si="11"/>
        <v>2</v>
      </c>
      <c r="C100" s="6">
        <f t="shared" si="12"/>
        <v>2009</v>
      </c>
      <c r="D100">
        <v>33791</v>
      </c>
      <c r="E100">
        <f t="shared" si="13"/>
        <v>28</v>
      </c>
      <c r="F100">
        <f t="shared" si="14"/>
        <v>61</v>
      </c>
      <c r="G100">
        <f t="shared" si="15"/>
        <v>0</v>
      </c>
      <c r="H100">
        <f t="shared" si="16"/>
        <v>40</v>
      </c>
      <c r="I100">
        <f t="shared" si="17"/>
        <v>26</v>
      </c>
      <c r="J100">
        <f t="shared" si="18"/>
        <v>1.76</v>
      </c>
      <c r="O100" s="5">
        <v>2011</v>
      </c>
      <c r="P100" s="5">
        <v>45</v>
      </c>
      <c r="Q100" s="5">
        <v>38</v>
      </c>
      <c r="R100" s="5">
        <v>75</v>
      </c>
      <c r="S100" s="5">
        <v>315</v>
      </c>
      <c r="T100" s="5">
        <v>599</v>
      </c>
      <c r="U100" s="5">
        <v>631</v>
      </c>
      <c r="V100" s="5" t="s">
        <v>21</v>
      </c>
      <c r="W100" s="5">
        <v>706</v>
      </c>
      <c r="X100" s="5">
        <v>591</v>
      </c>
      <c r="Y100" s="5">
        <v>548</v>
      </c>
      <c r="Z100" s="5">
        <v>362</v>
      </c>
      <c r="AA100" s="5">
        <v>157</v>
      </c>
      <c r="AB100" s="5" t="s">
        <v>21</v>
      </c>
      <c r="AD100" s="12">
        <v>42231</v>
      </c>
      <c r="AE100" t="s">
        <v>137</v>
      </c>
      <c r="AF100">
        <f t="shared" si="19"/>
        <v>2015</v>
      </c>
      <c r="AG100">
        <f t="shared" si="20"/>
        <v>8</v>
      </c>
      <c r="AI100">
        <v>3.1738238095238094</v>
      </c>
    </row>
    <row r="101" spans="1:35" ht="15" thickBot="1" x14ac:dyDescent="0.4">
      <c r="A101" s="2">
        <v>39887</v>
      </c>
      <c r="B101" s="6">
        <f t="shared" si="11"/>
        <v>3</v>
      </c>
      <c r="C101" s="6">
        <f t="shared" si="12"/>
        <v>2009</v>
      </c>
      <c r="D101">
        <v>30907</v>
      </c>
      <c r="E101">
        <f t="shared" si="13"/>
        <v>26</v>
      </c>
      <c r="F101">
        <f t="shared" si="14"/>
        <v>59</v>
      </c>
      <c r="G101">
        <f t="shared" si="15"/>
        <v>0</v>
      </c>
      <c r="H101">
        <f t="shared" si="16"/>
        <v>114</v>
      </c>
      <c r="I101">
        <f t="shared" si="17"/>
        <v>26</v>
      </c>
      <c r="J101">
        <f t="shared" si="18"/>
        <v>3.41</v>
      </c>
      <c r="O101" s="5">
        <v>2012</v>
      </c>
      <c r="P101" s="5">
        <v>40</v>
      </c>
      <c r="Q101" s="5">
        <v>15</v>
      </c>
      <c r="R101" s="5">
        <v>66</v>
      </c>
      <c r="S101" s="5">
        <v>371</v>
      </c>
      <c r="T101" s="5">
        <v>653</v>
      </c>
      <c r="U101" s="5">
        <v>779</v>
      </c>
      <c r="V101" s="5">
        <v>769</v>
      </c>
      <c r="W101" s="5" t="s">
        <v>21</v>
      </c>
      <c r="X101" s="5">
        <v>647</v>
      </c>
      <c r="Y101" s="5">
        <v>398</v>
      </c>
      <c r="Z101" s="5">
        <v>287</v>
      </c>
      <c r="AA101" s="5">
        <v>186</v>
      </c>
      <c r="AB101" s="5" t="s">
        <v>21</v>
      </c>
      <c r="AD101" s="12">
        <v>42200</v>
      </c>
      <c r="AE101" t="s">
        <v>138</v>
      </c>
      <c r="AF101">
        <f t="shared" si="19"/>
        <v>2015</v>
      </c>
      <c r="AG101">
        <f t="shared" si="20"/>
        <v>7</v>
      </c>
      <c r="AI101">
        <v>3.1987090909090909</v>
      </c>
    </row>
    <row r="102" spans="1:35" ht="15" thickBot="1" x14ac:dyDescent="0.4">
      <c r="A102" s="2">
        <v>39918</v>
      </c>
      <c r="B102" s="6">
        <f t="shared" si="11"/>
        <v>4</v>
      </c>
      <c r="C102" s="6">
        <f t="shared" si="12"/>
        <v>2009</v>
      </c>
      <c r="D102">
        <v>20922</v>
      </c>
      <c r="E102">
        <f t="shared" si="13"/>
        <v>32</v>
      </c>
      <c r="F102">
        <f t="shared" si="14"/>
        <v>71</v>
      </c>
      <c r="G102">
        <f t="shared" si="15"/>
        <v>0</v>
      </c>
      <c r="H102">
        <f t="shared" si="16"/>
        <v>400</v>
      </c>
      <c r="I102">
        <f t="shared" si="17"/>
        <v>33</v>
      </c>
      <c r="J102">
        <f t="shared" si="18"/>
        <v>2.86</v>
      </c>
      <c r="O102" s="5">
        <v>2013</v>
      </c>
      <c r="P102" s="5">
        <v>42</v>
      </c>
      <c r="Q102" s="5">
        <v>11</v>
      </c>
      <c r="R102" s="5">
        <v>93</v>
      </c>
      <c r="S102" s="5">
        <v>345</v>
      </c>
      <c r="T102" s="5">
        <v>530</v>
      </c>
      <c r="U102" s="5" t="s">
        <v>21</v>
      </c>
      <c r="V102" s="5">
        <v>770</v>
      </c>
      <c r="W102" s="5">
        <v>540</v>
      </c>
      <c r="X102" s="5">
        <v>504</v>
      </c>
      <c r="Y102" s="5">
        <v>398</v>
      </c>
      <c r="Z102" s="5">
        <v>168</v>
      </c>
      <c r="AA102" s="5">
        <v>36</v>
      </c>
      <c r="AB102" s="5" t="s">
        <v>21</v>
      </c>
      <c r="AD102" s="12">
        <v>42170</v>
      </c>
      <c r="AE102" t="s">
        <v>139</v>
      </c>
      <c r="AF102">
        <f t="shared" si="19"/>
        <v>2015</v>
      </c>
      <c r="AG102">
        <f t="shared" si="20"/>
        <v>6</v>
      </c>
      <c r="AI102">
        <v>3.1089545454545457</v>
      </c>
    </row>
    <row r="103" spans="1:35" ht="15" thickBot="1" x14ac:dyDescent="0.4">
      <c r="A103" s="2">
        <v>39948</v>
      </c>
      <c r="B103" s="6">
        <f t="shared" si="11"/>
        <v>5</v>
      </c>
      <c r="C103" s="6">
        <f t="shared" si="12"/>
        <v>2009</v>
      </c>
      <c r="D103">
        <v>15567</v>
      </c>
      <c r="E103">
        <f t="shared" si="13"/>
        <v>41</v>
      </c>
      <c r="F103">
        <f t="shared" si="14"/>
        <v>82</v>
      </c>
      <c r="G103">
        <f t="shared" si="15"/>
        <v>5</v>
      </c>
      <c r="H103">
        <f t="shared" si="16"/>
        <v>470</v>
      </c>
      <c r="I103">
        <f t="shared" si="17"/>
        <v>40</v>
      </c>
      <c r="J103">
        <f t="shared" si="18"/>
        <v>4.2699999999999996</v>
      </c>
      <c r="O103" s="5">
        <v>2014</v>
      </c>
      <c r="P103" s="5">
        <v>4</v>
      </c>
      <c r="Q103" s="5">
        <v>5</v>
      </c>
      <c r="R103" s="5">
        <v>80</v>
      </c>
      <c r="S103" s="5">
        <v>396</v>
      </c>
      <c r="T103" s="5">
        <v>514</v>
      </c>
      <c r="U103" s="5">
        <v>771</v>
      </c>
      <c r="V103" s="5">
        <v>619</v>
      </c>
      <c r="W103" s="5">
        <v>626</v>
      </c>
      <c r="X103" s="5">
        <v>463</v>
      </c>
      <c r="Y103" s="5">
        <v>324</v>
      </c>
      <c r="Z103" s="5">
        <v>135</v>
      </c>
      <c r="AA103" s="5">
        <v>51</v>
      </c>
      <c r="AB103" s="5">
        <v>3988</v>
      </c>
      <c r="AD103" s="12">
        <v>42139</v>
      </c>
      <c r="AE103" t="s">
        <v>140</v>
      </c>
      <c r="AF103">
        <f t="shared" si="19"/>
        <v>2015</v>
      </c>
      <c r="AG103">
        <f t="shared" si="20"/>
        <v>5</v>
      </c>
      <c r="AI103">
        <v>3.2101700000000006</v>
      </c>
    </row>
    <row r="104" spans="1:35" ht="15" thickBot="1" x14ac:dyDescent="0.4">
      <c r="A104" s="2">
        <v>39979</v>
      </c>
      <c r="B104" s="6">
        <f t="shared" si="11"/>
        <v>6</v>
      </c>
      <c r="C104" s="6">
        <f t="shared" si="12"/>
        <v>2009</v>
      </c>
      <c r="D104">
        <v>12035</v>
      </c>
      <c r="E104">
        <f t="shared" si="13"/>
        <v>52</v>
      </c>
      <c r="F104">
        <f t="shared" si="14"/>
        <v>88</v>
      </c>
      <c r="G104">
        <f t="shared" si="15"/>
        <v>44</v>
      </c>
      <c r="H104">
        <f t="shared" si="16"/>
        <v>854</v>
      </c>
      <c r="I104">
        <f t="shared" si="17"/>
        <v>49</v>
      </c>
      <c r="J104">
        <f t="shared" si="18"/>
        <v>0.2</v>
      </c>
      <c r="O104" s="5">
        <v>2015</v>
      </c>
      <c r="P104" s="5">
        <v>5</v>
      </c>
      <c r="Q104" s="5">
        <v>0</v>
      </c>
      <c r="R104" s="5">
        <v>17</v>
      </c>
      <c r="S104" s="5">
        <v>154</v>
      </c>
      <c r="T104" s="5">
        <v>513</v>
      </c>
      <c r="U104" s="5">
        <v>558</v>
      </c>
      <c r="V104" s="5">
        <v>541</v>
      </c>
      <c r="W104" s="5">
        <v>379</v>
      </c>
      <c r="X104" s="5">
        <v>378</v>
      </c>
      <c r="Y104" s="5">
        <v>346</v>
      </c>
      <c r="Z104" s="5">
        <v>127</v>
      </c>
      <c r="AA104" s="5">
        <v>11</v>
      </c>
      <c r="AB104" s="5">
        <v>3029</v>
      </c>
      <c r="AD104" s="12">
        <v>42109</v>
      </c>
      <c r="AE104" t="s">
        <v>141</v>
      </c>
      <c r="AF104">
        <f t="shared" si="19"/>
        <v>2015</v>
      </c>
      <c r="AG104">
        <f t="shared" si="20"/>
        <v>4</v>
      </c>
      <c r="AI104">
        <v>2.8768428571428566</v>
      </c>
    </row>
    <row r="105" spans="1:35" ht="15" thickBot="1" x14ac:dyDescent="0.4">
      <c r="A105" s="2">
        <v>40009</v>
      </c>
      <c r="B105" s="6">
        <f t="shared" si="11"/>
        <v>7</v>
      </c>
      <c r="C105" s="6">
        <f t="shared" si="12"/>
        <v>2009</v>
      </c>
      <c r="D105">
        <v>21308</v>
      </c>
      <c r="E105">
        <f t="shared" si="13"/>
        <v>54</v>
      </c>
      <c r="F105">
        <f t="shared" si="14"/>
        <v>105</v>
      </c>
      <c r="G105">
        <f t="shared" si="15"/>
        <v>195</v>
      </c>
      <c r="H105">
        <f t="shared" si="16"/>
        <v>774</v>
      </c>
      <c r="I105">
        <f t="shared" si="17"/>
        <v>52</v>
      </c>
      <c r="J105">
        <f t="shared" si="18"/>
        <v>0.06</v>
      </c>
      <c r="O105" s="5">
        <v>2016</v>
      </c>
      <c r="P105" s="5">
        <v>0</v>
      </c>
      <c r="Q105" s="5">
        <v>1</v>
      </c>
      <c r="R105" s="5">
        <v>88</v>
      </c>
      <c r="S105" s="5">
        <v>170</v>
      </c>
      <c r="T105" s="5">
        <v>567</v>
      </c>
      <c r="U105" s="5">
        <v>616</v>
      </c>
      <c r="V105" s="5">
        <v>662</v>
      </c>
      <c r="W105" s="5" t="s">
        <v>21</v>
      </c>
      <c r="X105" s="5">
        <v>471</v>
      </c>
      <c r="Y105" s="5">
        <v>237</v>
      </c>
      <c r="Z105" s="5">
        <v>146</v>
      </c>
      <c r="AA105" s="5">
        <v>77</v>
      </c>
      <c r="AB105" s="5" t="s">
        <v>21</v>
      </c>
      <c r="AD105" s="12">
        <v>42078</v>
      </c>
      <c r="AE105" t="s">
        <v>142</v>
      </c>
      <c r="AF105">
        <f t="shared" si="19"/>
        <v>2015</v>
      </c>
      <c r="AG105">
        <f t="shared" si="20"/>
        <v>3</v>
      </c>
      <c r="AI105">
        <v>2.9371363636363639</v>
      </c>
    </row>
    <row r="106" spans="1:35" ht="15" thickBot="1" x14ac:dyDescent="0.4">
      <c r="A106" s="2">
        <v>40040</v>
      </c>
      <c r="B106" s="6">
        <f t="shared" si="11"/>
        <v>8</v>
      </c>
      <c r="C106" s="6">
        <f t="shared" si="12"/>
        <v>2009</v>
      </c>
      <c r="D106">
        <v>24156</v>
      </c>
      <c r="E106">
        <f t="shared" si="13"/>
        <v>52</v>
      </c>
      <c r="F106">
        <f t="shared" si="14"/>
        <v>91</v>
      </c>
      <c r="G106">
        <f t="shared" si="15"/>
        <v>85</v>
      </c>
      <c r="H106">
        <f t="shared" si="16"/>
        <v>655</v>
      </c>
      <c r="I106">
        <f t="shared" si="17"/>
        <v>52</v>
      </c>
      <c r="J106">
        <f t="shared" si="18"/>
        <v>0.88</v>
      </c>
      <c r="O106" s="5">
        <v>2017</v>
      </c>
      <c r="P106" s="5">
        <v>5</v>
      </c>
      <c r="Q106" s="5" t="s">
        <v>21</v>
      </c>
      <c r="R106" s="5" t="s">
        <v>21</v>
      </c>
      <c r="S106" s="5" t="s">
        <v>21</v>
      </c>
      <c r="T106" s="5">
        <v>415</v>
      </c>
      <c r="U106" s="5">
        <v>811</v>
      </c>
      <c r="V106" s="5">
        <v>840</v>
      </c>
      <c r="W106" s="5">
        <v>655</v>
      </c>
      <c r="X106" s="5">
        <v>557</v>
      </c>
      <c r="Y106" s="5">
        <v>411</v>
      </c>
      <c r="Z106" s="5">
        <v>214</v>
      </c>
      <c r="AA106" s="5">
        <v>93</v>
      </c>
      <c r="AB106" s="5" t="s">
        <v>21</v>
      </c>
      <c r="AD106" s="12">
        <v>42050</v>
      </c>
      <c r="AE106" t="s">
        <v>143</v>
      </c>
      <c r="AF106">
        <f t="shared" si="19"/>
        <v>2015</v>
      </c>
      <c r="AG106">
        <f t="shared" si="20"/>
        <v>2</v>
      </c>
      <c r="AI106">
        <v>2.9691526315789472</v>
      </c>
    </row>
    <row r="107" spans="1:35" ht="15" thickBot="1" x14ac:dyDescent="0.4">
      <c r="A107" s="2">
        <v>40071</v>
      </c>
      <c r="B107" s="6">
        <f t="shared" si="11"/>
        <v>9</v>
      </c>
      <c r="C107" s="6">
        <f t="shared" si="12"/>
        <v>2009</v>
      </c>
      <c r="D107">
        <v>24013</v>
      </c>
      <c r="E107">
        <f t="shared" si="13"/>
        <v>42</v>
      </c>
      <c r="F107">
        <f t="shared" si="14"/>
        <v>88</v>
      </c>
      <c r="G107">
        <f t="shared" si="15"/>
        <v>45</v>
      </c>
      <c r="H107">
        <f t="shared" si="16"/>
        <v>691</v>
      </c>
      <c r="I107">
        <f t="shared" si="17"/>
        <v>42</v>
      </c>
      <c r="J107">
        <f t="shared" si="18"/>
        <v>2.08</v>
      </c>
      <c r="O107" s="5">
        <v>2018</v>
      </c>
      <c r="P107" s="5">
        <v>2</v>
      </c>
      <c r="Q107" s="5">
        <v>0</v>
      </c>
      <c r="R107" s="5">
        <v>73</v>
      </c>
      <c r="S107" s="5">
        <v>361</v>
      </c>
      <c r="T107" s="5">
        <v>543</v>
      </c>
      <c r="U107" s="5">
        <v>760</v>
      </c>
      <c r="V107" s="5">
        <v>615</v>
      </c>
      <c r="W107" s="5">
        <v>650</v>
      </c>
      <c r="X107" s="5">
        <v>573</v>
      </c>
      <c r="Y107" s="5">
        <v>394</v>
      </c>
      <c r="Z107" s="5">
        <v>122</v>
      </c>
      <c r="AA107" s="5">
        <v>92</v>
      </c>
      <c r="AB107" s="5">
        <v>4185</v>
      </c>
      <c r="AD107" s="12">
        <v>42019</v>
      </c>
      <c r="AE107" t="s">
        <v>144</v>
      </c>
      <c r="AF107">
        <f t="shared" si="19"/>
        <v>2015</v>
      </c>
      <c r="AG107">
        <f t="shared" si="20"/>
        <v>1</v>
      </c>
      <c r="AI107">
        <v>3.2228999999999992</v>
      </c>
    </row>
    <row r="108" spans="1:35" ht="15" thickBot="1" x14ac:dyDescent="0.4">
      <c r="A108" s="2">
        <v>40101</v>
      </c>
      <c r="B108" s="6">
        <f t="shared" si="11"/>
        <v>10</v>
      </c>
      <c r="C108" s="6">
        <f t="shared" si="12"/>
        <v>2009</v>
      </c>
      <c r="D108">
        <v>25070</v>
      </c>
      <c r="E108">
        <f t="shared" si="13"/>
        <v>35</v>
      </c>
      <c r="F108">
        <f t="shared" si="14"/>
        <v>67</v>
      </c>
      <c r="G108">
        <f t="shared" si="15"/>
        <v>0</v>
      </c>
      <c r="H108">
        <f t="shared" si="16"/>
        <v>459</v>
      </c>
      <c r="I108">
        <f t="shared" si="17"/>
        <v>38</v>
      </c>
      <c r="J108">
        <f t="shared" si="18"/>
        <v>5.47</v>
      </c>
      <c r="O108" s="5">
        <v>2019</v>
      </c>
      <c r="P108" s="5">
        <v>9</v>
      </c>
      <c r="Q108" s="5">
        <v>11</v>
      </c>
      <c r="R108" s="5">
        <v>88</v>
      </c>
      <c r="S108" s="5">
        <v>365</v>
      </c>
      <c r="T108" s="5">
        <v>505</v>
      </c>
      <c r="U108" s="5">
        <v>653</v>
      </c>
      <c r="V108" s="5">
        <v>651</v>
      </c>
      <c r="W108" s="5">
        <v>801</v>
      </c>
      <c r="X108" s="5" t="s">
        <v>21</v>
      </c>
      <c r="Y108" s="5" t="s">
        <v>21</v>
      </c>
      <c r="Z108" s="5">
        <v>145</v>
      </c>
      <c r="AA108" s="5">
        <v>70</v>
      </c>
      <c r="AB108" s="5" t="s">
        <v>21</v>
      </c>
      <c r="AD108" s="12">
        <v>41988</v>
      </c>
      <c r="AE108" t="s">
        <v>145</v>
      </c>
      <c r="AF108">
        <f t="shared" si="19"/>
        <v>2014</v>
      </c>
      <c r="AG108">
        <f t="shared" si="20"/>
        <v>12</v>
      </c>
      <c r="AI108">
        <v>3.8064727272727268</v>
      </c>
    </row>
    <row r="109" spans="1:35" ht="15" thickBot="1" x14ac:dyDescent="0.4">
      <c r="A109" s="2">
        <v>40132</v>
      </c>
      <c r="B109" s="6">
        <f t="shared" si="11"/>
        <v>11</v>
      </c>
      <c r="C109" s="6">
        <f t="shared" si="12"/>
        <v>2009</v>
      </c>
      <c r="D109">
        <v>25521</v>
      </c>
      <c r="E109">
        <f t="shared" si="13"/>
        <v>32</v>
      </c>
      <c r="F109">
        <f t="shared" si="14"/>
        <v>61</v>
      </c>
      <c r="G109">
        <f t="shared" si="15"/>
        <v>0</v>
      </c>
      <c r="H109">
        <f t="shared" si="16"/>
        <v>266</v>
      </c>
      <c r="I109">
        <f t="shared" si="17"/>
        <v>32</v>
      </c>
      <c r="J109">
        <f t="shared" si="18"/>
        <v>8.27</v>
      </c>
      <c r="O109" s="5">
        <v>2020</v>
      </c>
      <c r="P109" s="5">
        <v>7</v>
      </c>
      <c r="Q109" s="5">
        <v>1</v>
      </c>
      <c r="R109" s="5">
        <v>89</v>
      </c>
      <c r="S109" s="5">
        <v>443</v>
      </c>
      <c r="T109" s="5" t="s">
        <v>21</v>
      </c>
      <c r="U109" s="5">
        <v>630</v>
      </c>
      <c r="V109" s="5">
        <v>614</v>
      </c>
      <c r="W109" s="5">
        <v>620</v>
      </c>
      <c r="X109" s="5">
        <v>623</v>
      </c>
      <c r="Y109" s="5">
        <v>383</v>
      </c>
      <c r="Z109" s="5">
        <v>183</v>
      </c>
      <c r="AA109" s="5">
        <v>103</v>
      </c>
      <c r="AB109" s="5" t="s">
        <v>21</v>
      </c>
      <c r="AD109" s="12">
        <v>41958</v>
      </c>
      <c r="AE109" t="s">
        <v>146</v>
      </c>
      <c r="AF109">
        <f t="shared" si="19"/>
        <v>2014</v>
      </c>
      <c r="AG109">
        <f t="shared" si="20"/>
        <v>11</v>
      </c>
      <c r="AI109">
        <v>4.5452526315789479</v>
      </c>
    </row>
    <row r="110" spans="1:35" ht="15" thickBot="1" x14ac:dyDescent="0.4">
      <c r="A110" s="2">
        <v>40162</v>
      </c>
      <c r="B110" s="6">
        <f t="shared" si="11"/>
        <v>12</v>
      </c>
      <c r="C110" s="6">
        <f t="shared" si="12"/>
        <v>2009</v>
      </c>
      <c r="D110">
        <v>36670</v>
      </c>
      <c r="E110">
        <f t="shared" si="13"/>
        <v>14</v>
      </c>
      <c r="F110">
        <f t="shared" si="14"/>
        <v>58</v>
      </c>
      <c r="G110">
        <f t="shared" si="15"/>
        <v>0</v>
      </c>
      <c r="H110">
        <f t="shared" si="16"/>
        <v>43</v>
      </c>
      <c r="I110">
        <f t="shared" si="17"/>
        <v>16</v>
      </c>
      <c r="J110">
        <f t="shared" si="18"/>
        <v>2.61</v>
      </c>
      <c r="O110" s="5">
        <v>2021</v>
      </c>
      <c r="P110" s="5">
        <v>20</v>
      </c>
      <c r="Q110" s="5">
        <v>8</v>
      </c>
      <c r="R110" s="5">
        <v>38</v>
      </c>
      <c r="S110" s="5">
        <v>311</v>
      </c>
      <c r="T110" s="5" t="s">
        <v>21</v>
      </c>
      <c r="U110" s="5">
        <v>666</v>
      </c>
      <c r="V110" s="5">
        <v>677</v>
      </c>
      <c r="W110" s="5">
        <v>658</v>
      </c>
      <c r="X110" s="5">
        <v>625</v>
      </c>
      <c r="Y110" s="5">
        <v>370</v>
      </c>
      <c r="Z110" s="5">
        <v>252</v>
      </c>
      <c r="AA110" s="5">
        <v>75</v>
      </c>
      <c r="AB110" s="5" t="s">
        <v>21</v>
      </c>
      <c r="AD110" s="12">
        <v>41927</v>
      </c>
      <c r="AE110" t="s">
        <v>147</v>
      </c>
      <c r="AF110">
        <f t="shared" si="19"/>
        <v>2014</v>
      </c>
      <c r="AG110">
        <f t="shared" si="20"/>
        <v>10</v>
      </c>
      <c r="AI110">
        <v>4.2805608695652175</v>
      </c>
    </row>
    <row r="111" spans="1:35" ht="15" thickBot="1" x14ac:dyDescent="0.4">
      <c r="A111" s="2">
        <v>40193</v>
      </c>
      <c r="B111" s="6">
        <f t="shared" si="11"/>
        <v>1</v>
      </c>
      <c r="C111" s="6">
        <f t="shared" si="12"/>
        <v>2010</v>
      </c>
      <c r="D111">
        <v>27562</v>
      </c>
      <c r="E111">
        <f t="shared" si="13"/>
        <v>33</v>
      </c>
      <c r="F111">
        <f t="shared" si="14"/>
        <v>61</v>
      </c>
      <c r="G111">
        <f t="shared" si="15"/>
        <v>0</v>
      </c>
      <c r="H111">
        <f t="shared" si="16"/>
        <v>14</v>
      </c>
      <c r="I111">
        <f t="shared" si="17"/>
        <v>35</v>
      </c>
      <c r="J111">
        <f t="shared" si="18"/>
        <v>6.29</v>
      </c>
      <c r="O111" s="5">
        <v>2022</v>
      </c>
      <c r="P111" s="5">
        <v>5</v>
      </c>
      <c r="Q111" s="5">
        <v>25</v>
      </c>
      <c r="R111" s="5">
        <v>98</v>
      </c>
      <c r="S111" s="5">
        <v>388</v>
      </c>
      <c r="T111" s="5">
        <v>506</v>
      </c>
      <c r="U111" s="5" t="s">
        <v>21</v>
      </c>
      <c r="V111" s="5">
        <v>737</v>
      </c>
      <c r="W111" s="5">
        <v>625</v>
      </c>
      <c r="X111" s="5">
        <v>536</v>
      </c>
      <c r="Y111" s="5">
        <v>509</v>
      </c>
      <c r="Z111" s="5">
        <v>359</v>
      </c>
      <c r="AA111" s="5">
        <v>120</v>
      </c>
      <c r="AB111" s="5" t="s">
        <v>21</v>
      </c>
      <c r="AD111" s="12">
        <v>41897</v>
      </c>
      <c r="AE111" t="s">
        <v>148</v>
      </c>
      <c r="AF111">
        <f t="shared" si="19"/>
        <v>2014</v>
      </c>
      <c r="AG111">
        <f t="shared" si="20"/>
        <v>9</v>
      </c>
      <c r="AI111">
        <v>4.4496571428571414</v>
      </c>
    </row>
    <row r="112" spans="1:35" ht="15" thickBot="1" x14ac:dyDescent="0.4">
      <c r="A112" s="2">
        <v>40224</v>
      </c>
      <c r="B112" s="6">
        <f t="shared" si="11"/>
        <v>2</v>
      </c>
      <c r="C112" s="6">
        <f t="shared" si="12"/>
        <v>2010</v>
      </c>
      <c r="D112">
        <v>25029</v>
      </c>
      <c r="E112">
        <f t="shared" si="13"/>
        <v>31</v>
      </c>
      <c r="F112">
        <f t="shared" si="14"/>
        <v>61</v>
      </c>
      <c r="G112">
        <f t="shared" si="15"/>
        <v>0</v>
      </c>
      <c r="H112">
        <f t="shared" si="16"/>
        <v>14</v>
      </c>
      <c r="I112">
        <f t="shared" si="17"/>
        <v>31</v>
      </c>
      <c r="J112">
        <f t="shared" si="18"/>
        <v>3.59</v>
      </c>
      <c r="O112" s="5">
        <v>2023</v>
      </c>
      <c r="P112" s="5">
        <v>20</v>
      </c>
      <c r="Q112" s="5">
        <v>5</v>
      </c>
      <c r="R112" s="5">
        <v>38</v>
      </c>
      <c r="S112" s="5">
        <v>244</v>
      </c>
      <c r="T112" s="5">
        <v>707</v>
      </c>
      <c r="U112" s="5">
        <v>805</v>
      </c>
      <c r="V112" s="5">
        <v>689</v>
      </c>
      <c r="W112" s="5">
        <v>668</v>
      </c>
      <c r="X112" s="5">
        <v>628</v>
      </c>
      <c r="Y112" s="5">
        <v>478</v>
      </c>
      <c r="Z112" s="5">
        <v>152</v>
      </c>
      <c r="AA112" s="5">
        <v>104</v>
      </c>
      <c r="AB112" s="5">
        <v>4538</v>
      </c>
      <c r="AD112" s="12">
        <v>41866</v>
      </c>
      <c r="AE112" t="s">
        <v>149</v>
      </c>
      <c r="AF112">
        <f t="shared" si="19"/>
        <v>2014</v>
      </c>
      <c r="AG112">
        <f t="shared" si="20"/>
        <v>8</v>
      </c>
      <c r="AI112">
        <v>4.5011761904761913</v>
      </c>
    </row>
    <row r="113" spans="1:35" x14ac:dyDescent="0.35">
      <c r="A113" s="2">
        <v>40252</v>
      </c>
      <c r="B113" s="6">
        <f t="shared" si="11"/>
        <v>3</v>
      </c>
      <c r="C113" s="6">
        <f t="shared" si="12"/>
        <v>2010</v>
      </c>
      <c r="D113">
        <v>27612</v>
      </c>
      <c r="E113">
        <f t="shared" si="13"/>
        <v>29</v>
      </c>
      <c r="F113">
        <f t="shared" si="14"/>
        <v>70</v>
      </c>
      <c r="G113">
        <f t="shared" si="15"/>
        <v>0</v>
      </c>
      <c r="H113">
        <f t="shared" si="16"/>
        <v>85</v>
      </c>
      <c r="I113">
        <f t="shared" si="17"/>
        <v>28</v>
      </c>
      <c r="J113">
        <f t="shared" si="18"/>
        <v>3.38</v>
      </c>
      <c r="AD113" s="12">
        <v>41835</v>
      </c>
      <c r="AE113" t="s">
        <v>150</v>
      </c>
      <c r="AF113">
        <f t="shared" si="19"/>
        <v>2014</v>
      </c>
      <c r="AG113">
        <f t="shared" si="20"/>
        <v>7</v>
      </c>
      <c r="AI113">
        <v>4.6848045454545444</v>
      </c>
    </row>
    <row r="114" spans="1:35" x14ac:dyDescent="0.35">
      <c r="A114" s="2">
        <v>40283</v>
      </c>
      <c r="B114" s="6">
        <f t="shared" si="11"/>
        <v>4</v>
      </c>
      <c r="C114" s="6">
        <f t="shared" si="12"/>
        <v>2010</v>
      </c>
      <c r="D114">
        <v>25969</v>
      </c>
      <c r="E114">
        <f t="shared" si="13"/>
        <v>37</v>
      </c>
      <c r="F114">
        <f t="shared" si="14"/>
        <v>72</v>
      </c>
      <c r="G114">
        <f t="shared" si="15"/>
        <v>0</v>
      </c>
      <c r="H114">
        <f t="shared" si="16"/>
        <v>373</v>
      </c>
      <c r="I114">
        <f t="shared" si="17"/>
        <v>34</v>
      </c>
      <c r="J114">
        <f t="shared" si="18"/>
        <v>3.59</v>
      </c>
      <c r="AD114" s="12">
        <v>41805</v>
      </c>
      <c r="AE114" t="s">
        <v>151</v>
      </c>
      <c r="AF114">
        <f t="shared" si="19"/>
        <v>2014</v>
      </c>
      <c r="AG114">
        <f t="shared" si="20"/>
        <v>6</v>
      </c>
      <c r="AI114">
        <v>5.1292857142857136</v>
      </c>
    </row>
    <row r="115" spans="1:35" x14ac:dyDescent="0.35">
      <c r="A115" s="2">
        <v>40313</v>
      </c>
      <c r="B115" s="6">
        <f t="shared" si="11"/>
        <v>5</v>
      </c>
      <c r="C115" s="6">
        <f t="shared" si="12"/>
        <v>2010</v>
      </c>
      <c r="D115">
        <v>16623</v>
      </c>
      <c r="E115">
        <f t="shared" si="13"/>
        <v>41</v>
      </c>
      <c r="F115">
        <f t="shared" si="14"/>
        <v>74</v>
      </c>
      <c r="G115">
        <f t="shared" si="15"/>
        <v>0</v>
      </c>
      <c r="H115">
        <f t="shared" si="16"/>
        <v>513</v>
      </c>
      <c r="I115">
        <f t="shared" si="17"/>
        <v>40</v>
      </c>
      <c r="J115">
        <f t="shared" si="18"/>
        <v>2.95</v>
      </c>
      <c r="AD115" s="12">
        <v>41774</v>
      </c>
      <c r="AE115" t="s">
        <v>152</v>
      </c>
      <c r="AF115">
        <f t="shared" si="19"/>
        <v>2014</v>
      </c>
      <c r="AG115">
        <f t="shared" si="20"/>
        <v>5</v>
      </c>
      <c r="AI115">
        <v>5.0499619047619051</v>
      </c>
    </row>
    <row r="116" spans="1:35" x14ac:dyDescent="0.35">
      <c r="A116" s="2">
        <v>40344</v>
      </c>
      <c r="B116" s="6">
        <f t="shared" si="11"/>
        <v>6</v>
      </c>
      <c r="C116" s="6">
        <f t="shared" si="12"/>
        <v>2010</v>
      </c>
      <c r="D116">
        <v>12518</v>
      </c>
      <c r="E116">
        <f t="shared" si="13"/>
        <v>47</v>
      </c>
      <c r="F116">
        <f t="shared" si="14"/>
        <v>78</v>
      </c>
      <c r="G116">
        <f t="shared" si="15"/>
        <v>5</v>
      </c>
      <c r="H116">
        <f t="shared" si="16"/>
        <v>819</v>
      </c>
      <c r="I116">
        <f t="shared" si="17"/>
        <v>46</v>
      </c>
      <c r="J116">
        <f t="shared" si="18"/>
        <v>2.12</v>
      </c>
      <c r="O116" s="7" t="s">
        <v>202</v>
      </c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D116" s="12">
        <v>41744</v>
      </c>
      <c r="AE116" t="s">
        <v>153</v>
      </c>
      <c r="AF116">
        <f t="shared" si="19"/>
        <v>2014</v>
      </c>
      <c r="AG116">
        <f t="shared" si="20"/>
        <v>4</v>
      </c>
      <c r="AI116">
        <v>5.1169285714285708</v>
      </c>
    </row>
    <row r="117" spans="1:35" ht="15" thickBot="1" x14ac:dyDescent="0.4">
      <c r="A117" s="2">
        <v>40374</v>
      </c>
      <c r="B117" s="6">
        <f t="shared" si="11"/>
        <v>7</v>
      </c>
      <c r="C117" s="6">
        <f t="shared" si="12"/>
        <v>2010</v>
      </c>
      <c r="D117">
        <v>17042</v>
      </c>
      <c r="E117">
        <f t="shared" si="13"/>
        <v>52</v>
      </c>
      <c r="F117">
        <f t="shared" si="14"/>
        <v>94</v>
      </c>
      <c r="G117">
        <f t="shared" si="15"/>
        <v>89</v>
      </c>
      <c r="H117">
        <f t="shared" si="16"/>
        <v>535</v>
      </c>
      <c r="I117">
        <f t="shared" si="17"/>
        <v>50</v>
      </c>
      <c r="J117">
        <f t="shared" si="18"/>
        <v>0.26</v>
      </c>
      <c r="P117">
        <v>1</v>
      </c>
      <c r="Q117">
        <v>2</v>
      </c>
      <c r="R117">
        <v>3</v>
      </c>
      <c r="S117">
        <v>4</v>
      </c>
      <c r="T117">
        <v>5</v>
      </c>
      <c r="U117">
        <v>6</v>
      </c>
      <c r="V117">
        <v>7</v>
      </c>
      <c r="W117">
        <v>8</v>
      </c>
      <c r="X117">
        <v>9</v>
      </c>
      <c r="Y117">
        <v>10</v>
      </c>
      <c r="Z117">
        <v>11</v>
      </c>
      <c r="AA117">
        <v>12</v>
      </c>
      <c r="AB117">
        <v>13</v>
      </c>
      <c r="AD117" s="12">
        <v>41713</v>
      </c>
      <c r="AE117" t="s">
        <v>154</v>
      </c>
      <c r="AF117">
        <f t="shared" si="19"/>
        <v>2014</v>
      </c>
      <c r="AG117">
        <f t="shared" si="20"/>
        <v>3</v>
      </c>
      <c r="AI117">
        <v>5.2214999999999998</v>
      </c>
    </row>
    <row r="118" spans="1:35" ht="15" thickBot="1" x14ac:dyDescent="0.4">
      <c r="A118" s="2">
        <v>40405</v>
      </c>
      <c r="B118" s="6">
        <f t="shared" si="11"/>
        <v>8</v>
      </c>
      <c r="C118" s="6">
        <f t="shared" si="12"/>
        <v>2010</v>
      </c>
      <c r="D118">
        <v>22487</v>
      </c>
      <c r="E118">
        <f t="shared" si="13"/>
        <v>52</v>
      </c>
      <c r="F118">
        <f t="shared" si="14"/>
        <v>95</v>
      </c>
      <c r="G118">
        <f t="shared" si="15"/>
        <v>92</v>
      </c>
      <c r="H118">
        <f t="shared" si="16"/>
        <v>483</v>
      </c>
      <c r="I118">
        <f t="shared" si="17"/>
        <v>50</v>
      </c>
      <c r="J118">
        <f t="shared" si="18"/>
        <v>0.59</v>
      </c>
      <c r="O118" s="5">
        <v>2000</v>
      </c>
      <c r="P118" s="5">
        <v>29</v>
      </c>
      <c r="Q118" s="5">
        <v>31</v>
      </c>
      <c r="R118" s="5">
        <v>32</v>
      </c>
      <c r="S118" s="5">
        <v>35</v>
      </c>
      <c r="T118" s="5">
        <v>39</v>
      </c>
      <c r="U118" s="5">
        <v>47</v>
      </c>
      <c r="V118" s="5">
        <v>50</v>
      </c>
      <c r="W118" s="5">
        <v>50</v>
      </c>
      <c r="X118" s="5">
        <v>45</v>
      </c>
      <c r="Y118" s="5">
        <v>40</v>
      </c>
      <c r="Z118" s="5">
        <v>27</v>
      </c>
      <c r="AA118" s="5">
        <v>28</v>
      </c>
      <c r="AB118" s="5">
        <v>27</v>
      </c>
      <c r="AD118" s="12">
        <v>41685</v>
      </c>
      <c r="AE118" t="s">
        <v>155</v>
      </c>
      <c r="AF118">
        <f t="shared" si="19"/>
        <v>2014</v>
      </c>
      <c r="AG118">
        <f t="shared" si="20"/>
        <v>2</v>
      </c>
      <c r="AI118">
        <v>7.4791526315789465</v>
      </c>
    </row>
    <row r="119" spans="1:35" ht="15" thickBot="1" x14ac:dyDescent="0.4">
      <c r="A119" s="2">
        <v>40436</v>
      </c>
      <c r="B119" s="6">
        <f t="shared" si="11"/>
        <v>9</v>
      </c>
      <c r="C119" s="6">
        <f t="shared" si="12"/>
        <v>2010</v>
      </c>
      <c r="D119">
        <v>21668</v>
      </c>
      <c r="E119">
        <f t="shared" si="13"/>
        <v>50</v>
      </c>
      <c r="F119">
        <f t="shared" si="14"/>
        <v>83</v>
      </c>
      <c r="G119">
        <f t="shared" si="15"/>
        <v>17</v>
      </c>
      <c r="H119">
        <f t="shared" si="16"/>
        <v>499</v>
      </c>
      <c r="I119">
        <f t="shared" si="17"/>
        <v>48</v>
      </c>
      <c r="J119">
        <f t="shared" si="18"/>
        <v>3.86</v>
      </c>
      <c r="O119" s="5">
        <v>2001</v>
      </c>
      <c r="P119" s="5">
        <v>27</v>
      </c>
      <c r="Q119" s="5">
        <v>26</v>
      </c>
      <c r="R119" s="5">
        <v>31</v>
      </c>
      <c r="S119" s="5">
        <v>34</v>
      </c>
      <c r="T119" s="5">
        <v>39</v>
      </c>
      <c r="U119" s="5">
        <v>44</v>
      </c>
      <c r="V119" s="5">
        <v>49</v>
      </c>
      <c r="W119" s="5">
        <v>51</v>
      </c>
      <c r="X119" s="5">
        <v>44</v>
      </c>
      <c r="Y119" s="5">
        <v>32</v>
      </c>
      <c r="Z119" s="5">
        <v>34</v>
      </c>
      <c r="AA119" s="5">
        <v>30</v>
      </c>
      <c r="AB119" s="5">
        <v>26</v>
      </c>
      <c r="AD119" s="12">
        <v>41654</v>
      </c>
      <c r="AE119" t="s">
        <v>156</v>
      </c>
      <c r="AF119">
        <f t="shared" si="19"/>
        <v>2014</v>
      </c>
      <c r="AG119">
        <f t="shared" si="20"/>
        <v>1</v>
      </c>
      <c r="AI119">
        <v>4.7741285714285704</v>
      </c>
    </row>
    <row r="120" spans="1:35" ht="15" thickBot="1" x14ac:dyDescent="0.4">
      <c r="A120" s="2">
        <v>40466</v>
      </c>
      <c r="B120" s="6">
        <f t="shared" si="11"/>
        <v>10</v>
      </c>
      <c r="C120" s="6">
        <f t="shared" si="12"/>
        <v>2010</v>
      </c>
      <c r="D120">
        <v>23399</v>
      </c>
      <c r="E120">
        <f t="shared" si="13"/>
        <v>39</v>
      </c>
      <c r="F120">
        <f t="shared" si="14"/>
        <v>68</v>
      </c>
      <c r="G120">
        <f t="shared" si="15"/>
        <v>0</v>
      </c>
      <c r="H120">
        <f t="shared" si="16"/>
        <v>405</v>
      </c>
      <c r="I120">
        <f t="shared" si="17"/>
        <v>37</v>
      </c>
      <c r="J120">
        <f t="shared" si="18"/>
        <v>4.6900000000000004</v>
      </c>
      <c r="O120" s="5">
        <v>2002</v>
      </c>
      <c r="P120" s="5">
        <v>25</v>
      </c>
      <c r="Q120" s="5">
        <v>28</v>
      </c>
      <c r="R120" s="5">
        <v>28</v>
      </c>
      <c r="S120" s="5">
        <v>34</v>
      </c>
      <c r="T120" s="5">
        <v>35</v>
      </c>
      <c r="U120" s="5">
        <v>42</v>
      </c>
      <c r="V120" s="5">
        <v>49</v>
      </c>
      <c r="W120" s="5">
        <v>50</v>
      </c>
      <c r="X120" s="5">
        <v>45</v>
      </c>
      <c r="Y120" s="5">
        <v>34</v>
      </c>
      <c r="Z120" s="5">
        <v>30</v>
      </c>
      <c r="AA120" s="5">
        <v>28</v>
      </c>
      <c r="AB120" s="5">
        <v>25</v>
      </c>
      <c r="AD120" s="12">
        <v>41623</v>
      </c>
      <c r="AE120" t="s">
        <v>157</v>
      </c>
      <c r="AF120">
        <f t="shared" si="19"/>
        <v>2013</v>
      </c>
      <c r="AG120">
        <f t="shared" si="20"/>
        <v>12</v>
      </c>
      <c r="AI120">
        <v>4.6733238095238097</v>
      </c>
    </row>
    <row r="121" spans="1:35" ht="15" thickBot="1" x14ac:dyDescent="0.4">
      <c r="A121" s="2">
        <v>40497</v>
      </c>
      <c r="B121" s="6">
        <f t="shared" si="11"/>
        <v>11</v>
      </c>
      <c r="C121" s="6">
        <f t="shared" si="12"/>
        <v>2010</v>
      </c>
      <c r="D121">
        <v>28126</v>
      </c>
      <c r="E121">
        <f t="shared" si="13"/>
        <v>14</v>
      </c>
      <c r="F121">
        <f t="shared" si="14"/>
        <v>69</v>
      </c>
      <c r="G121">
        <f t="shared" si="15"/>
        <v>0</v>
      </c>
      <c r="H121">
        <f t="shared" si="16"/>
        <v>310</v>
      </c>
      <c r="I121">
        <f t="shared" si="17"/>
        <v>14</v>
      </c>
      <c r="J121">
        <f t="shared" si="18"/>
        <v>4.6900000000000004</v>
      </c>
      <c r="O121" s="5">
        <v>2003</v>
      </c>
      <c r="P121" s="5">
        <v>32</v>
      </c>
      <c r="Q121" s="5">
        <v>25</v>
      </c>
      <c r="R121" s="5">
        <v>34</v>
      </c>
      <c r="S121" s="5">
        <v>34</v>
      </c>
      <c r="T121" s="5">
        <v>37</v>
      </c>
      <c r="U121" s="5">
        <v>48</v>
      </c>
      <c r="V121" s="5">
        <v>50</v>
      </c>
      <c r="W121" s="5">
        <v>50</v>
      </c>
      <c r="X121" s="5">
        <v>47</v>
      </c>
      <c r="Y121" s="5">
        <v>30</v>
      </c>
      <c r="Z121" s="5">
        <v>28</v>
      </c>
      <c r="AA121" s="5">
        <v>25</v>
      </c>
      <c r="AB121" s="5">
        <v>25</v>
      </c>
      <c r="AD121" s="12">
        <v>41593</v>
      </c>
      <c r="AE121" t="s">
        <v>158</v>
      </c>
      <c r="AF121">
        <f t="shared" si="19"/>
        <v>2013</v>
      </c>
      <c r="AG121">
        <f t="shared" si="20"/>
        <v>11</v>
      </c>
      <c r="AI121">
        <v>3.8550800000000001</v>
      </c>
    </row>
    <row r="122" spans="1:35" ht="15" thickBot="1" x14ac:dyDescent="0.4">
      <c r="A122" s="2">
        <v>40527</v>
      </c>
      <c r="B122" s="6">
        <f t="shared" si="11"/>
        <v>12</v>
      </c>
      <c r="C122" s="6">
        <f t="shared" si="12"/>
        <v>2010</v>
      </c>
      <c r="D122">
        <v>30104</v>
      </c>
      <c r="E122">
        <f t="shared" si="13"/>
        <v>21</v>
      </c>
      <c r="F122">
        <f t="shared" si="14"/>
        <v>59</v>
      </c>
      <c r="G122">
        <f t="shared" si="15"/>
        <v>0</v>
      </c>
      <c r="H122">
        <f t="shared" si="16"/>
        <v>142</v>
      </c>
      <c r="I122">
        <f t="shared" si="17"/>
        <v>21</v>
      </c>
      <c r="J122">
        <f t="shared" si="18"/>
        <v>9.25</v>
      </c>
      <c r="O122" s="5">
        <v>2004</v>
      </c>
      <c r="P122" s="5">
        <v>20</v>
      </c>
      <c r="Q122" s="5">
        <v>31</v>
      </c>
      <c r="R122" s="5">
        <v>32</v>
      </c>
      <c r="S122" s="5">
        <v>37</v>
      </c>
      <c r="T122" s="5">
        <v>44</v>
      </c>
      <c r="U122" s="5">
        <v>46</v>
      </c>
      <c r="V122" s="5">
        <v>52</v>
      </c>
      <c r="W122" s="5">
        <v>54</v>
      </c>
      <c r="X122" s="5">
        <v>47</v>
      </c>
      <c r="Y122" s="5">
        <v>37</v>
      </c>
      <c r="Z122" s="5">
        <v>29</v>
      </c>
      <c r="AA122" s="5">
        <v>29</v>
      </c>
      <c r="AB122" s="5">
        <v>20</v>
      </c>
      <c r="AD122" s="12">
        <v>41562</v>
      </c>
      <c r="AE122" t="s">
        <v>159</v>
      </c>
      <c r="AF122">
        <f t="shared" si="19"/>
        <v>2013</v>
      </c>
      <c r="AG122">
        <f t="shared" si="20"/>
        <v>10</v>
      </c>
      <c r="AI122">
        <v>3.982104347826088</v>
      </c>
    </row>
    <row r="123" spans="1:35" ht="15" thickBot="1" x14ac:dyDescent="0.4">
      <c r="A123" s="2">
        <v>40558</v>
      </c>
      <c r="B123" s="6">
        <f t="shared" si="11"/>
        <v>1</v>
      </c>
      <c r="C123" s="6">
        <f t="shared" si="12"/>
        <v>2011</v>
      </c>
      <c r="D123">
        <v>30787</v>
      </c>
      <c r="E123">
        <f t="shared" si="13"/>
        <v>21</v>
      </c>
      <c r="F123">
        <f t="shared" si="14"/>
        <v>57</v>
      </c>
      <c r="G123">
        <f t="shared" si="15"/>
        <v>44.226480836236931</v>
      </c>
      <c r="H123">
        <f t="shared" si="16"/>
        <v>45</v>
      </c>
      <c r="I123">
        <f t="shared" si="17"/>
        <v>25</v>
      </c>
      <c r="J123">
        <f t="shared" si="18"/>
        <v>4.83</v>
      </c>
      <c r="O123" s="5">
        <v>2005</v>
      </c>
      <c r="P123" s="5">
        <v>23</v>
      </c>
      <c r="Q123" s="5">
        <v>26</v>
      </c>
      <c r="R123" s="5">
        <v>37</v>
      </c>
      <c r="S123" s="5">
        <v>36</v>
      </c>
      <c r="T123" s="5">
        <v>44</v>
      </c>
      <c r="U123" s="5">
        <v>48</v>
      </c>
      <c r="V123" s="5">
        <v>51</v>
      </c>
      <c r="W123" s="5">
        <v>53</v>
      </c>
      <c r="X123" s="5">
        <v>42</v>
      </c>
      <c r="Y123" s="5">
        <v>37</v>
      </c>
      <c r="Z123" s="5">
        <v>29</v>
      </c>
      <c r="AA123" s="5">
        <v>23</v>
      </c>
      <c r="AB123" s="5">
        <v>23</v>
      </c>
      <c r="AD123" s="12">
        <v>41532</v>
      </c>
      <c r="AE123" t="s">
        <v>160</v>
      </c>
      <c r="AF123">
        <f t="shared" si="19"/>
        <v>2013</v>
      </c>
      <c r="AG123">
        <f t="shared" si="20"/>
        <v>9</v>
      </c>
      <c r="AI123">
        <v>3.9951199999999991</v>
      </c>
    </row>
    <row r="124" spans="1:35" ht="15" thickBot="1" x14ac:dyDescent="0.4">
      <c r="A124" s="2">
        <v>40589</v>
      </c>
      <c r="B124" s="6">
        <f t="shared" si="11"/>
        <v>2</v>
      </c>
      <c r="C124" s="6">
        <f t="shared" si="12"/>
        <v>2011</v>
      </c>
      <c r="D124">
        <v>27340</v>
      </c>
      <c r="E124">
        <f t="shared" si="13"/>
        <v>19</v>
      </c>
      <c r="F124">
        <f t="shared" si="14"/>
        <v>55</v>
      </c>
      <c r="G124">
        <f t="shared" si="15"/>
        <v>0</v>
      </c>
      <c r="H124">
        <f t="shared" si="16"/>
        <v>38</v>
      </c>
      <c r="I124">
        <f t="shared" si="17"/>
        <v>19</v>
      </c>
      <c r="J124">
        <f t="shared" si="18"/>
        <v>3.35</v>
      </c>
      <c r="O124" s="5">
        <v>2006</v>
      </c>
      <c r="P124" s="5">
        <v>37</v>
      </c>
      <c r="Q124" s="5">
        <v>23</v>
      </c>
      <c r="R124" s="5">
        <v>31</v>
      </c>
      <c r="S124" s="5">
        <v>36</v>
      </c>
      <c r="T124" s="5">
        <v>39</v>
      </c>
      <c r="U124" s="5">
        <v>50</v>
      </c>
      <c r="V124" s="5">
        <v>53</v>
      </c>
      <c r="W124" s="5">
        <v>51</v>
      </c>
      <c r="X124" s="5">
        <v>47</v>
      </c>
      <c r="Y124" s="5">
        <v>30</v>
      </c>
      <c r="Z124" s="5">
        <v>18</v>
      </c>
      <c r="AA124" s="5">
        <v>27</v>
      </c>
      <c r="AB124" s="5">
        <v>18</v>
      </c>
      <c r="AD124" s="12">
        <v>41501</v>
      </c>
      <c r="AE124" t="s">
        <v>161</v>
      </c>
      <c r="AF124">
        <f t="shared" si="19"/>
        <v>2013</v>
      </c>
      <c r="AG124">
        <f t="shared" si="20"/>
        <v>8</v>
      </c>
      <c r="AI124">
        <v>3.7352318181818189</v>
      </c>
    </row>
    <row r="125" spans="1:35" ht="15" thickBot="1" x14ac:dyDescent="0.4">
      <c r="A125" s="2">
        <v>40617</v>
      </c>
      <c r="B125" s="6">
        <f t="shared" si="11"/>
        <v>3</v>
      </c>
      <c r="C125" s="6">
        <f t="shared" si="12"/>
        <v>2011</v>
      </c>
      <c r="D125">
        <v>24029</v>
      </c>
      <c r="E125">
        <f t="shared" si="13"/>
        <v>30</v>
      </c>
      <c r="F125">
        <f t="shared" si="14"/>
        <v>62</v>
      </c>
      <c r="G125">
        <f t="shared" si="15"/>
        <v>0</v>
      </c>
      <c r="H125">
        <f t="shared" si="16"/>
        <v>75</v>
      </c>
      <c r="I125">
        <f t="shared" si="17"/>
        <v>33</v>
      </c>
      <c r="J125">
        <f t="shared" si="18"/>
        <v>6.3</v>
      </c>
      <c r="O125" s="5">
        <v>2007</v>
      </c>
      <c r="P125" s="5">
        <v>19</v>
      </c>
      <c r="Q125" s="5">
        <v>28</v>
      </c>
      <c r="R125" s="5">
        <v>31</v>
      </c>
      <c r="S125" s="5">
        <v>34</v>
      </c>
      <c r="T125" s="5">
        <v>41</v>
      </c>
      <c r="U125" s="5">
        <v>46</v>
      </c>
      <c r="V125" s="5">
        <v>54</v>
      </c>
      <c r="W125" s="5">
        <v>52</v>
      </c>
      <c r="X125" s="5">
        <v>46</v>
      </c>
      <c r="Y125" s="5">
        <v>34</v>
      </c>
      <c r="Z125" s="5">
        <v>29</v>
      </c>
      <c r="AA125" s="5">
        <v>28</v>
      </c>
      <c r="AB125" s="5">
        <v>19</v>
      </c>
      <c r="AD125" s="12">
        <v>41470</v>
      </c>
      <c r="AE125" t="s">
        <v>162</v>
      </c>
      <c r="AF125">
        <f t="shared" si="19"/>
        <v>2013</v>
      </c>
      <c r="AG125">
        <f t="shared" si="20"/>
        <v>7</v>
      </c>
      <c r="AI125">
        <v>3.8347090909090911</v>
      </c>
    </row>
    <row r="126" spans="1:35" ht="15" thickBot="1" x14ac:dyDescent="0.4">
      <c r="A126" s="2">
        <v>40648</v>
      </c>
      <c r="B126" s="6">
        <f t="shared" si="11"/>
        <v>4</v>
      </c>
      <c r="C126" s="6">
        <f t="shared" si="12"/>
        <v>2011</v>
      </c>
      <c r="D126">
        <v>21174</v>
      </c>
      <c r="E126">
        <f t="shared" si="13"/>
        <v>33</v>
      </c>
      <c r="F126">
        <f t="shared" si="14"/>
        <v>68</v>
      </c>
      <c r="G126">
        <f t="shared" si="15"/>
        <v>0</v>
      </c>
      <c r="H126">
        <f t="shared" si="16"/>
        <v>315</v>
      </c>
      <c r="I126">
        <f t="shared" si="17"/>
        <v>33</v>
      </c>
      <c r="J126">
        <f t="shared" si="18"/>
        <v>3.94</v>
      </c>
      <c r="O126" s="5">
        <v>2008</v>
      </c>
      <c r="P126" s="5">
        <v>25</v>
      </c>
      <c r="Q126" s="5">
        <v>31</v>
      </c>
      <c r="R126" s="5">
        <v>31</v>
      </c>
      <c r="S126" s="5">
        <v>32</v>
      </c>
      <c r="T126" s="5">
        <v>39</v>
      </c>
      <c r="U126" s="5">
        <v>44</v>
      </c>
      <c r="V126" s="5">
        <v>51</v>
      </c>
      <c r="W126" s="5">
        <v>51</v>
      </c>
      <c r="X126" s="5">
        <v>43</v>
      </c>
      <c r="Y126" s="5">
        <v>37</v>
      </c>
      <c r="Z126" s="5">
        <v>34</v>
      </c>
      <c r="AA126" s="5">
        <v>14</v>
      </c>
      <c r="AB126" s="5">
        <v>14</v>
      </c>
      <c r="AD126" s="12">
        <v>41440</v>
      </c>
      <c r="AE126" t="s">
        <v>163</v>
      </c>
      <c r="AF126">
        <f t="shared" si="19"/>
        <v>2013</v>
      </c>
      <c r="AG126">
        <f t="shared" si="20"/>
        <v>6</v>
      </c>
      <c r="AI126">
        <v>3.9040000000000008</v>
      </c>
    </row>
    <row r="127" spans="1:35" ht="15" thickBot="1" x14ac:dyDescent="0.4">
      <c r="A127" s="2">
        <v>40678</v>
      </c>
      <c r="B127" s="6">
        <f t="shared" si="11"/>
        <v>5</v>
      </c>
      <c r="C127" s="6">
        <f t="shared" si="12"/>
        <v>2011</v>
      </c>
      <c r="D127">
        <v>15426</v>
      </c>
      <c r="E127">
        <f t="shared" si="13"/>
        <v>38</v>
      </c>
      <c r="F127">
        <f t="shared" si="14"/>
        <v>71</v>
      </c>
      <c r="G127">
        <f t="shared" si="15"/>
        <v>0</v>
      </c>
      <c r="H127">
        <f t="shared" si="16"/>
        <v>599</v>
      </c>
      <c r="I127">
        <f t="shared" si="17"/>
        <v>38</v>
      </c>
      <c r="J127">
        <f t="shared" si="18"/>
        <v>3.06</v>
      </c>
      <c r="O127" s="5">
        <v>2009</v>
      </c>
      <c r="P127" s="5">
        <v>25</v>
      </c>
      <c r="Q127" s="5">
        <v>26</v>
      </c>
      <c r="R127" s="5">
        <v>26</v>
      </c>
      <c r="S127" s="5">
        <v>33</v>
      </c>
      <c r="T127" s="5">
        <v>40</v>
      </c>
      <c r="U127" s="5">
        <v>49</v>
      </c>
      <c r="V127" s="5">
        <v>52</v>
      </c>
      <c r="W127" s="5">
        <v>52</v>
      </c>
      <c r="X127" s="5">
        <v>42</v>
      </c>
      <c r="Y127" s="5">
        <v>38</v>
      </c>
      <c r="Z127" s="5">
        <v>32</v>
      </c>
      <c r="AA127" s="5">
        <v>16</v>
      </c>
      <c r="AB127" s="5">
        <v>16</v>
      </c>
      <c r="AD127" s="12">
        <v>41409</v>
      </c>
      <c r="AE127" t="s">
        <v>164</v>
      </c>
      <c r="AF127">
        <f t="shared" si="19"/>
        <v>2013</v>
      </c>
      <c r="AG127">
        <f t="shared" si="20"/>
        <v>5</v>
      </c>
      <c r="AI127">
        <v>4.1679363636363638</v>
      </c>
    </row>
    <row r="128" spans="1:35" ht="15" thickBot="1" x14ac:dyDescent="0.4">
      <c r="A128" s="2">
        <v>40709</v>
      </c>
      <c r="B128" s="6">
        <f t="shared" si="11"/>
        <v>6</v>
      </c>
      <c r="C128" s="6">
        <f t="shared" si="12"/>
        <v>2011</v>
      </c>
      <c r="D128">
        <v>11754</v>
      </c>
      <c r="E128">
        <f t="shared" si="13"/>
        <v>47</v>
      </c>
      <c r="F128">
        <f t="shared" si="14"/>
        <v>78</v>
      </c>
      <c r="G128">
        <f t="shared" si="15"/>
        <v>1</v>
      </c>
      <c r="H128">
        <f t="shared" si="16"/>
        <v>631</v>
      </c>
      <c r="I128">
        <f t="shared" si="17"/>
        <v>46</v>
      </c>
      <c r="J128">
        <f t="shared" si="18"/>
        <v>1.26</v>
      </c>
      <c r="O128" s="5">
        <v>2010</v>
      </c>
      <c r="P128" s="5">
        <v>35</v>
      </c>
      <c r="Q128" s="5">
        <v>31</v>
      </c>
      <c r="R128" s="5">
        <v>28</v>
      </c>
      <c r="S128" s="5">
        <v>34</v>
      </c>
      <c r="T128" s="5">
        <v>40</v>
      </c>
      <c r="U128" s="5">
        <v>46</v>
      </c>
      <c r="V128" s="5">
        <v>50</v>
      </c>
      <c r="W128" s="5">
        <v>50</v>
      </c>
      <c r="X128" s="5">
        <v>48</v>
      </c>
      <c r="Y128" s="5">
        <v>37</v>
      </c>
      <c r="Z128" s="5">
        <v>14</v>
      </c>
      <c r="AA128" s="5">
        <v>21</v>
      </c>
      <c r="AB128" s="5">
        <v>14</v>
      </c>
      <c r="AD128" s="12">
        <v>41379</v>
      </c>
      <c r="AE128" t="s">
        <v>165</v>
      </c>
      <c r="AF128">
        <f t="shared" si="19"/>
        <v>2013</v>
      </c>
      <c r="AG128">
        <f t="shared" si="20"/>
        <v>4</v>
      </c>
      <c r="AI128">
        <v>4.1999999999999993</v>
      </c>
    </row>
    <row r="129" spans="1:35" ht="15" thickBot="1" x14ac:dyDescent="0.4">
      <c r="A129" s="2">
        <v>40739</v>
      </c>
      <c r="B129" s="6">
        <f t="shared" si="11"/>
        <v>7</v>
      </c>
      <c r="C129" s="6">
        <f t="shared" si="12"/>
        <v>2011</v>
      </c>
      <c r="D129">
        <v>11325</v>
      </c>
      <c r="E129">
        <f t="shared" si="13"/>
        <v>51</v>
      </c>
      <c r="F129">
        <f t="shared" si="14"/>
        <v>82</v>
      </c>
      <c r="G129">
        <f t="shared" si="15"/>
        <v>25</v>
      </c>
      <c r="H129">
        <f t="shared" si="16"/>
        <v>533.44444444444446</v>
      </c>
      <c r="I129">
        <f t="shared" si="17"/>
        <v>49</v>
      </c>
      <c r="J129">
        <f t="shared" si="18"/>
        <v>0.87</v>
      </c>
      <c r="O129" s="5">
        <v>2011</v>
      </c>
      <c r="P129" s="5">
        <v>25</v>
      </c>
      <c r="Q129" s="5">
        <v>19</v>
      </c>
      <c r="R129" s="5">
        <v>33</v>
      </c>
      <c r="S129" s="5">
        <v>33</v>
      </c>
      <c r="T129" s="5">
        <v>38</v>
      </c>
      <c r="U129" s="5">
        <v>46</v>
      </c>
      <c r="V129" s="5">
        <v>49</v>
      </c>
      <c r="W129" s="5">
        <v>52</v>
      </c>
      <c r="X129" s="5">
        <v>46</v>
      </c>
      <c r="Y129" s="5">
        <v>37</v>
      </c>
      <c r="Z129" s="5">
        <v>27</v>
      </c>
      <c r="AA129" s="5">
        <v>26</v>
      </c>
      <c r="AB129" s="5">
        <v>19</v>
      </c>
      <c r="AD129" s="12">
        <v>41348</v>
      </c>
      <c r="AE129" t="s">
        <v>166</v>
      </c>
      <c r="AF129">
        <f t="shared" si="19"/>
        <v>2013</v>
      </c>
      <c r="AG129">
        <f t="shared" si="20"/>
        <v>3</v>
      </c>
      <c r="AI129">
        <v>4.0401700000000007</v>
      </c>
    </row>
    <row r="130" spans="1:35" ht="15" thickBot="1" x14ac:dyDescent="0.4">
      <c r="A130" s="2">
        <v>40770</v>
      </c>
      <c r="B130" s="6">
        <f t="shared" si="11"/>
        <v>8</v>
      </c>
      <c r="C130" s="6">
        <f t="shared" si="12"/>
        <v>2011</v>
      </c>
      <c r="D130">
        <v>15038</v>
      </c>
      <c r="E130">
        <f t="shared" si="13"/>
        <v>52</v>
      </c>
      <c r="F130">
        <f t="shared" si="14"/>
        <v>87</v>
      </c>
      <c r="G130">
        <f t="shared" si="15"/>
        <v>70</v>
      </c>
      <c r="H130">
        <f t="shared" si="16"/>
        <v>706</v>
      </c>
      <c r="I130">
        <f t="shared" si="17"/>
        <v>52</v>
      </c>
      <c r="J130">
        <f t="shared" si="18"/>
        <v>0.09</v>
      </c>
      <c r="O130" s="5">
        <v>2012</v>
      </c>
      <c r="P130" s="5">
        <v>26</v>
      </c>
      <c r="Q130" s="5">
        <v>28</v>
      </c>
      <c r="R130" s="5">
        <v>29</v>
      </c>
      <c r="S130" s="5">
        <v>35</v>
      </c>
      <c r="T130" s="5">
        <v>39</v>
      </c>
      <c r="U130" s="5">
        <v>43</v>
      </c>
      <c r="V130" s="5">
        <v>49</v>
      </c>
      <c r="W130" s="5">
        <v>50</v>
      </c>
      <c r="X130" s="5">
        <v>46</v>
      </c>
      <c r="Y130" s="5">
        <v>38</v>
      </c>
      <c r="Z130" s="5">
        <v>31</v>
      </c>
      <c r="AA130" s="5">
        <v>29</v>
      </c>
      <c r="AB130" s="5">
        <v>26</v>
      </c>
      <c r="AD130" s="12">
        <v>41320</v>
      </c>
      <c r="AE130" t="s">
        <v>167</v>
      </c>
      <c r="AF130">
        <f t="shared" si="19"/>
        <v>2013</v>
      </c>
      <c r="AG130">
        <f t="shared" si="20"/>
        <v>2</v>
      </c>
      <c r="AI130">
        <v>3.6573684210526314</v>
      </c>
    </row>
    <row r="131" spans="1:35" ht="15" thickBot="1" x14ac:dyDescent="0.4">
      <c r="A131" s="2">
        <v>40801</v>
      </c>
      <c r="B131" s="6">
        <f t="shared" si="11"/>
        <v>9</v>
      </c>
      <c r="C131" s="6">
        <f t="shared" si="12"/>
        <v>2011</v>
      </c>
      <c r="D131">
        <v>17018</v>
      </c>
      <c r="E131">
        <f t="shared" si="13"/>
        <v>47</v>
      </c>
      <c r="F131">
        <f t="shared" si="14"/>
        <v>83</v>
      </c>
      <c r="G131">
        <f t="shared" si="15"/>
        <v>52</v>
      </c>
      <c r="H131">
        <f t="shared" si="16"/>
        <v>591</v>
      </c>
      <c r="I131">
        <f t="shared" si="17"/>
        <v>46</v>
      </c>
      <c r="J131">
        <f t="shared" si="18"/>
        <v>1.22</v>
      </c>
      <c r="O131" s="5">
        <v>2013</v>
      </c>
      <c r="P131" s="5">
        <v>24</v>
      </c>
      <c r="Q131" s="5">
        <v>34</v>
      </c>
      <c r="R131" s="5">
        <v>32</v>
      </c>
      <c r="S131" s="5">
        <v>38</v>
      </c>
      <c r="T131" s="5">
        <v>38</v>
      </c>
      <c r="U131" s="5">
        <v>50</v>
      </c>
      <c r="V131" s="5">
        <v>52</v>
      </c>
      <c r="W131" s="5">
        <v>56</v>
      </c>
      <c r="X131" s="5">
        <v>45</v>
      </c>
      <c r="Y131" s="5">
        <v>38</v>
      </c>
      <c r="Z131" s="5">
        <v>31</v>
      </c>
      <c r="AA131" s="5">
        <v>19</v>
      </c>
      <c r="AB131" s="5">
        <v>19</v>
      </c>
      <c r="AD131" s="12">
        <v>41289</v>
      </c>
      <c r="AE131" t="s">
        <v>168</v>
      </c>
      <c r="AF131">
        <f t="shared" si="19"/>
        <v>2013</v>
      </c>
      <c r="AG131">
        <f t="shared" si="20"/>
        <v>1</v>
      </c>
      <c r="AI131">
        <v>3.6632095238095239</v>
      </c>
    </row>
    <row r="132" spans="1:35" ht="15" thickBot="1" x14ac:dyDescent="0.4">
      <c r="A132" s="2">
        <v>40831</v>
      </c>
      <c r="B132" s="6">
        <f t="shared" ref="B132:B195" si="21">MONTH(A132)</f>
        <v>10</v>
      </c>
      <c r="C132" s="6">
        <f t="shared" ref="C132:C195" si="22">YEAR(A132)</f>
        <v>2011</v>
      </c>
      <c r="D132">
        <v>18679</v>
      </c>
      <c r="E132">
        <f t="shared" ref="E132:E195" si="23">IF(OR(INDEX($P$3:$AB$26,MATCH(C132,$O$3:$O$26,0),MATCH(B132,$P$2:$AB$2,0))="T", INDEX($P$3:$AB$26,MATCH(C132,$O$3:$O$26,0),MATCH(B132,$P$2:$AB$2,0))="M"), AVERAGE($P$3:$AB$26), INDEX($P$3:$AB$26,MATCH(C132,$O$3:$O$26,0),MATCH(B132,$P$2:$AB$2,0)))</f>
        <v>36</v>
      </c>
      <c r="F132">
        <f t="shared" ref="F132:F195" si="24">IF(OR(INDEX($P$31:$AB$54,MATCH(C132,$O$31:$O$54,0),MATCH(B132,$P$30:$AB$30,0))="T", INDEX($P$31:$AB$54,MATCH(C132,$O$31:$O$54,0),MATCH(B132,$P$30:$AB$30,0))="M"), AVERAGE($P$31:$AB$54), INDEX($P$31:$AB$54,MATCH(C132,$O$31:$O$54,0),MATCH(B132,$P$30:$AB$30,0)))</f>
        <v>65</v>
      </c>
      <c r="G132">
        <f t="shared" ref="G132:G195" si="25">IF(OR(INDEX($P$60:$AB$83,MATCH(C132,$O$60:$O$83,0),MATCH(B132,$P$59:$AB$59,0))="T", INDEX($P$60:$AB$83,MATCH(C132,$O$60:$O$83,0),MATCH(B132,$P$59:$AB$59,0))="M"), AVERAGE($P$60:$AB$83), INDEX($P$60:$AB$83,MATCH(C132,$O$60:$O$83,0),MATCH(B132,$P$59:$AB$59,0)))</f>
        <v>0</v>
      </c>
      <c r="H132">
        <f t="shared" ref="H132:H195" si="26">IF(OR(INDEX($P$89:$AB$112,MATCH(C132,$O$89:$O$112,0),MATCH(B132,$P$88:$AB$88,0))="T", INDEX($P$89:$AB$112,MATCH(C132,$O$89:$O$112,0),MATCH(B132,$P$88:$AB$88,0))="M"), AVERAGE($P$89:$AB$112), INDEX($P$89:$AB$112,MATCH(C132,$O$89:$O$112,0),MATCH(B132,$P$88:$AB$88,0)))</f>
        <v>548</v>
      </c>
      <c r="I132">
        <f t="shared" ref="I132:I195" si="27">IF(OR(INDEX($P$118:$AB$141,MATCH(C132,$O$118:$O$141,0),MATCH(B132,$P$117:$AB$117,0))="T", INDEX($P$118:$AB$141,MATCH(C132,$O$118:$O$141,0),MATCH(B132,$P$117:$AB$117,0))="M"), AVERAGE($P$118:$AB$141), INDEX($P$118:$AB$141,MATCH(C132,$O$118:$O$141,0),MATCH(B132,$P$117:$AB$117,0)))</f>
        <v>37</v>
      </c>
      <c r="J132">
        <f t="shared" ref="J132:J195" si="28">IF(OR(INDEX($P$147:$AB$170,MATCH(C132,$O$147:$O$170,0),MATCH(B132,$P$146:$AB$146,0))="T", INDEX($P$147:$AB$170,MATCH(C132,$O$147:$O$170,0),MATCH(B132,$P$146:$AB$146,0))="M"), AVERAGE($P$148:$AB$171), INDEX($P$147:$AB$170,MATCH(C132,$O$147:$O$170,0),MATCH(B132,$P$146:$AB$146,0)))</f>
        <v>2.6</v>
      </c>
      <c r="O132" s="5">
        <v>2014</v>
      </c>
      <c r="P132" s="5">
        <v>31</v>
      </c>
      <c r="Q132" s="5">
        <v>21</v>
      </c>
      <c r="R132" s="5">
        <v>34</v>
      </c>
      <c r="S132" s="5">
        <v>40</v>
      </c>
      <c r="T132" s="5">
        <v>45</v>
      </c>
      <c r="U132" s="5">
        <v>48</v>
      </c>
      <c r="V132" s="5">
        <v>53</v>
      </c>
      <c r="W132" s="5">
        <v>52</v>
      </c>
      <c r="X132" s="5">
        <v>50</v>
      </c>
      <c r="Y132" s="5">
        <v>44</v>
      </c>
      <c r="Z132" s="5">
        <v>23</v>
      </c>
      <c r="AA132" s="5">
        <v>26</v>
      </c>
      <c r="AB132" s="5">
        <v>21</v>
      </c>
      <c r="AD132" s="12">
        <v>41258</v>
      </c>
      <c r="AE132" t="s">
        <v>169</v>
      </c>
      <c r="AF132">
        <f t="shared" ref="AF132:AF159" si="29">YEAR(AE132)</f>
        <v>2012</v>
      </c>
      <c r="AG132">
        <f t="shared" ref="AG132:AG159" si="30">MONTH(AE132)</f>
        <v>12</v>
      </c>
      <c r="AI132">
        <v>3.7656449999999992</v>
      </c>
    </row>
    <row r="133" spans="1:35" ht="15" thickBot="1" x14ac:dyDescent="0.4">
      <c r="A133" s="2">
        <v>40862</v>
      </c>
      <c r="B133" s="6">
        <f t="shared" si="21"/>
        <v>11</v>
      </c>
      <c r="C133" s="6">
        <f t="shared" si="22"/>
        <v>2011</v>
      </c>
      <c r="D133">
        <v>29977</v>
      </c>
      <c r="E133">
        <f t="shared" si="23"/>
        <v>28</v>
      </c>
      <c r="F133">
        <f t="shared" si="24"/>
        <v>62</v>
      </c>
      <c r="G133">
        <f t="shared" si="25"/>
        <v>0</v>
      </c>
      <c r="H133">
        <f t="shared" si="26"/>
        <v>362</v>
      </c>
      <c r="I133">
        <f t="shared" si="27"/>
        <v>27</v>
      </c>
      <c r="J133">
        <f t="shared" si="28"/>
        <v>5.54</v>
      </c>
      <c r="O133" s="5">
        <v>2015</v>
      </c>
      <c r="P133" s="5">
        <v>26</v>
      </c>
      <c r="Q133" s="5">
        <v>33</v>
      </c>
      <c r="R133" s="5">
        <v>31</v>
      </c>
      <c r="S133" s="5">
        <v>37</v>
      </c>
      <c r="T133" s="5">
        <v>43</v>
      </c>
      <c r="U133" s="5">
        <v>49</v>
      </c>
      <c r="V133" s="5">
        <v>54</v>
      </c>
      <c r="W133" s="5">
        <v>54</v>
      </c>
      <c r="X133" s="5">
        <v>45</v>
      </c>
      <c r="Y133" s="5">
        <v>45</v>
      </c>
      <c r="Z133" s="5">
        <v>25</v>
      </c>
      <c r="AA133" s="5">
        <v>28</v>
      </c>
      <c r="AB133" s="5">
        <v>25</v>
      </c>
      <c r="AD133" s="12">
        <v>41228</v>
      </c>
      <c r="AE133" t="s">
        <v>170</v>
      </c>
      <c r="AF133">
        <f t="shared" si="29"/>
        <v>2012</v>
      </c>
      <c r="AG133">
        <f t="shared" si="30"/>
        <v>11</v>
      </c>
      <c r="AI133">
        <v>3.8725000000000001</v>
      </c>
    </row>
    <row r="134" spans="1:35" ht="15" thickBot="1" x14ac:dyDescent="0.4">
      <c r="A134" s="2">
        <v>40892</v>
      </c>
      <c r="B134" s="6">
        <f t="shared" si="21"/>
        <v>12</v>
      </c>
      <c r="C134" s="6">
        <f t="shared" si="22"/>
        <v>2011</v>
      </c>
      <c r="D134">
        <v>35398</v>
      </c>
      <c r="E134">
        <f t="shared" si="23"/>
        <v>25</v>
      </c>
      <c r="F134">
        <f t="shared" si="24"/>
        <v>54</v>
      </c>
      <c r="G134">
        <f t="shared" si="25"/>
        <v>0</v>
      </c>
      <c r="H134">
        <f t="shared" si="26"/>
        <v>157</v>
      </c>
      <c r="I134">
        <f t="shared" si="27"/>
        <v>26</v>
      </c>
      <c r="J134">
        <f t="shared" si="28"/>
        <v>1.81</v>
      </c>
      <c r="O134" s="5">
        <v>2016</v>
      </c>
      <c r="P134" s="5">
        <v>25</v>
      </c>
      <c r="Q134" s="5">
        <v>34</v>
      </c>
      <c r="R134" s="5">
        <v>34</v>
      </c>
      <c r="S134" s="5">
        <v>43</v>
      </c>
      <c r="T134" s="5">
        <v>46</v>
      </c>
      <c r="U134" s="5">
        <v>44</v>
      </c>
      <c r="V134" s="5">
        <v>55</v>
      </c>
      <c r="W134" s="5">
        <v>53</v>
      </c>
      <c r="X134" s="5">
        <v>46</v>
      </c>
      <c r="Y134" s="5">
        <v>43</v>
      </c>
      <c r="Z134" s="5">
        <v>39</v>
      </c>
      <c r="AA134" s="5">
        <v>23</v>
      </c>
      <c r="AB134" s="5">
        <v>23</v>
      </c>
      <c r="AD134" s="12">
        <v>41197</v>
      </c>
      <c r="AE134" t="s">
        <v>171</v>
      </c>
      <c r="AF134">
        <f t="shared" si="29"/>
        <v>2012</v>
      </c>
      <c r="AG134">
        <f t="shared" si="30"/>
        <v>10</v>
      </c>
      <c r="AI134">
        <v>3.9557260869565227</v>
      </c>
    </row>
    <row r="135" spans="1:35" ht="15" thickBot="1" x14ac:dyDescent="0.4">
      <c r="A135" s="2">
        <v>40923</v>
      </c>
      <c r="B135" s="6">
        <f t="shared" si="21"/>
        <v>1</v>
      </c>
      <c r="C135" s="6">
        <f t="shared" si="22"/>
        <v>2012</v>
      </c>
      <c r="D135">
        <v>32832</v>
      </c>
      <c r="E135">
        <f t="shared" si="23"/>
        <v>25</v>
      </c>
      <c r="F135">
        <f t="shared" si="24"/>
        <v>55</v>
      </c>
      <c r="G135">
        <f t="shared" si="25"/>
        <v>0</v>
      </c>
      <c r="H135">
        <f t="shared" si="26"/>
        <v>40</v>
      </c>
      <c r="I135">
        <f t="shared" si="27"/>
        <v>26</v>
      </c>
      <c r="J135">
        <f t="shared" si="28"/>
        <v>5.61</v>
      </c>
      <c r="O135" s="5">
        <v>2017</v>
      </c>
      <c r="P135" s="5">
        <v>20</v>
      </c>
      <c r="Q135" s="5">
        <v>29</v>
      </c>
      <c r="R135" s="5">
        <v>34</v>
      </c>
      <c r="S135" s="5">
        <v>38</v>
      </c>
      <c r="T135" s="5">
        <v>43</v>
      </c>
      <c r="U135" s="5">
        <v>48</v>
      </c>
      <c r="V135" s="5">
        <v>53</v>
      </c>
      <c r="W135" s="5">
        <v>54</v>
      </c>
      <c r="X135" s="5">
        <v>50</v>
      </c>
      <c r="Y135" s="5">
        <v>38</v>
      </c>
      <c r="Z135" s="5">
        <v>33</v>
      </c>
      <c r="AA135" s="5">
        <v>28</v>
      </c>
      <c r="AB135" s="5">
        <v>20</v>
      </c>
      <c r="AD135" s="12">
        <v>41167</v>
      </c>
      <c r="AE135" t="s">
        <v>172</v>
      </c>
      <c r="AF135">
        <f t="shared" si="29"/>
        <v>2012</v>
      </c>
      <c r="AG135">
        <f t="shared" si="30"/>
        <v>9</v>
      </c>
      <c r="AI135">
        <v>3.3447368421052639</v>
      </c>
    </row>
    <row r="136" spans="1:35" ht="15" thickBot="1" x14ac:dyDescent="0.4">
      <c r="A136" s="2">
        <v>40954</v>
      </c>
      <c r="B136" s="6">
        <f t="shared" si="21"/>
        <v>2</v>
      </c>
      <c r="C136" s="6">
        <f t="shared" si="22"/>
        <v>2012</v>
      </c>
      <c r="D136">
        <v>30280</v>
      </c>
      <c r="E136">
        <f t="shared" si="23"/>
        <v>29</v>
      </c>
      <c r="F136">
        <f t="shared" si="24"/>
        <v>61</v>
      </c>
      <c r="G136">
        <f t="shared" si="25"/>
        <v>44.226480836236931</v>
      </c>
      <c r="H136">
        <f t="shared" si="26"/>
        <v>15</v>
      </c>
      <c r="I136">
        <f t="shared" si="27"/>
        <v>28</v>
      </c>
      <c r="J136">
        <f t="shared" si="28"/>
        <v>4.4967647058823532</v>
      </c>
      <c r="O136" s="5">
        <v>2018</v>
      </c>
      <c r="P136" s="5">
        <v>31</v>
      </c>
      <c r="Q136" s="5">
        <v>24</v>
      </c>
      <c r="R136" s="5">
        <v>33</v>
      </c>
      <c r="S136" s="5">
        <v>36</v>
      </c>
      <c r="T136" s="5">
        <v>45</v>
      </c>
      <c r="U136" s="5">
        <v>48</v>
      </c>
      <c r="V136" s="5">
        <v>50</v>
      </c>
      <c r="W136" s="5">
        <v>53</v>
      </c>
      <c r="X136" s="5">
        <v>48</v>
      </c>
      <c r="Y136" s="5">
        <v>43</v>
      </c>
      <c r="Z136" s="5">
        <v>34</v>
      </c>
      <c r="AA136" s="5">
        <v>31</v>
      </c>
      <c r="AB136" s="5">
        <v>24</v>
      </c>
      <c r="AD136" s="12">
        <v>41136</v>
      </c>
      <c r="AE136" t="s">
        <v>173</v>
      </c>
      <c r="AF136">
        <f t="shared" si="29"/>
        <v>2012</v>
      </c>
      <c r="AG136">
        <f t="shared" si="30"/>
        <v>8</v>
      </c>
      <c r="AI136">
        <v>3.0295652173913039</v>
      </c>
    </row>
    <row r="137" spans="1:35" ht="15" thickBot="1" x14ac:dyDescent="0.4">
      <c r="A137" s="2">
        <v>40983</v>
      </c>
      <c r="B137" s="6">
        <f t="shared" si="21"/>
        <v>3</v>
      </c>
      <c r="C137" s="6">
        <f t="shared" si="22"/>
        <v>2012</v>
      </c>
      <c r="D137">
        <v>27281</v>
      </c>
      <c r="E137">
        <f t="shared" si="23"/>
        <v>27</v>
      </c>
      <c r="F137">
        <f t="shared" si="24"/>
        <v>61</v>
      </c>
      <c r="G137">
        <f t="shared" si="25"/>
        <v>0</v>
      </c>
      <c r="H137">
        <f t="shared" si="26"/>
        <v>66</v>
      </c>
      <c r="I137">
        <f t="shared" si="27"/>
        <v>29</v>
      </c>
      <c r="J137">
        <f t="shared" si="28"/>
        <v>7.14</v>
      </c>
      <c r="O137" s="5">
        <v>2019</v>
      </c>
      <c r="P137" s="5">
        <v>31</v>
      </c>
      <c r="Q137" s="5">
        <v>20</v>
      </c>
      <c r="R137" s="5">
        <v>28</v>
      </c>
      <c r="S137" s="5">
        <v>37</v>
      </c>
      <c r="T137" s="5">
        <v>43</v>
      </c>
      <c r="U137" s="5">
        <v>50</v>
      </c>
      <c r="V137" s="5">
        <v>55</v>
      </c>
      <c r="W137" s="5">
        <v>55</v>
      </c>
      <c r="X137" s="5">
        <v>44</v>
      </c>
      <c r="Y137" s="5">
        <v>33</v>
      </c>
      <c r="Z137" s="5">
        <v>26</v>
      </c>
      <c r="AA137" s="5">
        <v>30</v>
      </c>
      <c r="AB137" s="5">
        <v>20</v>
      </c>
      <c r="AD137" s="12">
        <v>41105</v>
      </c>
      <c r="AE137" t="s">
        <v>174</v>
      </c>
      <c r="AF137">
        <f t="shared" si="29"/>
        <v>2012</v>
      </c>
      <c r="AG137">
        <f t="shared" si="30"/>
        <v>7</v>
      </c>
      <c r="AI137">
        <v>3.0280142857142858</v>
      </c>
    </row>
    <row r="138" spans="1:35" ht="15" thickBot="1" x14ac:dyDescent="0.4">
      <c r="A138" s="2">
        <v>41014</v>
      </c>
      <c r="B138" s="6">
        <f t="shared" si="21"/>
        <v>4</v>
      </c>
      <c r="C138" s="6">
        <f t="shared" si="22"/>
        <v>2012</v>
      </c>
      <c r="D138">
        <v>17724</v>
      </c>
      <c r="E138">
        <f t="shared" si="23"/>
        <v>36</v>
      </c>
      <c r="F138">
        <f t="shared" si="24"/>
        <v>72</v>
      </c>
      <c r="G138">
        <f t="shared" si="25"/>
        <v>0</v>
      </c>
      <c r="H138">
        <f t="shared" si="26"/>
        <v>371</v>
      </c>
      <c r="I138">
        <f t="shared" si="27"/>
        <v>35</v>
      </c>
      <c r="J138">
        <f t="shared" si="28"/>
        <v>2.1800000000000002</v>
      </c>
      <c r="O138" s="5">
        <v>2020</v>
      </c>
      <c r="P138" s="5">
        <v>28</v>
      </c>
      <c r="Q138" s="5">
        <v>31</v>
      </c>
      <c r="R138" s="5">
        <v>32</v>
      </c>
      <c r="S138" s="5">
        <v>35</v>
      </c>
      <c r="T138" s="5">
        <v>39</v>
      </c>
      <c r="U138" s="5">
        <v>49</v>
      </c>
      <c r="V138" s="5">
        <v>54</v>
      </c>
      <c r="W138" s="5">
        <v>51</v>
      </c>
      <c r="X138" s="5">
        <v>50</v>
      </c>
      <c r="Y138" s="5">
        <v>34</v>
      </c>
      <c r="Z138" s="5">
        <v>31</v>
      </c>
      <c r="AA138" s="5">
        <v>28</v>
      </c>
      <c r="AB138" s="5">
        <v>28</v>
      </c>
      <c r="AD138" s="12">
        <v>41075</v>
      </c>
      <c r="AE138" t="s">
        <v>175</v>
      </c>
      <c r="AF138">
        <f t="shared" si="29"/>
        <v>2012</v>
      </c>
      <c r="AG138">
        <f t="shared" si="30"/>
        <v>6</v>
      </c>
      <c r="AI138">
        <v>2.7926714285714285</v>
      </c>
    </row>
    <row r="139" spans="1:35" ht="15" thickBot="1" x14ac:dyDescent="0.4">
      <c r="A139" s="2">
        <v>41044</v>
      </c>
      <c r="B139" s="6">
        <f t="shared" si="21"/>
        <v>5</v>
      </c>
      <c r="C139" s="6">
        <f t="shared" si="22"/>
        <v>2012</v>
      </c>
      <c r="D139">
        <v>14329</v>
      </c>
      <c r="E139">
        <f t="shared" si="23"/>
        <v>38</v>
      </c>
      <c r="F139">
        <f t="shared" si="24"/>
        <v>77</v>
      </c>
      <c r="G139">
        <f t="shared" si="25"/>
        <v>1</v>
      </c>
      <c r="H139">
        <f t="shared" si="26"/>
        <v>653</v>
      </c>
      <c r="I139">
        <f t="shared" si="27"/>
        <v>39</v>
      </c>
      <c r="J139">
        <f t="shared" si="28"/>
        <v>2.59</v>
      </c>
      <c r="O139" s="5">
        <v>2021</v>
      </c>
      <c r="P139" s="5">
        <v>29</v>
      </c>
      <c r="Q139" s="5">
        <v>25</v>
      </c>
      <c r="R139" s="5">
        <v>31</v>
      </c>
      <c r="S139" s="5">
        <v>34</v>
      </c>
      <c r="T139" s="5">
        <v>44</v>
      </c>
      <c r="U139" s="5">
        <v>44</v>
      </c>
      <c r="V139" s="5">
        <v>53</v>
      </c>
      <c r="W139" s="5">
        <v>50</v>
      </c>
      <c r="X139" s="5">
        <v>47</v>
      </c>
      <c r="Y139" s="5">
        <v>36</v>
      </c>
      <c r="Z139" s="5">
        <v>31</v>
      </c>
      <c r="AA139" s="5">
        <v>17</v>
      </c>
      <c r="AB139" s="5">
        <v>17</v>
      </c>
      <c r="AD139" s="12">
        <v>41044</v>
      </c>
      <c r="AE139" t="s">
        <v>176</v>
      </c>
      <c r="AF139">
        <f t="shared" si="29"/>
        <v>2012</v>
      </c>
      <c r="AG139">
        <f t="shared" si="30"/>
        <v>5</v>
      </c>
      <c r="AI139">
        <v>2.7342727272727272</v>
      </c>
    </row>
    <row r="140" spans="1:35" ht="15" thickBot="1" x14ac:dyDescent="0.4">
      <c r="A140" s="2">
        <v>41075</v>
      </c>
      <c r="B140" s="6">
        <f t="shared" si="21"/>
        <v>6</v>
      </c>
      <c r="C140" s="6">
        <f t="shared" si="22"/>
        <v>2012</v>
      </c>
      <c r="D140">
        <v>12491</v>
      </c>
      <c r="E140">
        <f t="shared" si="23"/>
        <v>43</v>
      </c>
      <c r="F140">
        <f t="shared" si="24"/>
        <v>76</v>
      </c>
      <c r="G140">
        <f t="shared" si="25"/>
        <v>3</v>
      </c>
      <c r="H140">
        <f t="shared" si="26"/>
        <v>779</v>
      </c>
      <c r="I140">
        <f t="shared" si="27"/>
        <v>43</v>
      </c>
      <c r="J140">
        <f t="shared" si="28"/>
        <v>2.6</v>
      </c>
      <c r="O140" s="5">
        <v>2022</v>
      </c>
      <c r="P140" s="5">
        <v>22</v>
      </c>
      <c r="Q140" s="5">
        <v>23</v>
      </c>
      <c r="R140" s="5">
        <v>29</v>
      </c>
      <c r="S140" s="5">
        <v>32</v>
      </c>
      <c r="T140" s="5">
        <v>40</v>
      </c>
      <c r="U140" s="5">
        <v>48</v>
      </c>
      <c r="V140" s="5">
        <v>51</v>
      </c>
      <c r="W140" s="5">
        <v>53</v>
      </c>
      <c r="X140" s="5">
        <v>49</v>
      </c>
      <c r="Y140" s="5">
        <v>41</v>
      </c>
      <c r="Z140" s="5">
        <v>29</v>
      </c>
      <c r="AA140" s="5">
        <v>18</v>
      </c>
      <c r="AB140" s="5">
        <v>18</v>
      </c>
      <c r="AD140" s="12">
        <v>41014</v>
      </c>
      <c r="AE140" t="s">
        <v>177</v>
      </c>
      <c r="AF140">
        <f t="shared" si="29"/>
        <v>2012</v>
      </c>
      <c r="AG140">
        <f t="shared" si="30"/>
        <v>4</v>
      </c>
      <c r="AI140">
        <v>2.3884099999999995</v>
      </c>
    </row>
    <row r="141" spans="1:35" ht="15" thickBot="1" x14ac:dyDescent="0.4">
      <c r="A141" s="2">
        <v>41105</v>
      </c>
      <c r="B141" s="6">
        <f t="shared" si="21"/>
        <v>7</v>
      </c>
      <c r="C141" s="6">
        <f t="shared" si="22"/>
        <v>2012</v>
      </c>
      <c r="D141">
        <v>11799</v>
      </c>
      <c r="E141">
        <f t="shared" si="23"/>
        <v>51</v>
      </c>
      <c r="F141">
        <f t="shared" si="24"/>
        <v>80</v>
      </c>
      <c r="G141">
        <f t="shared" si="25"/>
        <v>44</v>
      </c>
      <c r="H141">
        <f t="shared" si="26"/>
        <v>769</v>
      </c>
      <c r="I141">
        <f t="shared" si="27"/>
        <v>49</v>
      </c>
      <c r="J141">
        <f t="shared" si="28"/>
        <v>0.73</v>
      </c>
      <c r="O141" s="5">
        <v>2023</v>
      </c>
      <c r="P141" s="5">
        <v>24</v>
      </c>
      <c r="Q141" s="5">
        <v>22</v>
      </c>
      <c r="R141" s="5">
        <v>28</v>
      </c>
      <c r="S141" s="5">
        <v>35</v>
      </c>
      <c r="T141" s="5">
        <v>45</v>
      </c>
      <c r="U141" s="5">
        <v>47</v>
      </c>
      <c r="V141" s="5">
        <v>54</v>
      </c>
      <c r="W141" s="5">
        <v>52</v>
      </c>
      <c r="X141" s="5">
        <v>46</v>
      </c>
      <c r="Y141" s="5">
        <v>45</v>
      </c>
      <c r="Z141" s="5" t="s">
        <v>21</v>
      </c>
      <c r="AA141" s="5" t="s">
        <v>21</v>
      </c>
      <c r="AB141" s="5">
        <v>22</v>
      </c>
      <c r="AD141" s="12">
        <v>40983</v>
      </c>
      <c r="AE141" t="s">
        <v>178</v>
      </c>
      <c r="AF141">
        <f t="shared" si="29"/>
        <v>2012</v>
      </c>
      <c r="AG141">
        <f t="shared" si="30"/>
        <v>3</v>
      </c>
      <c r="AI141">
        <v>2.5166045454545456</v>
      </c>
    </row>
    <row r="142" spans="1:35" x14ac:dyDescent="0.35">
      <c r="A142" s="2">
        <v>41136</v>
      </c>
      <c r="B142" s="6">
        <f t="shared" si="21"/>
        <v>8</v>
      </c>
      <c r="C142" s="6">
        <f t="shared" si="22"/>
        <v>2012</v>
      </c>
      <c r="D142">
        <v>15774</v>
      </c>
      <c r="E142">
        <f t="shared" si="23"/>
        <v>50</v>
      </c>
      <c r="F142">
        <f t="shared" si="24"/>
        <v>92</v>
      </c>
      <c r="G142">
        <f t="shared" si="25"/>
        <v>114</v>
      </c>
      <c r="H142">
        <f t="shared" si="26"/>
        <v>533.44444444444446</v>
      </c>
      <c r="I142">
        <f t="shared" si="27"/>
        <v>50</v>
      </c>
      <c r="J142">
        <f t="shared" si="28"/>
        <v>4.4967647058823532</v>
      </c>
      <c r="AD142" s="12">
        <v>40954</v>
      </c>
      <c r="AE142" t="s">
        <v>179</v>
      </c>
      <c r="AF142">
        <f t="shared" si="29"/>
        <v>2012</v>
      </c>
      <c r="AG142">
        <f t="shared" si="30"/>
        <v>2</v>
      </c>
      <c r="AI142">
        <v>2.903</v>
      </c>
    </row>
    <row r="143" spans="1:35" x14ac:dyDescent="0.35">
      <c r="A143" s="2">
        <v>41167</v>
      </c>
      <c r="B143" s="6">
        <f t="shared" si="21"/>
        <v>9</v>
      </c>
      <c r="C143" s="6">
        <f t="shared" si="22"/>
        <v>2012</v>
      </c>
      <c r="D143">
        <v>16627</v>
      </c>
      <c r="E143">
        <f t="shared" si="23"/>
        <v>47</v>
      </c>
      <c r="F143">
        <f t="shared" si="24"/>
        <v>85</v>
      </c>
      <c r="G143">
        <f t="shared" si="25"/>
        <v>18</v>
      </c>
      <c r="H143">
        <f t="shared" si="26"/>
        <v>647</v>
      </c>
      <c r="I143">
        <f t="shared" si="27"/>
        <v>46</v>
      </c>
      <c r="J143">
        <f t="shared" si="28"/>
        <v>0.04</v>
      </c>
      <c r="AD143" s="12">
        <v>40923</v>
      </c>
      <c r="AE143" t="s">
        <v>180</v>
      </c>
      <c r="AF143">
        <f t="shared" si="29"/>
        <v>2012</v>
      </c>
      <c r="AG143">
        <f t="shared" si="30"/>
        <v>1</v>
      </c>
      <c r="AI143">
        <v>3.0977600000000005</v>
      </c>
    </row>
    <row r="144" spans="1:35" x14ac:dyDescent="0.35">
      <c r="A144" s="2">
        <v>41197</v>
      </c>
      <c r="B144" s="6">
        <f t="shared" si="21"/>
        <v>10</v>
      </c>
      <c r="C144" s="6">
        <f t="shared" si="22"/>
        <v>2012</v>
      </c>
      <c r="D144">
        <v>22937</v>
      </c>
      <c r="E144">
        <f t="shared" si="23"/>
        <v>37</v>
      </c>
      <c r="F144">
        <f t="shared" si="24"/>
        <v>73</v>
      </c>
      <c r="G144">
        <f t="shared" si="25"/>
        <v>0</v>
      </c>
      <c r="H144">
        <f t="shared" si="26"/>
        <v>398</v>
      </c>
      <c r="I144">
        <f t="shared" si="27"/>
        <v>38</v>
      </c>
      <c r="J144">
        <f t="shared" si="28"/>
        <v>6.12</v>
      </c>
      <c r="AD144" s="12">
        <v>40892</v>
      </c>
      <c r="AE144" t="s">
        <v>181</v>
      </c>
      <c r="AF144">
        <f t="shared" si="29"/>
        <v>2011</v>
      </c>
      <c r="AG144">
        <f t="shared" si="30"/>
        <v>12</v>
      </c>
      <c r="AI144">
        <v>3.5895238095238091</v>
      </c>
    </row>
    <row r="145" spans="1:35" x14ac:dyDescent="0.35">
      <c r="A145" s="2">
        <v>41228</v>
      </c>
      <c r="B145" s="6">
        <f t="shared" si="21"/>
        <v>11</v>
      </c>
      <c r="C145" s="6">
        <f t="shared" si="22"/>
        <v>2012</v>
      </c>
      <c r="D145">
        <v>24246</v>
      </c>
      <c r="E145">
        <f t="shared" si="23"/>
        <v>28</v>
      </c>
      <c r="F145">
        <f t="shared" si="24"/>
        <v>65</v>
      </c>
      <c r="G145">
        <f t="shared" si="25"/>
        <v>0</v>
      </c>
      <c r="H145">
        <f t="shared" si="26"/>
        <v>287</v>
      </c>
      <c r="I145">
        <f t="shared" si="27"/>
        <v>31</v>
      </c>
      <c r="J145">
        <f t="shared" si="28"/>
        <v>8.74</v>
      </c>
      <c r="O145" s="7" t="s">
        <v>207</v>
      </c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D145" s="12">
        <v>40862</v>
      </c>
      <c r="AE145" t="s">
        <v>182</v>
      </c>
      <c r="AF145">
        <f t="shared" si="29"/>
        <v>2011</v>
      </c>
      <c r="AG145">
        <f t="shared" si="30"/>
        <v>11</v>
      </c>
      <c r="AI145">
        <v>3.8993350000000007</v>
      </c>
    </row>
    <row r="146" spans="1:35" ht="15" thickBot="1" x14ac:dyDescent="0.4">
      <c r="A146" s="2">
        <v>41258</v>
      </c>
      <c r="B146" s="6">
        <f t="shared" si="21"/>
        <v>12</v>
      </c>
      <c r="C146" s="6">
        <f t="shared" si="22"/>
        <v>2012</v>
      </c>
      <c r="D146">
        <v>29036</v>
      </c>
      <c r="E146">
        <f t="shared" si="23"/>
        <v>30</v>
      </c>
      <c r="F146">
        <f t="shared" si="24"/>
        <v>57</v>
      </c>
      <c r="G146">
        <f t="shared" si="25"/>
        <v>44.226480836236931</v>
      </c>
      <c r="H146">
        <f t="shared" si="26"/>
        <v>186</v>
      </c>
      <c r="I146">
        <f t="shared" si="27"/>
        <v>29</v>
      </c>
      <c r="J146">
        <f t="shared" si="28"/>
        <v>7.8</v>
      </c>
      <c r="P146">
        <v>1</v>
      </c>
      <c r="Q146">
        <v>2</v>
      </c>
      <c r="R146">
        <v>3</v>
      </c>
      <c r="S146">
        <v>4</v>
      </c>
      <c r="T146">
        <v>5</v>
      </c>
      <c r="U146">
        <v>6</v>
      </c>
      <c r="V146">
        <v>7</v>
      </c>
      <c r="W146">
        <v>8</v>
      </c>
      <c r="X146">
        <v>9</v>
      </c>
      <c r="Y146">
        <v>10</v>
      </c>
      <c r="Z146">
        <v>11</v>
      </c>
      <c r="AA146">
        <v>12</v>
      </c>
      <c r="AB146">
        <v>13</v>
      </c>
      <c r="AD146" s="12">
        <v>40831</v>
      </c>
      <c r="AE146" t="s">
        <v>183</v>
      </c>
      <c r="AF146">
        <f t="shared" si="29"/>
        <v>2011</v>
      </c>
      <c r="AG146">
        <f t="shared" si="30"/>
        <v>10</v>
      </c>
      <c r="AI146">
        <v>3.7533523809523808</v>
      </c>
    </row>
    <row r="147" spans="1:35" ht="15" thickBot="1" x14ac:dyDescent="0.4">
      <c r="A147" s="2">
        <v>41289</v>
      </c>
      <c r="B147" s="6">
        <f t="shared" si="21"/>
        <v>1</v>
      </c>
      <c r="C147" s="6">
        <f t="shared" si="22"/>
        <v>2013</v>
      </c>
      <c r="D147">
        <v>34596</v>
      </c>
      <c r="E147">
        <f t="shared" si="23"/>
        <v>23</v>
      </c>
      <c r="F147">
        <f t="shared" si="24"/>
        <v>55</v>
      </c>
      <c r="G147">
        <f t="shared" si="25"/>
        <v>0</v>
      </c>
      <c r="H147">
        <f t="shared" si="26"/>
        <v>42</v>
      </c>
      <c r="I147">
        <f t="shared" si="27"/>
        <v>24</v>
      </c>
      <c r="J147">
        <f t="shared" si="28"/>
        <v>3.35</v>
      </c>
      <c r="O147" s="5">
        <v>2000</v>
      </c>
      <c r="P147" s="5">
        <v>3.85</v>
      </c>
      <c r="Q147" s="5">
        <v>5.25</v>
      </c>
      <c r="R147" s="5">
        <v>2.96</v>
      </c>
      <c r="S147" s="5">
        <v>1.23</v>
      </c>
      <c r="T147" s="5">
        <v>2.52</v>
      </c>
      <c r="U147" s="5">
        <v>1.25</v>
      </c>
      <c r="V147" s="5">
        <v>0.4</v>
      </c>
      <c r="W147" s="5">
        <v>0.45</v>
      </c>
      <c r="X147" s="5">
        <v>0.96</v>
      </c>
      <c r="Y147" s="5">
        <v>3.33</v>
      </c>
      <c r="Z147" s="5">
        <v>3.15</v>
      </c>
      <c r="AA147" s="5">
        <v>2.56</v>
      </c>
      <c r="AB147" s="5">
        <v>27.91</v>
      </c>
      <c r="AD147" s="12">
        <v>40801</v>
      </c>
      <c r="AE147" t="s">
        <v>184</v>
      </c>
      <c r="AF147">
        <f t="shared" si="29"/>
        <v>2011</v>
      </c>
      <c r="AG147">
        <f t="shared" si="30"/>
        <v>9</v>
      </c>
      <c r="AI147">
        <v>4.2623809523809522</v>
      </c>
    </row>
    <row r="148" spans="1:35" ht="15" thickBot="1" x14ac:dyDescent="0.4">
      <c r="A148" s="2">
        <v>41320</v>
      </c>
      <c r="B148" s="6">
        <f t="shared" si="21"/>
        <v>2</v>
      </c>
      <c r="C148" s="6">
        <f t="shared" si="22"/>
        <v>2013</v>
      </c>
      <c r="D148">
        <v>28421</v>
      </c>
      <c r="E148">
        <f t="shared" si="23"/>
        <v>34</v>
      </c>
      <c r="F148">
        <f t="shared" si="24"/>
        <v>55</v>
      </c>
      <c r="G148">
        <f t="shared" si="25"/>
        <v>0</v>
      </c>
      <c r="H148">
        <f t="shared" si="26"/>
        <v>11</v>
      </c>
      <c r="I148">
        <f t="shared" si="27"/>
        <v>34</v>
      </c>
      <c r="J148">
        <f t="shared" si="28"/>
        <v>1.65</v>
      </c>
      <c r="O148" s="5">
        <v>2001</v>
      </c>
      <c r="P148" s="5">
        <v>2.87</v>
      </c>
      <c r="Q148" s="5">
        <v>2.58</v>
      </c>
      <c r="R148" s="5">
        <v>2.58</v>
      </c>
      <c r="S148" s="5">
        <v>2.4</v>
      </c>
      <c r="T148" s="5">
        <v>1.56</v>
      </c>
      <c r="U148" s="5">
        <v>2.2200000000000002</v>
      </c>
      <c r="V148" s="5" t="s">
        <v>21</v>
      </c>
      <c r="W148" s="5">
        <v>2.14</v>
      </c>
      <c r="X148" s="5">
        <v>0.76</v>
      </c>
      <c r="Y148" s="5">
        <v>3.64</v>
      </c>
      <c r="Z148" s="5">
        <v>9.75</v>
      </c>
      <c r="AA148" s="5">
        <v>5.84</v>
      </c>
      <c r="AB148" s="5" t="s">
        <v>21</v>
      </c>
      <c r="AD148" s="12">
        <v>40770</v>
      </c>
      <c r="AE148" t="s">
        <v>185</v>
      </c>
      <c r="AF148">
        <f t="shared" si="29"/>
        <v>2011</v>
      </c>
      <c r="AG148">
        <f t="shared" si="30"/>
        <v>8</v>
      </c>
      <c r="AI148">
        <v>4.2991304347826089</v>
      </c>
    </row>
    <row r="149" spans="1:35" ht="15" thickBot="1" x14ac:dyDescent="0.4">
      <c r="A149" s="2">
        <v>41348</v>
      </c>
      <c r="B149" s="6">
        <f t="shared" si="21"/>
        <v>3</v>
      </c>
      <c r="C149" s="6">
        <f t="shared" si="22"/>
        <v>2013</v>
      </c>
      <c r="D149">
        <v>28667</v>
      </c>
      <c r="E149">
        <f t="shared" si="23"/>
        <v>31</v>
      </c>
      <c r="F149">
        <f t="shared" si="24"/>
        <v>69</v>
      </c>
      <c r="G149">
        <f t="shared" si="25"/>
        <v>0</v>
      </c>
      <c r="H149">
        <f t="shared" si="26"/>
        <v>93</v>
      </c>
      <c r="I149">
        <f t="shared" si="27"/>
        <v>32</v>
      </c>
      <c r="J149">
        <f t="shared" si="28"/>
        <v>2.77</v>
      </c>
      <c r="O149" s="5">
        <v>2002</v>
      </c>
      <c r="P149" s="5">
        <v>6.3</v>
      </c>
      <c r="Q149" s="5">
        <v>4.37</v>
      </c>
      <c r="R149" s="5">
        <v>3.22</v>
      </c>
      <c r="S149" s="5">
        <v>3.39</v>
      </c>
      <c r="T149" s="5">
        <v>1.31</v>
      </c>
      <c r="U149" s="5">
        <v>0.93</v>
      </c>
      <c r="V149" s="5">
        <v>0.69</v>
      </c>
      <c r="W149" s="5">
        <v>0.08</v>
      </c>
      <c r="X149" s="5">
        <v>0.59</v>
      </c>
      <c r="Y149" s="5">
        <v>0.64</v>
      </c>
      <c r="Z149" s="5">
        <v>3.14</v>
      </c>
      <c r="AA149" s="5">
        <v>6.44</v>
      </c>
      <c r="AB149" s="5">
        <v>31.1</v>
      </c>
      <c r="AD149" s="12">
        <v>40739</v>
      </c>
      <c r="AE149" t="s">
        <v>186</v>
      </c>
      <c r="AF149">
        <f t="shared" si="29"/>
        <v>2011</v>
      </c>
      <c r="AG149">
        <f t="shared" si="30"/>
        <v>7</v>
      </c>
      <c r="AI149">
        <v>4.6059999999999999</v>
      </c>
    </row>
    <row r="150" spans="1:35" ht="15" thickBot="1" x14ac:dyDescent="0.4">
      <c r="A150" s="2">
        <v>41379</v>
      </c>
      <c r="B150" s="6">
        <f t="shared" si="21"/>
        <v>4</v>
      </c>
      <c r="C150" s="6">
        <f t="shared" si="22"/>
        <v>2013</v>
      </c>
      <c r="D150">
        <v>19872</v>
      </c>
      <c r="E150">
        <f t="shared" si="23"/>
        <v>35</v>
      </c>
      <c r="F150">
        <f t="shared" si="24"/>
        <v>73</v>
      </c>
      <c r="G150">
        <f t="shared" si="25"/>
        <v>0</v>
      </c>
      <c r="H150">
        <f t="shared" si="26"/>
        <v>345</v>
      </c>
      <c r="I150">
        <f t="shared" si="27"/>
        <v>38</v>
      </c>
      <c r="J150">
        <f t="shared" si="28"/>
        <v>4.3899999999999997</v>
      </c>
      <c r="O150" s="5">
        <v>2003</v>
      </c>
      <c r="P150" s="5">
        <v>8.35</v>
      </c>
      <c r="Q150" s="5">
        <v>1.35</v>
      </c>
      <c r="R150" s="5">
        <v>5.74</v>
      </c>
      <c r="S150" s="5">
        <v>2.72</v>
      </c>
      <c r="T150" s="5">
        <v>0.72</v>
      </c>
      <c r="U150" s="5">
        <v>0.45</v>
      </c>
      <c r="V150" s="5" t="s">
        <v>203</v>
      </c>
      <c r="W150" s="5">
        <v>0.28000000000000003</v>
      </c>
      <c r="X150" s="5">
        <v>1.25</v>
      </c>
      <c r="Y150" s="5">
        <v>7.68</v>
      </c>
      <c r="Z150" s="5">
        <v>6.44</v>
      </c>
      <c r="AA150" s="5">
        <v>4.0999999999999996</v>
      </c>
      <c r="AB150" s="5">
        <v>39.08</v>
      </c>
      <c r="AD150" s="12">
        <v>40709</v>
      </c>
      <c r="AE150" t="s">
        <v>187</v>
      </c>
      <c r="AF150">
        <f t="shared" si="29"/>
        <v>2011</v>
      </c>
      <c r="AG150">
        <f t="shared" si="30"/>
        <v>6</v>
      </c>
      <c r="AI150">
        <v>4.7781818181818183</v>
      </c>
    </row>
    <row r="151" spans="1:35" ht="15" thickBot="1" x14ac:dyDescent="0.4">
      <c r="A151" s="2">
        <v>41409</v>
      </c>
      <c r="B151" s="6">
        <f t="shared" si="21"/>
        <v>5</v>
      </c>
      <c r="C151" s="6">
        <f t="shared" si="22"/>
        <v>2013</v>
      </c>
      <c r="D151">
        <v>15358</v>
      </c>
      <c r="E151">
        <f t="shared" si="23"/>
        <v>38</v>
      </c>
      <c r="F151">
        <f t="shared" si="24"/>
        <v>86</v>
      </c>
      <c r="G151">
        <f t="shared" si="25"/>
        <v>17</v>
      </c>
      <c r="H151">
        <f t="shared" si="26"/>
        <v>530</v>
      </c>
      <c r="I151">
        <f t="shared" si="27"/>
        <v>38</v>
      </c>
      <c r="J151">
        <f t="shared" si="28"/>
        <v>1.45</v>
      </c>
      <c r="O151" s="5">
        <v>2004</v>
      </c>
      <c r="P151" s="5">
        <v>6.42</v>
      </c>
      <c r="Q151" s="5">
        <v>2.67</v>
      </c>
      <c r="R151" s="5">
        <v>2.38</v>
      </c>
      <c r="S151" s="5">
        <v>0.47</v>
      </c>
      <c r="T151" s="5">
        <v>2.5099999999999998</v>
      </c>
      <c r="U151" s="5">
        <v>0.56999999999999995</v>
      </c>
      <c r="V151" s="5">
        <v>0.32</v>
      </c>
      <c r="W151" s="5">
        <v>3.03</v>
      </c>
      <c r="X151" s="5">
        <v>2.4900000000000002</v>
      </c>
      <c r="Y151" s="5">
        <v>2.04</v>
      </c>
      <c r="Z151" s="5">
        <v>2.91</v>
      </c>
      <c r="AA151" s="5">
        <v>4.75</v>
      </c>
      <c r="AB151" s="5">
        <v>30.56</v>
      </c>
      <c r="AD151" s="12">
        <v>40678</v>
      </c>
      <c r="AE151" t="s">
        <v>188</v>
      </c>
      <c r="AF151">
        <f t="shared" si="29"/>
        <v>2011</v>
      </c>
      <c r="AG151">
        <f t="shared" si="30"/>
        <v>5</v>
      </c>
      <c r="AI151">
        <v>4.5016380952380963</v>
      </c>
    </row>
    <row r="152" spans="1:35" ht="15" thickBot="1" x14ac:dyDescent="0.4">
      <c r="A152" s="2">
        <v>41440</v>
      </c>
      <c r="B152" s="6">
        <f t="shared" si="21"/>
        <v>6</v>
      </c>
      <c r="C152" s="6">
        <f t="shared" si="22"/>
        <v>2013</v>
      </c>
      <c r="D152">
        <v>15105</v>
      </c>
      <c r="E152">
        <f t="shared" si="23"/>
        <v>52</v>
      </c>
      <c r="F152">
        <f t="shared" si="24"/>
        <v>91</v>
      </c>
      <c r="G152">
        <f t="shared" si="25"/>
        <v>61</v>
      </c>
      <c r="H152">
        <f t="shared" si="26"/>
        <v>533.44444444444446</v>
      </c>
      <c r="I152">
        <f t="shared" si="27"/>
        <v>50</v>
      </c>
      <c r="J152">
        <f t="shared" si="28"/>
        <v>0.81</v>
      </c>
      <c r="O152" s="5">
        <v>2005</v>
      </c>
      <c r="P152" s="5">
        <v>3.84</v>
      </c>
      <c r="Q152" s="5">
        <v>1.43</v>
      </c>
      <c r="R152" s="5">
        <v>3.63</v>
      </c>
      <c r="S152" s="5">
        <v>4.26</v>
      </c>
      <c r="T152" s="5">
        <v>4.16</v>
      </c>
      <c r="U152" s="5">
        <v>2.04</v>
      </c>
      <c r="V152" s="5">
        <v>0.97</v>
      </c>
      <c r="W152" s="5">
        <v>0.43</v>
      </c>
      <c r="X152" s="5">
        <v>1</v>
      </c>
      <c r="Y152" s="5">
        <v>3.15</v>
      </c>
      <c r="Z152" s="5">
        <v>5.12</v>
      </c>
      <c r="AA152" s="5">
        <v>7.23</v>
      </c>
      <c r="AB152" s="5">
        <v>37.26</v>
      </c>
      <c r="AD152" s="12">
        <v>40648</v>
      </c>
      <c r="AE152" t="s">
        <v>189</v>
      </c>
      <c r="AF152">
        <f t="shared" si="29"/>
        <v>2011</v>
      </c>
      <c r="AG152">
        <f t="shared" si="30"/>
        <v>4</v>
      </c>
      <c r="AI152">
        <v>4.4165000000000001</v>
      </c>
    </row>
    <row r="153" spans="1:35" ht="15" thickBot="1" x14ac:dyDescent="0.4">
      <c r="A153" s="2">
        <v>41470</v>
      </c>
      <c r="B153" s="6">
        <f t="shared" si="21"/>
        <v>7</v>
      </c>
      <c r="C153" s="6">
        <f t="shared" si="22"/>
        <v>2013</v>
      </c>
      <c r="D153">
        <v>19525</v>
      </c>
      <c r="E153">
        <f t="shared" si="23"/>
        <v>54</v>
      </c>
      <c r="F153">
        <f t="shared" si="24"/>
        <v>90</v>
      </c>
      <c r="G153">
        <f t="shared" si="25"/>
        <v>138</v>
      </c>
      <c r="H153">
        <f t="shared" si="26"/>
        <v>770</v>
      </c>
      <c r="I153">
        <f t="shared" si="27"/>
        <v>52</v>
      </c>
      <c r="J153">
        <f t="shared" si="28"/>
        <v>4.4967647058823532</v>
      </c>
      <c r="O153" s="5">
        <v>2006</v>
      </c>
      <c r="P153" s="5">
        <v>11.79</v>
      </c>
      <c r="Q153" s="5">
        <v>3.25</v>
      </c>
      <c r="R153" s="5">
        <v>2.1</v>
      </c>
      <c r="S153" s="5">
        <v>2.6</v>
      </c>
      <c r="T153" s="5">
        <v>1.68</v>
      </c>
      <c r="U153" s="5">
        <v>1.84</v>
      </c>
      <c r="V153" s="5">
        <v>0.08</v>
      </c>
      <c r="W153" s="5">
        <v>0.04</v>
      </c>
      <c r="X153" s="5">
        <v>1.72</v>
      </c>
      <c r="Y153" s="5">
        <v>1.41</v>
      </c>
      <c r="Z153" s="5">
        <v>14.47</v>
      </c>
      <c r="AA153" s="5">
        <v>8.69</v>
      </c>
      <c r="AB153" s="5">
        <v>49.67</v>
      </c>
      <c r="AD153" s="12">
        <v>40617</v>
      </c>
      <c r="AE153" t="s">
        <v>190</v>
      </c>
      <c r="AF153">
        <f t="shared" si="29"/>
        <v>2011</v>
      </c>
      <c r="AG153">
        <f t="shared" si="30"/>
        <v>3</v>
      </c>
      <c r="AI153">
        <v>4.2060869565217391</v>
      </c>
    </row>
    <row r="154" spans="1:35" ht="15" thickBot="1" x14ac:dyDescent="0.4">
      <c r="A154" s="2">
        <v>41501</v>
      </c>
      <c r="B154" s="6">
        <f t="shared" si="21"/>
        <v>8</v>
      </c>
      <c r="C154" s="6">
        <f t="shared" si="22"/>
        <v>2013</v>
      </c>
      <c r="D154">
        <v>23923</v>
      </c>
      <c r="E154">
        <f t="shared" si="23"/>
        <v>57</v>
      </c>
      <c r="F154">
        <f t="shared" si="24"/>
        <v>87</v>
      </c>
      <c r="G154">
        <f t="shared" si="25"/>
        <v>178</v>
      </c>
      <c r="H154">
        <f t="shared" si="26"/>
        <v>540</v>
      </c>
      <c r="I154">
        <f t="shared" si="27"/>
        <v>56</v>
      </c>
      <c r="J154">
        <f t="shared" si="28"/>
        <v>0.46</v>
      </c>
      <c r="O154" s="5">
        <v>2007</v>
      </c>
      <c r="P154" s="5">
        <v>4.54</v>
      </c>
      <c r="Q154" s="5">
        <v>2.68</v>
      </c>
      <c r="R154" s="5">
        <v>4.33</v>
      </c>
      <c r="S154" s="5">
        <v>1.1100000000000001</v>
      </c>
      <c r="T154" s="5">
        <v>1.76</v>
      </c>
      <c r="U154" s="5">
        <v>1.08</v>
      </c>
      <c r="V154" s="5">
        <v>1.37</v>
      </c>
      <c r="W154" s="5">
        <v>1.0900000000000001</v>
      </c>
      <c r="X154" s="5">
        <v>2.41</v>
      </c>
      <c r="Y154" s="5">
        <v>2.29</v>
      </c>
      <c r="Z154" s="5">
        <v>3.23</v>
      </c>
      <c r="AA154" s="5">
        <v>9.59</v>
      </c>
      <c r="AB154" s="5">
        <v>35.479999999999997</v>
      </c>
      <c r="AD154" s="12">
        <v>40589</v>
      </c>
      <c r="AE154" t="s">
        <v>191</v>
      </c>
      <c r="AF154">
        <f t="shared" si="29"/>
        <v>2011</v>
      </c>
      <c r="AG154">
        <f t="shared" si="30"/>
        <v>2</v>
      </c>
      <c r="AI154">
        <v>4.1684210526315795</v>
      </c>
    </row>
    <row r="155" spans="1:35" ht="15" thickBot="1" x14ac:dyDescent="0.4">
      <c r="A155" s="2">
        <v>41532</v>
      </c>
      <c r="B155" s="6">
        <f t="shared" si="21"/>
        <v>9</v>
      </c>
      <c r="C155" s="6">
        <f t="shared" si="22"/>
        <v>2013</v>
      </c>
      <c r="D155">
        <v>21514</v>
      </c>
      <c r="E155">
        <f t="shared" si="23"/>
        <v>44</v>
      </c>
      <c r="F155">
        <f t="shared" si="24"/>
        <v>89</v>
      </c>
      <c r="G155">
        <f t="shared" si="25"/>
        <v>65</v>
      </c>
      <c r="H155">
        <f t="shared" si="26"/>
        <v>504</v>
      </c>
      <c r="I155">
        <f t="shared" si="27"/>
        <v>45</v>
      </c>
      <c r="J155">
        <f t="shared" si="28"/>
        <v>5.12</v>
      </c>
      <c r="O155" s="5">
        <v>2008</v>
      </c>
      <c r="P155" s="5">
        <v>4</v>
      </c>
      <c r="Q155" s="5">
        <v>1.23</v>
      </c>
      <c r="R155" s="5">
        <v>4.0199999999999996</v>
      </c>
      <c r="S155" s="5">
        <v>1.68</v>
      </c>
      <c r="T155" s="5" t="s">
        <v>21</v>
      </c>
      <c r="U155" s="5">
        <v>1.52</v>
      </c>
      <c r="V155" s="5">
        <v>0.47</v>
      </c>
      <c r="W155" s="5">
        <v>2.39</v>
      </c>
      <c r="X155" s="5">
        <v>0.56000000000000005</v>
      </c>
      <c r="Y155" s="5">
        <v>2.12</v>
      </c>
      <c r="Z155" s="5">
        <v>5.41</v>
      </c>
      <c r="AA155" s="5">
        <v>3.33</v>
      </c>
      <c r="AB155" s="5" t="s">
        <v>21</v>
      </c>
      <c r="AD155" s="12">
        <v>40558</v>
      </c>
      <c r="AE155" t="s">
        <v>192</v>
      </c>
      <c r="AF155">
        <f t="shared" si="29"/>
        <v>2011</v>
      </c>
      <c r="AG155">
        <f t="shared" si="30"/>
        <v>1</v>
      </c>
      <c r="AI155">
        <v>4.4974000000000007</v>
      </c>
    </row>
    <row r="156" spans="1:35" ht="15" thickBot="1" x14ac:dyDescent="0.4">
      <c r="A156" s="2">
        <v>41562</v>
      </c>
      <c r="B156" s="6">
        <f t="shared" si="21"/>
        <v>10</v>
      </c>
      <c r="C156" s="6">
        <f t="shared" si="22"/>
        <v>2013</v>
      </c>
      <c r="D156">
        <v>28757</v>
      </c>
      <c r="E156">
        <f t="shared" si="23"/>
        <v>34</v>
      </c>
      <c r="F156">
        <f t="shared" si="24"/>
        <v>74</v>
      </c>
      <c r="G156">
        <f t="shared" si="25"/>
        <v>0</v>
      </c>
      <c r="H156">
        <f t="shared" si="26"/>
        <v>398</v>
      </c>
      <c r="I156">
        <f t="shared" si="27"/>
        <v>38</v>
      </c>
      <c r="J156">
        <f t="shared" si="28"/>
        <v>1.58</v>
      </c>
      <c r="O156" s="5">
        <v>2009</v>
      </c>
      <c r="P156" s="5">
        <v>3.63</v>
      </c>
      <c r="Q156" s="5">
        <v>1.76</v>
      </c>
      <c r="R156" s="5">
        <v>3.41</v>
      </c>
      <c r="S156" s="5">
        <v>2.86</v>
      </c>
      <c r="T156" s="5">
        <v>4.2699999999999996</v>
      </c>
      <c r="U156" s="5">
        <v>0.2</v>
      </c>
      <c r="V156" s="5">
        <v>0.06</v>
      </c>
      <c r="W156" s="5">
        <v>0.88</v>
      </c>
      <c r="X156" s="5">
        <v>2.08</v>
      </c>
      <c r="Y156" s="5">
        <v>5.47</v>
      </c>
      <c r="Z156" s="5">
        <v>8.27</v>
      </c>
      <c r="AA156" s="5">
        <v>2.61</v>
      </c>
      <c r="AB156" s="5">
        <v>35.5</v>
      </c>
      <c r="AD156" s="12">
        <v>40527</v>
      </c>
      <c r="AE156" t="s">
        <v>193</v>
      </c>
      <c r="AF156">
        <f t="shared" si="29"/>
        <v>2010</v>
      </c>
      <c r="AG156">
        <f t="shared" si="30"/>
        <v>12</v>
      </c>
      <c r="AI156">
        <v>4.3660952380952391</v>
      </c>
    </row>
    <row r="157" spans="1:35" ht="15" thickBot="1" x14ac:dyDescent="0.4">
      <c r="A157" s="2">
        <v>41593</v>
      </c>
      <c r="B157" s="6">
        <f t="shared" si="21"/>
        <v>11</v>
      </c>
      <c r="C157" s="6">
        <f t="shared" si="22"/>
        <v>2013</v>
      </c>
      <c r="D157">
        <v>31101</v>
      </c>
      <c r="E157">
        <f t="shared" si="23"/>
        <v>29</v>
      </c>
      <c r="F157">
        <f t="shared" si="24"/>
        <v>63</v>
      </c>
      <c r="G157">
        <f t="shared" si="25"/>
        <v>0</v>
      </c>
      <c r="H157">
        <f t="shared" si="26"/>
        <v>168</v>
      </c>
      <c r="I157">
        <f t="shared" si="27"/>
        <v>31</v>
      </c>
      <c r="J157">
        <f t="shared" si="28"/>
        <v>2.92</v>
      </c>
      <c r="O157" s="5">
        <v>2010</v>
      </c>
      <c r="P157" s="5">
        <v>6.29</v>
      </c>
      <c r="Q157" s="5">
        <v>3.59</v>
      </c>
      <c r="R157" s="5">
        <v>3.38</v>
      </c>
      <c r="S157" s="5">
        <v>3.59</v>
      </c>
      <c r="T157" s="5">
        <v>2.95</v>
      </c>
      <c r="U157" s="5">
        <v>2.12</v>
      </c>
      <c r="V157" s="5">
        <v>0.26</v>
      </c>
      <c r="W157" s="5">
        <v>0.59</v>
      </c>
      <c r="X157" s="5">
        <v>3.86</v>
      </c>
      <c r="Y157" s="5">
        <v>4.6900000000000004</v>
      </c>
      <c r="Z157" s="5">
        <v>4.6900000000000004</v>
      </c>
      <c r="AA157" s="5">
        <v>9.25</v>
      </c>
      <c r="AB157" s="5">
        <v>45.26</v>
      </c>
      <c r="AD157" s="12">
        <v>40497</v>
      </c>
      <c r="AE157" t="s">
        <v>194</v>
      </c>
      <c r="AF157">
        <f t="shared" si="29"/>
        <v>2010</v>
      </c>
      <c r="AG157">
        <f t="shared" si="30"/>
        <v>11</v>
      </c>
      <c r="AI157">
        <v>4.3030000000000008</v>
      </c>
    </row>
    <row r="158" spans="1:35" ht="15" thickBot="1" x14ac:dyDescent="0.4">
      <c r="A158" s="2">
        <v>41623</v>
      </c>
      <c r="B158" s="6">
        <f t="shared" si="21"/>
        <v>12</v>
      </c>
      <c r="C158" s="6">
        <f t="shared" si="22"/>
        <v>2013</v>
      </c>
      <c r="D158">
        <v>41309</v>
      </c>
      <c r="E158">
        <f t="shared" si="23"/>
        <v>17</v>
      </c>
      <c r="F158">
        <f t="shared" si="24"/>
        <v>56</v>
      </c>
      <c r="G158">
        <f t="shared" si="25"/>
        <v>0</v>
      </c>
      <c r="H158">
        <f t="shared" si="26"/>
        <v>36</v>
      </c>
      <c r="I158">
        <f t="shared" si="27"/>
        <v>19</v>
      </c>
      <c r="J158">
        <f t="shared" si="28"/>
        <v>1.05</v>
      </c>
      <c r="O158" s="5">
        <v>2011</v>
      </c>
      <c r="P158" s="5">
        <v>4.83</v>
      </c>
      <c r="Q158" s="5">
        <v>3.35</v>
      </c>
      <c r="R158" s="5">
        <v>6.3</v>
      </c>
      <c r="S158" s="5">
        <v>3.94</v>
      </c>
      <c r="T158" s="5">
        <v>3.06</v>
      </c>
      <c r="U158" s="5">
        <v>1.26</v>
      </c>
      <c r="V158" s="5">
        <v>0.87</v>
      </c>
      <c r="W158" s="5">
        <v>0.09</v>
      </c>
      <c r="X158" s="5">
        <v>1.22</v>
      </c>
      <c r="Y158" s="5">
        <v>2.6</v>
      </c>
      <c r="Z158" s="5">
        <v>5.54</v>
      </c>
      <c r="AA158" s="5">
        <v>1.81</v>
      </c>
      <c r="AB158" s="5">
        <v>34.869999999999997</v>
      </c>
      <c r="AD158" s="12">
        <v>40466</v>
      </c>
      <c r="AE158" t="s">
        <v>195</v>
      </c>
      <c r="AF158">
        <f t="shared" si="29"/>
        <v>2010</v>
      </c>
      <c r="AG158">
        <f t="shared" si="30"/>
        <v>10</v>
      </c>
      <c r="AI158">
        <v>3.8890476190476191</v>
      </c>
    </row>
    <row r="159" spans="1:35" ht="15" thickBot="1" x14ac:dyDescent="0.4">
      <c r="A159" s="2">
        <v>41654</v>
      </c>
      <c r="B159" s="6">
        <f t="shared" si="21"/>
        <v>1</v>
      </c>
      <c r="C159" s="6">
        <f t="shared" si="22"/>
        <v>2014</v>
      </c>
      <c r="D159">
        <v>37827</v>
      </c>
      <c r="E159">
        <f t="shared" si="23"/>
        <v>29</v>
      </c>
      <c r="F159">
        <f t="shared" si="24"/>
        <v>59</v>
      </c>
      <c r="G159">
        <f t="shared" si="25"/>
        <v>0</v>
      </c>
      <c r="H159">
        <f t="shared" si="26"/>
        <v>4</v>
      </c>
      <c r="I159">
        <f t="shared" si="27"/>
        <v>31</v>
      </c>
      <c r="J159">
        <f t="shared" si="28"/>
        <v>3.71</v>
      </c>
      <c r="O159" s="5">
        <v>2012</v>
      </c>
      <c r="P159" s="5">
        <v>5.61</v>
      </c>
      <c r="Q159" s="5" t="s">
        <v>21</v>
      </c>
      <c r="R159" s="5">
        <v>7.14</v>
      </c>
      <c r="S159" s="5">
        <v>2.1800000000000002</v>
      </c>
      <c r="T159" s="5">
        <v>2.59</v>
      </c>
      <c r="U159" s="5">
        <v>2.6</v>
      </c>
      <c r="V159" s="5">
        <v>0.73</v>
      </c>
      <c r="W159" s="5" t="s">
        <v>203</v>
      </c>
      <c r="X159" s="5">
        <v>0.04</v>
      </c>
      <c r="Y159" s="5">
        <v>6.12</v>
      </c>
      <c r="Z159" s="5">
        <v>8.74</v>
      </c>
      <c r="AA159" s="5">
        <v>7.8</v>
      </c>
      <c r="AB159" s="5" t="s">
        <v>21</v>
      </c>
      <c r="AD159" s="12">
        <v>40436</v>
      </c>
      <c r="AE159" t="s">
        <v>196</v>
      </c>
      <c r="AF159">
        <f t="shared" si="29"/>
        <v>2010</v>
      </c>
      <c r="AG159">
        <f t="shared" si="30"/>
        <v>9</v>
      </c>
      <c r="AI159">
        <v>4.1133333333333342</v>
      </c>
    </row>
    <row r="160" spans="1:35" ht="15" thickBot="1" x14ac:dyDescent="0.4">
      <c r="A160" s="2">
        <v>41685</v>
      </c>
      <c r="B160" s="6">
        <f t="shared" si="21"/>
        <v>2</v>
      </c>
      <c r="C160" s="6">
        <f t="shared" si="22"/>
        <v>2014</v>
      </c>
      <c r="D160">
        <v>35349</v>
      </c>
      <c r="E160">
        <f t="shared" si="23"/>
        <v>20</v>
      </c>
      <c r="F160">
        <f t="shared" si="24"/>
        <v>60</v>
      </c>
      <c r="G160">
        <f t="shared" si="25"/>
        <v>0</v>
      </c>
      <c r="H160">
        <f t="shared" si="26"/>
        <v>5</v>
      </c>
      <c r="I160">
        <f t="shared" si="27"/>
        <v>21</v>
      </c>
      <c r="J160">
        <f t="shared" si="28"/>
        <v>5.88</v>
      </c>
      <c r="O160" s="5">
        <v>2013</v>
      </c>
      <c r="P160" s="5">
        <v>3.35</v>
      </c>
      <c r="Q160" s="5">
        <v>1.65</v>
      </c>
      <c r="R160" s="5">
        <v>2.77</v>
      </c>
      <c r="S160" s="5">
        <v>4.3899999999999997</v>
      </c>
      <c r="T160" s="5">
        <v>1.45</v>
      </c>
      <c r="U160" s="5">
        <v>0.81</v>
      </c>
      <c r="V160" s="5" t="s">
        <v>203</v>
      </c>
      <c r="W160" s="5">
        <v>0.46</v>
      </c>
      <c r="X160" s="5">
        <v>5.12</v>
      </c>
      <c r="Y160" s="5">
        <v>1.58</v>
      </c>
      <c r="Z160" s="5">
        <v>2.92</v>
      </c>
      <c r="AA160" s="5">
        <v>1.05</v>
      </c>
      <c r="AB160" s="5">
        <v>25.55</v>
      </c>
    </row>
    <row r="161" spans="1:44" ht="15" thickBot="1" x14ac:dyDescent="0.4">
      <c r="A161" s="2">
        <v>41713</v>
      </c>
      <c r="B161" s="6">
        <f t="shared" si="21"/>
        <v>3</v>
      </c>
      <c r="C161" s="6">
        <f t="shared" si="22"/>
        <v>2014</v>
      </c>
      <c r="D161">
        <v>26018</v>
      </c>
      <c r="E161">
        <f t="shared" si="23"/>
        <v>33</v>
      </c>
      <c r="F161">
        <f t="shared" si="24"/>
        <v>68</v>
      </c>
      <c r="G161">
        <f t="shared" si="25"/>
        <v>0</v>
      </c>
      <c r="H161">
        <f t="shared" si="26"/>
        <v>80</v>
      </c>
      <c r="I161">
        <f t="shared" si="27"/>
        <v>34</v>
      </c>
      <c r="J161">
        <f t="shared" si="28"/>
        <v>7.83</v>
      </c>
      <c r="O161" s="5">
        <v>2014</v>
      </c>
      <c r="P161" s="5">
        <v>3.71</v>
      </c>
      <c r="Q161" s="5">
        <v>5.88</v>
      </c>
      <c r="R161" s="5">
        <v>7.83</v>
      </c>
      <c r="S161" s="5">
        <v>3.48</v>
      </c>
      <c r="T161" s="5">
        <v>2.72</v>
      </c>
      <c r="U161" s="5">
        <v>0.28999999999999998</v>
      </c>
      <c r="V161" s="5" t="s">
        <v>203</v>
      </c>
      <c r="W161" s="5">
        <v>0.21</v>
      </c>
      <c r="X161" s="5">
        <v>1.1200000000000001</v>
      </c>
      <c r="Y161" s="5">
        <v>5.93</v>
      </c>
      <c r="Z161" s="5">
        <v>4.29</v>
      </c>
      <c r="AA161" s="5">
        <v>4.6500000000000004</v>
      </c>
      <c r="AB161" s="5" t="s">
        <v>21</v>
      </c>
    </row>
    <row r="162" spans="1:44" ht="15" thickBot="1" x14ac:dyDescent="0.4">
      <c r="A162" s="2">
        <v>41744</v>
      </c>
      <c r="B162" s="6">
        <f t="shared" si="21"/>
        <v>4</v>
      </c>
      <c r="C162" s="6">
        <f t="shared" si="22"/>
        <v>2014</v>
      </c>
      <c r="D162">
        <v>18875</v>
      </c>
      <c r="E162">
        <f t="shared" si="23"/>
        <v>42</v>
      </c>
      <c r="F162">
        <f t="shared" si="24"/>
        <v>81</v>
      </c>
      <c r="G162">
        <f t="shared" si="25"/>
        <v>2</v>
      </c>
      <c r="H162">
        <f t="shared" si="26"/>
        <v>396</v>
      </c>
      <c r="I162">
        <f t="shared" si="27"/>
        <v>40</v>
      </c>
      <c r="J162">
        <f t="shared" si="28"/>
        <v>3.48</v>
      </c>
      <c r="O162" s="5">
        <v>2015</v>
      </c>
      <c r="P162" s="5">
        <v>2.29</v>
      </c>
      <c r="Q162" s="5">
        <v>4.63</v>
      </c>
      <c r="R162" s="5">
        <v>4.6900000000000004</v>
      </c>
      <c r="S162" s="5">
        <v>1.81</v>
      </c>
      <c r="T162" s="5">
        <v>0.51</v>
      </c>
      <c r="U162" s="5">
        <v>0.17</v>
      </c>
      <c r="V162" s="5">
        <v>0.27</v>
      </c>
      <c r="W162" s="5">
        <v>1.41</v>
      </c>
      <c r="X162" s="5">
        <v>1.23</v>
      </c>
      <c r="Y162" s="5">
        <v>3.79</v>
      </c>
      <c r="Z162" s="5">
        <v>7.01</v>
      </c>
      <c r="AA162" s="5">
        <v>10.15</v>
      </c>
      <c r="AB162" s="5">
        <v>37.96</v>
      </c>
    </row>
    <row r="163" spans="1:44" ht="15" thickBot="1" x14ac:dyDescent="0.4">
      <c r="A163" s="2">
        <v>41774</v>
      </c>
      <c r="B163" s="6">
        <f t="shared" si="21"/>
        <v>5</v>
      </c>
      <c r="C163" s="6">
        <f t="shared" si="22"/>
        <v>2014</v>
      </c>
      <c r="D163">
        <v>14675</v>
      </c>
      <c r="E163">
        <f t="shared" si="23"/>
        <v>46</v>
      </c>
      <c r="F163">
        <f t="shared" si="24"/>
        <v>88</v>
      </c>
      <c r="G163">
        <f t="shared" si="25"/>
        <v>24</v>
      </c>
      <c r="H163">
        <f t="shared" si="26"/>
        <v>514</v>
      </c>
      <c r="I163">
        <f t="shared" si="27"/>
        <v>45</v>
      </c>
      <c r="J163">
        <f t="shared" si="28"/>
        <v>2.72</v>
      </c>
      <c r="O163" s="5">
        <v>2016</v>
      </c>
      <c r="P163" s="5">
        <v>6.69</v>
      </c>
      <c r="Q163" s="5" t="s">
        <v>21</v>
      </c>
      <c r="R163" s="5">
        <v>5.37</v>
      </c>
      <c r="S163" s="5">
        <v>1.38</v>
      </c>
      <c r="T163" s="5">
        <v>0.33</v>
      </c>
      <c r="U163" s="5">
        <v>1.72</v>
      </c>
      <c r="V163" s="5">
        <v>0.48</v>
      </c>
      <c r="W163" s="5">
        <v>0.03</v>
      </c>
      <c r="X163" s="5">
        <v>0.12</v>
      </c>
      <c r="Y163" s="5">
        <v>10.48</v>
      </c>
      <c r="Z163" s="5">
        <v>7.14</v>
      </c>
      <c r="AA163" s="5">
        <v>3.39</v>
      </c>
      <c r="AB163" s="5" t="s">
        <v>21</v>
      </c>
    </row>
    <row r="164" spans="1:44" ht="15" thickBot="1" x14ac:dyDescent="0.4">
      <c r="A164" s="2">
        <v>41805</v>
      </c>
      <c r="B164" s="6">
        <f t="shared" si="21"/>
        <v>6</v>
      </c>
      <c r="C164" s="6">
        <f t="shared" si="22"/>
        <v>2014</v>
      </c>
      <c r="D164">
        <v>13153</v>
      </c>
      <c r="E164">
        <f t="shared" si="23"/>
        <v>50</v>
      </c>
      <c r="F164">
        <f t="shared" si="24"/>
        <v>80</v>
      </c>
      <c r="G164">
        <f t="shared" si="25"/>
        <v>30</v>
      </c>
      <c r="H164">
        <f t="shared" si="26"/>
        <v>771</v>
      </c>
      <c r="I164">
        <f t="shared" si="27"/>
        <v>48</v>
      </c>
      <c r="J164">
        <f t="shared" si="28"/>
        <v>0.28999999999999998</v>
      </c>
      <c r="O164" s="5">
        <v>2017</v>
      </c>
      <c r="P164" s="5">
        <v>3.91</v>
      </c>
      <c r="Q164" s="5">
        <v>8.59</v>
      </c>
      <c r="R164" s="5">
        <v>6.73</v>
      </c>
      <c r="S164" s="5">
        <v>4.0599999999999996</v>
      </c>
      <c r="T164" s="5">
        <v>2.5</v>
      </c>
      <c r="U164" s="5">
        <v>1.2</v>
      </c>
      <c r="V164" s="5">
        <v>0</v>
      </c>
      <c r="W164" s="5">
        <v>0.02</v>
      </c>
      <c r="X164" s="5">
        <v>0.63</v>
      </c>
      <c r="Y164" s="5">
        <v>2.08</v>
      </c>
      <c r="Z164" s="5" t="s">
        <v>21</v>
      </c>
      <c r="AA164" s="5">
        <v>4.67</v>
      </c>
      <c r="AB164" s="5" t="s">
        <v>21</v>
      </c>
    </row>
    <row r="165" spans="1:44" ht="15" thickBot="1" x14ac:dyDescent="0.4">
      <c r="A165" s="2">
        <v>41835</v>
      </c>
      <c r="B165" s="6">
        <f t="shared" si="21"/>
        <v>7</v>
      </c>
      <c r="C165" s="6">
        <f t="shared" si="22"/>
        <v>2014</v>
      </c>
      <c r="D165">
        <v>18214</v>
      </c>
      <c r="E165">
        <f t="shared" si="23"/>
        <v>57</v>
      </c>
      <c r="F165">
        <f t="shared" si="24"/>
        <v>91</v>
      </c>
      <c r="G165">
        <f t="shared" si="25"/>
        <v>198</v>
      </c>
      <c r="H165">
        <f t="shared" si="26"/>
        <v>619</v>
      </c>
      <c r="I165">
        <f t="shared" si="27"/>
        <v>53</v>
      </c>
      <c r="J165">
        <f t="shared" si="28"/>
        <v>4.4967647058823532</v>
      </c>
      <c r="O165" s="5">
        <v>2018</v>
      </c>
      <c r="P165" s="5">
        <v>7.33</v>
      </c>
      <c r="Q165" s="5">
        <v>2.4500000000000002</v>
      </c>
      <c r="R165" s="5">
        <v>1.99</v>
      </c>
      <c r="S165" s="5">
        <v>5.2</v>
      </c>
      <c r="T165" s="5">
        <v>0.11</v>
      </c>
      <c r="U165" s="5">
        <v>0.95</v>
      </c>
      <c r="V165" s="5" t="s">
        <v>203</v>
      </c>
      <c r="W165" s="5">
        <v>0.04</v>
      </c>
      <c r="X165" s="5" t="s">
        <v>21</v>
      </c>
      <c r="Y165" s="5">
        <v>2.4</v>
      </c>
      <c r="Z165" s="5">
        <v>4.5</v>
      </c>
      <c r="AA165" s="5">
        <v>5.67</v>
      </c>
      <c r="AB165" s="5" t="s">
        <v>21</v>
      </c>
    </row>
    <row r="166" spans="1:44" ht="15" thickBot="1" x14ac:dyDescent="0.4">
      <c r="A166" s="2">
        <v>41866</v>
      </c>
      <c r="B166" s="6">
        <f t="shared" si="21"/>
        <v>8</v>
      </c>
      <c r="C166" s="6">
        <f t="shared" si="22"/>
        <v>2014</v>
      </c>
      <c r="D166">
        <v>22185</v>
      </c>
      <c r="E166">
        <f t="shared" si="23"/>
        <v>57</v>
      </c>
      <c r="F166">
        <f t="shared" si="24"/>
        <v>95</v>
      </c>
      <c r="G166">
        <f t="shared" si="25"/>
        <v>206</v>
      </c>
      <c r="H166">
        <f t="shared" si="26"/>
        <v>626</v>
      </c>
      <c r="I166">
        <f t="shared" si="27"/>
        <v>52</v>
      </c>
      <c r="J166">
        <f t="shared" si="28"/>
        <v>0.21</v>
      </c>
      <c r="O166" s="5">
        <v>2019</v>
      </c>
      <c r="P166" s="5">
        <v>3.04</v>
      </c>
      <c r="Q166" s="5">
        <v>3.88</v>
      </c>
      <c r="R166" s="5">
        <v>1.3</v>
      </c>
      <c r="S166" s="5" t="s">
        <v>21</v>
      </c>
      <c r="T166" s="5">
        <v>0.62</v>
      </c>
      <c r="U166" s="5" t="s">
        <v>203</v>
      </c>
      <c r="V166" s="5">
        <v>0.63</v>
      </c>
      <c r="W166" s="5">
        <v>0.51</v>
      </c>
      <c r="X166" s="5">
        <v>0.99</v>
      </c>
      <c r="Y166" s="5">
        <v>1.52</v>
      </c>
      <c r="Z166" s="5" t="s">
        <v>21</v>
      </c>
      <c r="AA166" s="5">
        <v>3.24</v>
      </c>
      <c r="AB166" s="5" t="s">
        <v>21</v>
      </c>
      <c r="AE166" s="5">
        <v>2000</v>
      </c>
      <c r="AF166" s="5">
        <v>0</v>
      </c>
      <c r="AG166" s="5">
        <v>0</v>
      </c>
      <c r="AH166" s="5">
        <v>0.1</v>
      </c>
      <c r="AI166" s="5">
        <v>0.3</v>
      </c>
      <c r="AJ166" s="5">
        <v>0.9</v>
      </c>
      <c r="AK166" s="5">
        <v>1.2</v>
      </c>
      <c r="AL166" s="5">
        <v>0.1</v>
      </c>
      <c r="AM166" s="5">
        <v>0.6</v>
      </c>
      <c r="AN166" s="5">
        <v>2.4</v>
      </c>
      <c r="AO166" s="5">
        <v>0</v>
      </c>
      <c r="AP166" s="5">
        <v>0</v>
      </c>
      <c r="AQ166" s="5">
        <v>0</v>
      </c>
      <c r="AR166" s="5">
        <v>0.5</v>
      </c>
    </row>
    <row r="167" spans="1:44" ht="15" thickBot="1" x14ac:dyDescent="0.4">
      <c r="A167" s="2">
        <v>41897</v>
      </c>
      <c r="B167" s="6">
        <f t="shared" si="21"/>
        <v>9</v>
      </c>
      <c r="C167" s="6">
        <f t="shared" si="22"/>
        <v>2014</v>
      </c>
      <c r="D167">
        <v>22926</v>
      </c>
      <c r="E167">
        <f t="shared" si="23"/>
        <v>52</v>
      </c>
      <c r="F167">
        <f t="shared" si="24"/>
        <v>88</v>
      </c>
      <c r="G167">
        <f t="shared" si="25"/>
        <v>73</v>
      </c>
      <c r="H167">
        <f t="shared" si="26"/>
        <v>463</v>
      </c>
      <c r="I167">
        <f t="shared" si="27"/>
        <v>50</v>
      </c>
      <c r="J167">
        <f t="shared" si="28"/>
        <v>1.1200000000000001</v>
      </c>
      <c r="O167" s="5">
        <v>2020</v>
      </c>
      <c r="P167" s="5">
        <v>3.41</v>
      </c>
      <c r="Q167" s="5">
        <v>2</v>
      </c>
      <c r="R167" s="5">
        <v>1.1200000000000001</v>
      </c>
      <c r="S167" s="5">
        <v>0.88</v>
      </c>
      <c r="T167" s="5">
        <v>1.69</v>
      </c>
      <c r="U167" s="5">
        <v>0.8</v>
      </c>
      <c r="V167" s="5">
        <v>0.08</v>
      </c>
      <c r="W167" s="5">
        <v>7.0000000000000007E-2</v>
      </c>
      <c r="X167" s="5">
        <v>1.86</v>
      </c>
      <c r="Y167" s="5">
        <v>1.65</v>
      </c>
      <c r="Z167" s="5">
        <v>3.22</v>
      </c>
      <c r="AA167" s="5">
        <v>3.58</v>
      </c>
      <c r="AB167" s="5">
        <v>20.36</v>
      </c>
      <c r="AE167" s="5">
        <v>2001</v>
      </c>
      <c r="AF167" s="5">
        <v>0</v>
      </c>
      <c r="AG167" s="5">
        <v>0</v>
      </c>
      <c r="AH167" s="5">
        <v>0</v>
      </c>
      <c r="AI167" s="5">
        <v>0</v>
      </c>
      <c r="AJ167" s="5">
        <v>1.2</v>
      </c>
      <c r="AK167" s="5">
        <v>1</v>
      </c>
      <c r="AL167" s="5">
        <v>0.4</v>
      </c>
      <c r="AM167" s="5">
        <v>0.3</v>
      </c>
      <c r="AN167" s="5">
        <v>0.5</v>
      </c>
      <c r="AO167" s="5">
        <v>0.9</v>
      </c>
      <c r="AP167" s="5">
        <v>0</v>
      </c>
      <c r="AQ167" s="5">
        <v>0</v>
      </c>
      <c r="AR167" s="5">
        <v>0.4</v>
      </c>
    </row>
    <row r="168" spans="1:44" ht="15" thickBot="1" x14ac:dyDescent="0.4">
      <c r="A168" s="2">
        <v>41927</v>
      </c>
      <c r="B168" s="6">
        <f t="shared" si="21"/>
        <v>10</v>
      </c>
      <c r="C168" s="6">
        <f t="shared" si="22"/>
        <v>2014</v>
      </c>
      <c r="D168">
        <v>23639</v>
      </c>
      <c r="E168">
        <f t="shared" si="23"/>
        <v>44</v>
      </c>
      <c r="F168">
        <f t="shared" si="24"/>
        <v>77</v>
      </c>
      <c r="G168">
        <f t="shared" si="25"/>
        <v>3</v>
      </c>
      <c r="H168">
        <f t="shared" si="26"/>
        <v>324</v>
      </c>
      <c r="I168">
        <f t="shared" si="27"/>
        <v>44</v>
      </c>
      <c r="J168">
        <f t="shared" si="28"/>
        <v>5.93</v>
      </c>
      <c r="O168" s="5">
        <v>2021</v>
      </c>
      <c r="P168" s="5">
        <v>5.3</v>
      </c>
      <c r="Q168" s="5">
        <v>1.51</v>
      </c>
      <c r="R168" s="5">
        <v>1.62</v>
      </c>
      <c r="S168" s="5">
        <v>0.23</v>
      </c>
      <c r="T168" s="5">
        <v>0.56999999999999995</v>
      </c>
      <c r="U168" s="5">
        <v>1.42</v>
      </c>
      <c r="V168" s="5" t="s">
        <v>203</v>
      </c>
      <c r="W168" s="5">
        <v>0.36</v>
      </c>
      <c r="X168" s="5">
        <v>1.72</v>
      </c>
      <c r="Y168" s="5">
        <v>2.5299999999999998</v>
      </c>
      <c r="Z168" s="5">
        <v>5.75</v>
      </c>
      <c r="AA168" s="5">
        <v>2.96</v>
      </c>
      <c r="AB168" s="5">
        <v>23.97</v>
      </c>
      <c r="AE168" s="5">
        <v>2002</v>
      </c>
      <c r="AF168" s="5">
        <v>0</v>
      </c>
      <c r="AG168" s="5">
        <v>0</v>
      </c>
      <c r="AH168" s="5">
        <v>0</v>
      </c>
      <c r="AI168" s="5">
        <v>0</v>
      </c>
      <c r="AJ168" s="5">
        <v>0.1</v>
      </c>
      <c r="AK168" s="5">
        <v>0.6</v>
      </c>
      <c r="AL168" s="5">
        <v>0.6</v>
      </c>
      <c r="AM168" s="5">
        <v>1.5</v>
      </c>
      <c r="AN168" s="5">
        <v>2</v>
      </c>
      <c r="AO168" s="5">
        <v>1</v>
      </c>
      <c r="AP168" s="5">
        <v>0</v>
      </c>
      <c r="AQ168" s="5">
        <v>0</v>
      </c>
      <c r="AR168" s="5">
        <v>0.5</v>
      </c>
    </row>
    <row r="169" spans="1:44" ht="15" thickBot="1" x14ac:dyDescent="0.4">
      <c r="A169" s="2">
        <v>41958</v>
      </c>
      <c r="B169" s="6">
        <f t="shared" si="21"/>
        <v>11</v>
      </c>
      <c r="C169" s="6">
        <f t="shared" si="22"/>
        <v>2014</v>
      </c>
      <c r="D169">
        <v>32117</v>
      </c>
      <c r="E169">
        <f t="shared" si="23"/>
        <v>25</v>
      </c>
      <c r="F169">
        <f t="shared" si="24"/>
        <v>65</v>
      </c>
      <c r="G169">
        <f t="shared" si="25"/>
        <v>0</v>
      </c>
      <c r="H169">
        <f t="shared" si="26"/>
        <v>135</v>
      </c>
      <c r="I169">
        <f t="shared" si="27"/>
        <v>23</v>
      </c>
      <c r="J169">
        <f t="shared" si="28"/>
        <v>4.29</v>
      </c>
      <c r="O169" s="5">
        <v>2022</v>
      </c>
      <c r="P169" s="5">
        <v>4.47</v>
      </c>
      <c r="Q169" s="5">
        <v>2.67</v>
      </c>
      <c r="R169" s="5">
        <v>2.02</v>
      </c>
      <c r="S169" s="5">
        <v>1.74</v>
      </c>
      <c r="T169" s="5">
        <v>2.0499999999999998</v>
      </c>
      <c r="U169" s="5">
        <v>2.08</v>
      </c>
      <c r="V169" s="5">
        <v>0.13</v>
      </c>
      <c r="W169" s="5">
        <v>0.02</v>
      </c>
      <c r="X169" s="5">
        <v>0.04</v>
      </c>
      <c r="Y169" s="5">
        <v>2.1</v>
      </c>
      <c r="Z169" s="5">
        <v>4.57</v>
      </c>
      <c r="AA169" s="5">
        <v>5.04</v>
      </c>
      <c r="AB169" s="5">
        <v>26.93</v>
      </c>
      <c r="AE169" s="5">
        <v>2003</v>
      </c>
      <c r="AF169" s="5">
        <v>0</v>
      </c>
      <c r="AG169" s="5">
        <v>0</v>
      </c>
      <c r="AH169" s="5">
        <v>0</v>
      </c>
      <c r="AI169" s="5">
        <v>0</v>
      </c>
      <c r="AJ169" s="5">
        <v>0.3</v>
      </c>
      <c r="AK169" s="5">
        <v>1.6</v>
      </c>
      <c r="AL169" s="5">
        <v>0.5</v>
      </c>
      <c r="AM169" s="5">
        <v>2.2000000000000002</v>
      </c>
      <c r="AN169" s="5">
        <v>3</v>
      </c>
      <c r="AO169" s="5">
        <v>1.2</v>
      </c>
      <c r="AP169" s="5">
        <v>0</v>
      </c>
      <c r="AQ169" s="5">
        <v>0</v>
      </c>
      <c r="AR169" s="5">
        <v>0.7</v>
      </c>
    </row>
    <row r="170" spans="1:44" ht="15" thickBot="1" x14ac:dyDescent="0.4">
      <c r="A170" s="2">
        <v>41988</v>
      </c>
      <c r="B170" s="6">
        <f t="shared" si="21"/>
        <v>12</v>
      </c>
      <c r="C170" s="6">
        <f t="shared" si="22"/>
        <v>2014</v>
      </c>
      <c r="D170">
        <v>32680</v>
      </c>
      <c r="E170">
        <f t="shared" si="23"/>
        <v>25</v>
      </c>
      <c r="F170">
        <f t="shared" si="24"/>
        <v>69</v>
      </c>
      <c r="G170">
        <f t="shared" si="25"/>
        <v>0</v>
      </c>
      <c r="H170">
        <f t="shared" si="26"/>
        <v>51</v>
      </c>
      <c r="I170">
        <f t="shared" si="27"/>
        <v>26</v>
      </c>
      <c r="J170">
        <f t="shared" si="28"/>
        <v>4.6500000000000004</v>
      </c>
      <c r="O170" s="5">
        <v>2023</v>
      </c>
      <c r="P170" s="5">
        <v>1.68</v>
      </c>
      <c r="Q170" s="5">
        <v>1.21</v>
      </c>
      <c r="R170" s="5">
        <v>1.6</v>
      </c>
      <c r="S170" s="5">
        <v>2.14</v>
      </c>
      <c r="T170" s="5">
        <v>0.4</v>
      </c>
      <c r="U170" s="5">
        <v>0.87</v>
      </c>
      <c r="V170" s="5">
        <v>0.1</v>
      </c>
      <c r="W170" s="5">
        <v>0.45</v>
      </c>
      <c r="X170" s="5">
        <v>2.95</v>
      </c>
      <c r="Y170" s="5" t="s">
        <v>21</v>
      </c>
      <c r="Z170" s="5" t="s">
        <v>21</v>
      </c>
      <c r="AA170" s="5" t="s">
        <v>21</v>
      </c>
      <c r="AB170" s="5" t="s">
        <v>21</v>
      </c>
      <c r="AE170" s="5">
        <v>2004</v>
      </c>
      <c r="AF170" s="5">
        <v>0</v>
      </c>
      <c r="AG170" s="5">
        <v>0</v>
      </c>
      <c r="AH170" s="5">
        <v>0.4</v>
      </c>
      <c r="AI170" s="5">
        <v>0.8</v>
      </c>
      <c r="AJ170" s="5">
        <v>0.1</v>
      </c>
      <c r="AK170" s="5">
        <v>0.2</v>
      </c>
      <c r="AL170" s="5">
        <v>0.8</v>
      </c>
      <c r="AM170" s="5">
        <v>2</v>
      </c>
      <c r="AN170" s="5">
        <v>3.5</v>
      </c>
      <c r="AO170" s="5">
        <v>0.8</v>
      </c>
      <c r="AP170" s="5">
        <v>0</v>
      </c>
      <c r="AQ170" s="5">
        <v>0</v>
      </c>
      <c r="AR170" s="5">
        <v>0.7</v>
      </c>
    </row>
    <row r="171" spans="1:44" ht="15" thickBot="1" x14ac:dyDescent="0.4">
      <c r="A171" s="2">
        <v>42019</v>
      </c>
      <c r="B171" s="6">
        <f t="shared" si="21"/>
        <v>1</v>
      </c>
      <c r="C171" s="6">
        <f t="shared" si="22"/>
        <v>2015</v>
      </c>
      <c r="D171">
        <v>30508</v>
      </c>
      <c r="E171">
        <f t="shared" si="23"/>
        <v>25</v>
      </c>
      <c r="F171">
        <f t="shared" si="24"/>
        <v>65</v>
      </c>
      <c r="G171">
        <f t="shared" si="25"/>
        <v>0</v>
      </c>
      <c r="H171">
        <f t="shared" si="26"/>
        <v>5</v>
      </c>
      <c r="I171">
        <f t="shared" si="27"/>
        <v>26</v>
      </c>
      <c r="J171">
        <f t="shared" si="28"/>
        <v>2.29</v>
      </c>
      <c r="O171" s="5"/>
      <c r="AE171" s="5">
        <v>2005</v>
      </c>
      <c r="AF171" s="5">
        <v>0</v>
      </c>
      <c r="AG171" s="5">
        <v>0</v>
      </c>
      <c r="AH171" s="5">
        <v>0.2</v>
      </c>
      <c r="AI171" s="5">
        <v>0</v>
      </c>
      <c r="AJ171" s="5">
        <v>0</v>
      </c>
      <c r="AK171" s="5">
        <v>0.1</v>
      </c>
      <c r="AL171" s="5">
        <v>0.7</v>
      </c>
      <c r="AM171" s="5">
        <v>0.5</v>
      </c>
      <c r="AN171" s="5">
        <v>0.5</v>
      </c>
      <c r="AO171" s="5">
        <v>0.2</v>
      </c>
      <c r="AP171" s="5">
        <v>0</v>
      </c>
      <c r="AQ171" s="5">
        <v>0</v>
      </c>
      <c r="AR171" s="5">
        <v>0.2</v>
      </c>
    </row>
    <row r="172" spans="1:44" ht="15" thickBot="1" x14ac:dyDescent="0.4">
      <c r="A172" s="2">
        <v>42050</v>
      </c>
      <c r="B172" s="6">
        <f t="shared" si="21"/>
        <v>2</v>
      </c>
      <c r="C172" s="6">
        <f t="shared" si="22"/>
        <v>2015</v>
      </c>
      <c r="D172">
        <v>21525</v>
      </c>
      <c r="E172">
        <f t="shared" si="23"/>
        <v>32</v>
      </c>
      <c r="F172">
        <f t="shared" si="24"/>
        <v>72</v>
      </c>
      <c r="G172">
        <f t="shared" si="25"/>
        <v>0</v>
      </c>
      <c r="H172">
        <f t="shared" si="26"/>
        <v>0</v>
      </c>
      <c r="I172">
        <f t="shared" si="27"/>
        <v>33</v>
      </c>
      <c r="J172">
        <f t="shared" si="28"/>
        <v>4.63</v>
      </c>
      <c r="AE172" s="5">
        <v>2006</v>
      </c>
      <c r="AF172" s="5">
        <v>0</v>
      </c>
      <c r="AG172" s="5">
        <v>0</v>
      </c>
      <c r="AH172" s="5">
        <v>0</v>
      </c>
      <c r="AI172" s="5">
        <v>0</v>
      </c>
      <c r="AJ172" s="5">
        <v>0.4</v>
      </c>
      <c r="AK172" s="5">
        <v>0.9</v>
      </c>
      <c r="AL172" s="5">
        <v>2.6</v>
      </c>
      <c r="AM172" s="5">
        <v>0.5</v>
      </c>
      <c r="AN172" s="5">
        <v>0.4</v>
      </c>
      <c r="AO172" s="5">
        <v>0.2</v>
      </c>
      <c r="AP172" s="5">
        <v>0</v>
      </c>
      <c r="AQ172" s="5">
        <v>0</v>
      </c>
      <c r="AR172" s="5">
        <v>0.4</v>
      </c>
    </row>
    <row r="173" spans="1:44" ht="15" thickBot="1" x14ac:dyDescent="0.4">
      <c r="A173" s="2">
        <v>42078</v>
      </c>
      <c r="B173" s="6">
        <f t="shared" si="21"/>
        <v>3</v>
      </c>
      <c r="C173" s="6">
        <f t="shared" si="22"/>
        <v>2015</v>
      </c>
      <c r="D173">
        <v>23430</v>
      </c>
      <c r="E173">
        <f t="shared" si="23"/>
        <v>31</v>
      </c>
      <c r="F173">
        <f t="shared" si="24"/>
        <v>72</v>
      </c>
      <c r="G173">
        <f t="shared" si="25"/>
        <v>0</v>
      </c>
      <c r="H173">
        <f t="shared" si="26"/>
        <v>17</v>
      </c>
      <c r="I173">
        <f t="shared" si="27"/>
        <v>31</v>
      </c>
      <c r="J173">
        <f t="shared" si="28"/>
        <v>4.6900000000000004</v>
      </c>
      <c r="AE173" s="5">
        <v>2007</v>
      </c>
      <c r="AF173" s="5">
        <v>0</v>
      </c>
      <c r="AG173" s="5">
        <v>0</v>
      </c>
      <c r="AH173" s="5">
        <v>0</v>
      </c>
      <c r="AI173" s="5">
        <v>0</v>
      </c>
      <c r="AJ173" s="5">
        <v>0.7</v>
      </c>
      <c r="AK173" s="5">
        <v>0.4</v>
      </c>
      <c r="AL173" s="5">
        <v>0.6</v>
      </c>
      <c r="AM173" s="5">
        <v>1</v>
      </c>
      <c r="AN173" s="5">
        <v>1.2</v>
      </c>
      <c r="AO173" s="5">
        <v>0.2</v>
      </c>
      <c r="AP173" s="5">
        <v>0</v>
      </c>
      <c r="AQ173" s="5">
        <v>0</v>
      </c>
      <c r="AR173" s="5">
        <v>0.3</v>
      </c>
    </row>
    <row r="174" spans="1:44" ht="15" thickBot="1" x14ac:dyDescent="0.4">
      <c r="A174" s="2">
        <v>42109</v>
      </c>
      <c r="B174" s="6">
        <f t="shared" si="21"/>
        <v>4</v>
      </c>
      <c r="C174" s="6">
        <f t="shared" si="22"/>
        <v>2015</v>
      </c>
      <c r="D174">
        <v>20853</v>
      </c>
      <c r="E174">
        <f t="shared" si="23"/>
        <v>38</v>
      </c>
      <c r="F174">
        <f t="shared" si="24"/>
        <v>78</v>
      </c>
      <c r="G174">
        <f t="shared" si="25"/>
        <v>1</v>
      </c>
      <c r="H174">
        <f t="shared" si="26"/>
        <v>154</v>
      </c>
      <c r="I174">
        <f t="shared" si="27"/>
        <v>37</v>
      </c>
      <c r="J174">
        <f t="shared" si="28"/>
        <v>1.81</v>
      </c>
      <c r="AE174" s="5">
        <v>2008</v>
      </c>
      <c r="AF174" s="5">
        <v>0</v>
      </c>
      <c r="AG174" s="5">
        <v>0</v>
      </c>
      <c r="AH174" s="5">
        <v>0</v>
      </c>
      <c r="AI174" s="5">
        <v>0.2</v>
      </c>
      <c r="AJ174" s="5">
        <v>1.3</v>
      </c>
      <c r="AK174" s="5">
        <v>1.3</v>
      </c>
      <c r="AL174" s="5">
        <v>1</v>
      </c>
      <c r="AM174" s="5">
        <v>1.3</v>
      </c>
      <c r="AN174" s="5">
        <v>2.1</v>
      </c>
      <c r="AO174" s="5">
        <v>1</v>
      </c>
      <c r="AP174" s="5">
        <v>0.2</v>
      </c>
      <c r="AQ174" s="5">
        <v>0</v>
      </c>
      <c r="AR174" s="5">
        <v>0.7</v>
      </c>
    </row>
    <row r="175" spans="1:44" ht="15" thickBot="1" x14ac:dyDescent="0.4">
      <c r="A175" s="2">
        <v>42139</v>
      </c>
      <c r="B175" s="6">
        <f t="shared" si="21"/>
        <v>5</v>
      </c>
      <c r="C175" s="6">
        <f t="shared" si="22"/>
        <v>2015</v>
      </c>
      <c r="D175">
        <v>18051</v>
      </c>
      <c r="E175">
        <f t="shared" si="23"/>
        <v>44</v>
      </c>
      <c r="F175">
        <f t="shared" si="24"/>
        <v>83</v>
      </c>
      <c r="G175">
        <f t="shared" si="25"/>
        <v>25</v>
      </c>
      <c r="H175">
        <f t="shared" si="26"/>
        <v>513</v>
      </c>
      <c r="I175">
        <f t="shared" si="27"/>
        <v>43</v>
      </c>
      <c r="J175">
        <f t="shared" si="28"/>
        <v>0.51</v>
      </c>
      <c r="AE175" s="5">
        <v>2009</v>
      </c>
      <c r="AF175" s="5">
        <v>0</v>
      </c>
      <c r="AG175" s="5">
        <v>0</v>
      </c>
      <c r="AH175" s="5">
        <v>0</v>
      </c>
      <c r="AI175" s="5">
        <v>0.8</v>
      </c>
      <c r="AJ175" s="5">
        <v>0.5</v>
      </c>
      <c r="AK175" s="5">
        <v>0.5</v>
      </c>
      <c r="AL175" s="5">
        <v>0.4</v>
      </c>
      <c r="AM175" s="5">
        <v>2</v>
      </c>
      <c r="AN175" s="5">
        <v>2.4</v>
      </c>
      <c r="AO175" s="5">
        <v>0.4</v>
      </c>
      <c r="AP175" s="5">
        <v>0.1</v>
      </c>
      <c r="AQ175" s="5">
        <v>0</v>
      </c>
      <c r="AR175" s="5">
        <v>0.6</v>
      </c>
    </row>
    <row r="176" spans="1:44" ht="15" thickBot="1" x14ac:dyDescent="0.4">
      <c r="A176" s="2">
        <v>42170</v>
      </c>
      <c r="B176" s="6">
        <f t="shared" si="21"/>
        <v>6</v>
      </c>
      <c r="C176" s="6">
        <f t="shared" si="22"/>
        <v>2015</v>
      </c>
      <c r="D176">
        <v>20046</v>
      </c>
      <c r="E176">
        <f t="shared" si="23"/>
        <v>52</v>
      </c>
      <c r="F176">
        <f t="shared" si="24"/>
        <v>92</v>
      </c>
      <c r="G176">
        <f t="shared" si="25"/>
        <v>164</v>
      </c>
      <c r="H176">
        <f t="shared" si="26"/>
        <v>558</v>
      </c>
      <c r="I176">
        <f t="shared" si="27"/>
        <v>49</v>
      </c>
      <c r="J176">
        <f t="shared" si="28"/>
        <v>0.17</v>
      </c>
      <c r="AE176" s="5">
        <v>2010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1</v>
      </c>
      <c r="AL176" s="5">
        <v>0.4</v>
      </c>
      <c r="AM176" s="5">
        <v>1.3</v>
      </c>
      <c r="AN176" s="5">
        <v>4.2</v>
      </c>
      <c r="AO176" s="5">
        <v>2.2000000000000002</v>
      </c>
      <c r="AP176" s="5">
        <v>0.2</v>
      </c>
      <c r="AQ176" s="5">
        <v>0</v>
      </c>
      <c r="AR176" s="5">
        <v>0.8</v>
      </c>
    </row>
    <row r="177" spans="1:44" ht="15" thickBot="1" x14ac:dyDescent="0.4">
      <c r="A177" s="2">
        <v>42200</v>
      </c>
      <c r="B177" s="6">
        <f t="shared" si="21"/>
        <v>7</v>
      </c>
      <c r="C177" s="6">
        <f t="shared" si="22"/>
        <v>2015</v>
      </c>
      <c r="D177">
        <v>21691</v>
      </c>
      <c r="E177">
        <f t="shared" si="23"/>
        <v>56</v>
      </c>
      <c r="F177">
        <f t="shared" si="24"/>
        <v>98</v>
      </c>
      <c r="G177">
        <f t="shared" si="25"/>
        <v>269</v>
      </c>
      <c r="H177">
        <f t="shared" si="26"/>
        <v>541</v>
      </c>
      <c r="I177">
        <f t="shared" si="27"/>
        <v>54</v>
      </c>
      <c r="J177">
        <f t="shared" si="28"/>
        <v>0.27</v>
      </c>
      <c r="AE177" s="5">
        <v>2011</v>
      </c>
      <c r="AF177" s="5">
        <v>0</v>
      </c>
      <c r="AG177" s="5">
        <v>0</v>
      </c>
      <c r="AH177" s="5">
        <v>0.1</v>
      </c>
      <c r="AI177" s="5">
        <v>0</v>
      </c>
      <c r="AJ177" s="5">
        <v>0.1</v>
      </c>
      <c r="AK177" s="5">
        <v>0.5</v>
      </c>
      <c r="AL177" s="5">
        <v>0.4</v>
      </c>
      <c r="AM177" s="5">
        <v>0.2</v>
      </c>
      <c r="AN177" s="5">
        <v>1.5</v>
      </c>
      <c r="AO177" s="5">
        <v>1</v>
      </c>
      <c r="AP177" s="5">
        <v>0</v>
      </c>
      <c r="AQ177" s="5">
        <v>0</v>
      </c>
      <c r="AR177" s="5">
        <v>0.3</v>
      </c>
    </row>
    <row r="178" spans="1:44" ht="15" thickBot="1" x14ac:dyDescent="0.4">
      <c r="A178" s="2">
        <v>42231</v>
      </c>
      <c r="B178" s="6">
        <f t="shared" si="21"/>
        <v>8</v>
      </c>
      <c r="C178" s="6">
        <f t="shared" si="22"/>
        <v>2015</v>
      </c>
      <c r="D178">
        <v>20291</v>
      </c>
      <c r="E178">
        <f t="shared" si="23"/>
        <v>52</v>
      </c>
      <c r="F178">
        <f t="shared" si="24"/>
        <v>92</v>
      </c>
      <c r="G178">
        <f t="shared" si="25"/>
        <v>189</v>
      </c>
      <c r="H178">
        <f t="shared" si="26"/>
        <v>379</v>
      </c>
      <c r="I178">
        <f t="shared" si="27"/>
        <v>54</v>
      </c>
      <c r="J178">
        <f t="shared" si="28"/>
        <v>1.41</v>
      </c>
      <c r="AE178" s="5">
        <v>2012</v>
      </c>
      <c r="AF178" s="5">
        <v>0</v>
      </c>
      <c r="AG178" s="5">
        <v>0</v>
      </c>
      <c r="AH178" s="5">
        <v>0</v>
      </c>
      <c r="AI178" s="5">
        <v>0.2</v>
      </c>
      <c r="AJ178" s="5">
        <v>0.1</v>
      </c>
      <c r="AK178" s="5">
        <v>0.5</v>
      </c>
      <c r="AL178" s="5">
        <v>0.2</v>
      </c>
      <c r="AM178" s="5">
        <v>0.2</v>
      </c>
      <c r="AN178" s="5">
        <v>0.1</v>
      </c>
      <c r="AO178" s="5">
        <v>1.4</v>
      </c>
      <c r="AP178" s="5">
        <v>0.2</v>
      </c>
      <c r="AQ178" s="5">
        <v>0</v>
      </c>
      <c r="AR178" s="5">
        <v>0.2</v>
      </c>
    </row>
    <row r="179" spans="1:44" ht="15" thickBot="1" x14ac:dyDescent="0.4">
      <c r="A179" s="2">
        <v>42262</v>
      </c>
      <c r="B179" s="6">
        <f t="shared" si="21"/>
        <v>9</v>
      </c>
      <c r="C179" s="6">
        <f t="shared" si="22"/>
        <v>2015</v>
      </c>
      <c r="D179">
        <v>22065</v>
      </c>
      <c r="E179">
        <f t="shared" si="23"/>
        <v>46</v>
      </c>
      <c r="F179">
        <f t="shared" si="24"/>
        <v>82</v>
      </c>
      <c r="G179">
        <f t="shared" si="25"/>
        <v>29</v>
      </c>
      <c r="H179">
        <f t="shared" si="26"/>
        <v>378</v>
      </c>
      <c r="I179">
        <f t="shared" si="27"/>
        <v>45</v>
      </c>
      <c r="J179">
        <f t="shared" si="28"/>
        <v>1.23</v>
      </c>
      <c r="AE179" s="5">
        <v>2013</v>
      </c>
      <c r="AF179" s="5">
        <v>0</v>
      </c>
      <c r="AG179" s="5">
        <v>0</v>
      </c>
      <c r="AH179" s="5">
        <v>0</v>
      </c>
      <c r="AI179" s="5">
        <v>0.1</v>
      </c>
      <c r="AJ179" s="5">
        <v>0.7</v>
      </c>
      <c r="AK179" s="5">
        <v>0.9</v>
      </c>
      <c r="AL179" s="5">
        <v>0.6</v>
      </c>
      <c r="AM179" s="5">
        <v>0.9</v>
      </c>
      <c r="AN179" s="5">
        <v>1.4</v>
      </c>
      <c r="AO179" s="5">
        <v>0.7</v>
      </c>
      <c r="AP179" s="5">
        <v>0</v>
      </c>
      <c r="AQ179" s="5">
        <v>0</v>
      </c>
      <c r="AR179" s="5">
        <v>0.4</v>
      </c>
    </row>
    <row r="180" spans="1:44" ht="15" thickBot="1" x14ac:dyDescent="0.4">
      <c r="A180" s="2">
        <v>42292</v>
      </c>
      <c r="B180" s="6">
        <f t="shared" si="21"/>
        <v>10</v>
      </c>
      <c r="C180" s="6">
        <f t="shared" si="22"/>
        <v>2015</v>
      </c>
      <c r="D180">
        <v>25415</v>
      </c>
      <c r="E180">
        <f t="shared" si="23"/>
        <v>46</v>
      </c>
      <c r="F180">
        <f t="shared" si="24"/>
        <v>73</v>
      </c>
      <c r="G180">
        <f t="shared" si="25"/>
        <v>1</v>
      </c>
      <c r="H180">
        <f t="shared" si="26"/>
        <v>346</v>
      </c>
      <c r="I180">
        <f t="shared" si="27"/>
        <v>45</v>
      </c>
      <c r="J180">
        <f t="shared" si="28"/>
        <v>3.79</v>
      </c>
      <c r="AE180" s="5">
        <v>2014</v>
      </c>
      <c r="AF180" s="5">
        <v>0</v>
      </c>
      <c r="AG180" s="5">
        <v>0</v>
      </c>
      <c r="AH180" s="5">
        <v>0</v>
      </c>
      <c r="AI180" s="5">
        <v>0.7</v>
      </c>
      <c r="AJ180" s="5">
        <v>1.4</v>
      </c>
      <c r="AK180" s="5">
        <v>1.2</v>
      </c>
      <c r="AL180" s="5">
        <v>2.7</v>
      </c>
      <c r="AM180" s="5">
        <v>2.2999999999999998</v>
      </c>
      <c r="AN180" s="5">
        <v>3.7</v>
      </c>
      <c r="AO180" s="5">
        <v>4.3</v>
      </c>
      <c r="AP180" s="5">
        <v>0</v>
      </c>
      <c r="AQ180" s="5">
        <v>0</v>
      </c>
      <c r="AR180" s="5">
        <v>1.4</v>
      </c>
    </row>
    <row r="181" spans="1:44" ht="15" thickBot="1" x14ac:dyDescent="0.4">
      <c r="A181" s="2">
        <v>42323</v>
      </c>
      <c r="B181" s="6">
        <f t="shared" si="21"/>
        <v>11</v>
      </c>
      <c r="C181" s="6">
        <f t="shared" si="22"/>
        <v>2015</v>
      </c>
      <c r="D181">
        <v>34844</v>
      </c>
      <c r="E181">
        <f t="shared" si="23"/>
        <v>25</v>
      </c>
      <c r="F181">
        <f t="shared" si="24"/>
        <v>63</v>
      </c>
      <c r="G181">
        <f t="shared" si="25"/>
        <v>0</v>
      </c>
      <c r="H181">
        <f t="shared" si="26"/>
        <v>127</v>
      </c>
      <c r="I181">
        <f t="shared" si="27"/>
        <v>25</v>
      </c>
      <c r="J181">
        <f t="shared" si="28"/>
        <v>7.01</v>
      </c>
      <c r="AE181" s="5">
        <v>2015</v>
      </c>
      <c r="AF181" s="5">
        <v>0</v>
      </c>
      <c r="AG181" s="5">
        <v>0</v>
      </c>
      <c r="AH181" s="5">
        <v>0.2</v>
      </c>
      <c r="AI181" s="5">
        <v>0.2</v>
      </c>
      <c r="AJ181" s="5">
        <v>0</v>
      </c>
      <c r="AK181" s="5">
        <v>0.6</v>
      </c>
      <c r="AL181" s="5">
        <v>2</v>
      </c>
      <c r="AM181" s="5">
        <v>3.3</v>
      </c>
      <c r="AN181" s="5">
        <v>3.1</v>
      </c>
      <c r="AO181" s="5">
        <v>1.3</v>
      </c>
      <c r="AP181" s="5">
        <v>0</v>
      </c>
      <c r="AQ181" s="5">
        <v>0</v>
      </c>
      <c r="AR181" s="5">
        <v>0.9</v>
      </c>
    </row>
    <row r="182" spans="1:44" ht="15" thickBot="1" x14ac:dyDescent="0.4">
      <c r="A182" s="2">
        <v>42353</v>
      </c>
      <c r="B182" s="6">
        <f t="shared" si="21"/>
        <v>12</v>
      </c>
      <c r="C182" s="6">
        <f t="shared" si="22"/>
        <v>2015</v>
      </c>
      <c r="D182">
        <v>36997</v>
      </c>
      <c r="E182">
        <f t="shared" si="23"/>
        <v>24</v>
      </c>
      <c r="F182">
        <f t="shared" si="24"/>
        <v>63</v>
      </c>
      <c r="G182">
        <f t="shared" si="25"/>
        <v>0</v>
      </c>
      <c r="H182">
        <f t="shared" si="26"/>
        <v>11</v>
      </c>
      <c r="I182">
        <f t="shared" si="27"/>
        <v>28</v>
      </c>
      <c r="J182">
        <f t="shared" si="28"/>
        <v>10.15</v>
      </c>
      <c r="AE182" s="5">
        <v>2016</v>
      </c>
      <c r="AF182" s="5">
        <v>0</v>
      </c>
      <c r="AG182" s="5">
        <v>0</v>
      </c>
      <c r="AH182" s="5">
        <v>0</v>
      </c>
      <c r="AI182" s="5">
        <v>0.7</v>
      </c>
      <c r="AJ182" s="5">
        <v>0.4</v>
      </c>
      <c r="AK182" s="5">
        <v>0.6</v>
      </c>
      <c r="AL182" s="5">
        <v>0.1</v>
      </c>
      <c r="AM182" s="5">
        <v>0.4</v>
      </c>
      <c r="AN182" s="5">
        <v>2</v>
      </c>
      <c r="AO182" s="5">
        <v>0.5</v>
      </c>
      <c r="AP182" s="5">
        <v>0</v>
      </c>
      <c r="AQ182" s="5">
        <v>0</v>
      </c>
      <c r="AR182" s="5">
        <v>0.4</v>
      </c>
    </row>
    <row r="183" spans="1:44" ht="15" thickBot="1" x14ac:dyDescent="0.4">
      <c r="A183" s="2">
        <v>42384</v>
      </c>
      <c r="B183" s="6">
        <f t="shared" si="21"/>
        <v>1</v>
      </c>
      <c r="C183" s="6">
        <f t="shared" si="22"/>
        <v>2016</v>
      </c>
      <c r="D183">
        <v>38006</v>
      </c>
      <c r="E183">
        <f t="shared" si="23"/>
        <v>22</v>
      </c>
      <c r="F183">
        <f t="shared" si="24"/>
        <v>57</v>
      </c>
      <c r="G183">
        <f t="shared" si="25"/>
        <v>0</v>
      </c>
      <c r="H183">
        <f t="shared" si="26"/>
        <v>0</v>
      </c>
      <c r="I183">
        <f t="shared" si="27"/>
        <v>25</v>
      </c>
      <c r="J183">
        <f t="shared" si="28"/>
        <v>6.69</v>
      </c>
      <c r="AE183" s="5">
        <v>2017</v>
      </c>
      <c r="AF183" s="5">
        <v>0</v>
      </c>
      <c r="AG183" s="5">
        <v>0</v>
      </c>
      <c r="AH183" s="5">
        <v>0</v>
      </c>
      <c r="AI183" s="5">
        <v>0.1</v>
      </c>
      <c r="AJ183" s="5">
        <v>0.7</v>
      </c>
      <c r="AK183" s="5">
        <v>0.9</v>
      </c>
      <c r="AL183" s="5">
        <v>1</v>
      </c>
      <c r="AM183" s="5">
        <v>1.5</v>
      </c>
      <c r="AN183" s="5">
        <v>5.3</v>
      </c>
      <c r="AO183" s="5">
        <v>1.8</v>
      </c>
      <c r="AP183" s="5">
        <v>0</v>
      </c>
      <c r="AQ183" s="5">
        <v>0</v>
      </c>
      <c r="AR183" s="5">
        <v>0.9</v>
      </c>
    </row>
    <row r="184" spans="1:44" ht="15" thickBot="1" x14ac:dyDescent="0.4">
      <c r="A184" s="2">
        <v>42415</v>
      </c>
      <c r="B184" s="6">
        <f t="shared" si="21"/>
        <v>2</v>
      </c>
      <c r="C184" s="6">
        <f t="shared" si="22"/>
        <v>2016</v>
      </c>
      <c r="D184">
        <v>29006</v>
      </c>
      <c r="E184">
        <f t="shared" si="23"/>
        <v>33</v>
      </c>
      <c r="F184">
        <f t="shared" si="24"/>
        <v>62</v>
      </c>
      <c r="G184">
        <f t="shared" si="25"/>
        <v>44.226480836236931</v>
      </c>
      <c r="H184">
        <f t="shared" si="26"/>
        <v>1</v>
      </c>
      <c r="I184">
        <f t="shared" si="27"/>
        <v>34</v>
      </c>
      <c r="J184">
        <f t="shared" si="28"/>
        <v>4.4967647058823532</v>
      </c>
      <c r="AE184" s="5">
        <v>2018</v>
      </c>
      <c r="AF184" s="5">
        <v>0</v>
      </c>
      <c r="AG184" s="5">
        <v>0</v>
      </c>
      <c r="AH184" s="5">
        <v>0.1</v>
      </c>
      <c r="AI184" s="5">
        <v>0</v>
      </c>
      <c r="AJ184" s="5">
        <v>0.2</v>
      </c>
      <c r="AK184" s="5" t="s">
        <v>21</v>
      </c>
      <c r="AL184" s="5" t="s">
        <v>21</v>
      </c>
      <c r="AM184" s="5">
        <v>0.2</v>
      </c>
      <c r="AN184" s="5">
        <v>0.2</v>
      </c>
      <c r="AO184" s="5">
        <v>0.6</v>
      </c>
      <c r="AP184" s="5">
        <v>0.2</v>
      </c>
      <c r="AQ184" s="5">
        <v>0</v>
      </c>
      <c r="AR184" s="5">
        <v>0.1</v>
      </c>
    </row>
    <row r="185" spans="1:44" ht="15" thickBot="1" x14ac:dyDescent="0.4">
      <c r="A185" s="2">
        <v>42444</v>
      </c>
      <c r="B185" s="6">
        <f t="shared" si="21"/>
        <v>3</v>
      </c>
      <c r="C185" s="6">
        <f t="shared" si="22"/>
        <v>2016</v>
      </c>
      <c r="D185">
        <v>24887</v>
      </c>
      <c r="E185">
        <f t="shared" si="23"/>
        <v>35</v>
      </c>
      <c r="F185">
        <f t="shared" si="24"/>
        <v>73</v>
      </c>
      <c r="G185">
        <f t="shared" si="25"/>
        <v>0</v>
      </c>
      <c r="H185">
        <f t="shared" si="26"/>
        <v>88</v>
      </c>
      <c r="I185">
        <f t="shared" si="27"/>
        <v>34</v>
      </c>
      <c r="J185">
        <f t="shared" si="28"/>
        <v>5.37</v>
      </c>
      <c r="AE185" s="5">
        <v>2019</v>
      </c>
      <c r="AF185" s="5">
        <v>0</v>
      </c>
      <c r="AG185" s="5">
        <v>0</v>
      </c>
      <c r="AH185" s="5">
        <v>0</v>
      </c>
      <c r="AI185" s="5">
        <v>0.3</v>
      </c>
      <c r="AJ185" s="5">
        <v>0</v>
      </c>
      <c r="AK185" s="5">
        <v>2.2000000000000002</v>
      </c>
      <c r="AL185" s="5">
        <v>0.9</v>
      </c>
      <c r="AM185" s="5">
        <v>3.7</v>
      </c>
      <c r="AN185" s="5">
        <v>3.9</v>
      </c>
      <c r="AO185" s="5">
        <v>1.6</v>
      </c>
      <c r="AP185" s="5">
        <v>0</v>
      </c>
      <c r="AQ185" s="5">
        <v>0</v>
      </c>
      <c r="AR185" s="5">
        <v>1.1000000000000001</v>
      </c>
    </row>
    <row r="186" spans="1:44" ht="15" thickBot="1" x14ac:dyDescent="0.4">
      <c r="A186" s="2">
        <v>42475</v>
      </c>
      <c r="B186" s="6">
        <f t="shared" si="21"/>
        <v>4</v>
      </c>
      <c r="C186" s="6">
        <f t="shared" si="22"/>
        <v>2016</v>
      </c>
      <c r="D186">
        <v>15916</v>
      </c>
      <c r="E186">
        <f t="shared" si="23"/>
        <v>43</v>
      </c>
      <c r="F186">
        <f t="shared" si="24"/>
        <v>89</v>
      </c>
      <c r="G186">
        <f t="shared" si="25"/>
        <v>11</v>
      </c>
      <c r="H186">
        <f t="shared" si="26"/>
        <v>170</v>
      </c>
      <c r="I186">
        <f t="shared" si="27"/>
        <v>43</v>
      </c>
      <c r="J186">
        <f t="shared" si="28"/>
        <v>1.38</v>
      </c>
      <c r="AE186" s="5">
        <v>2020</v>
      </c>
      <c r="AF186" s="5">
        <v>0</v>
      </c>
      <c r="AG186" s="5">
        <v>0</v>
      </c>
      <c r="AH186" s="5">
        <v>0</v>
      </c>
      <c r="AI186" s="5">
        <v>0</v>
      </c>
      <c r="AJ186" s="5">
        <v>0.7</v>
      </c>
      <c r="AK186" s="5">
        <v>1.3</v>
      </c>
      <c r="AL186" s="5">
        <v>0.3</v>
      </c>
      <c r="AM186" s="5">
        <v>3.1</v>
      </c>
      <c r="AN186" s="5">
        <v>4.4000000000000004</v>
      </c>
      <c r="AO186" s="5">
        <v>3.2</v>
      </c>
      <c r="AP186" s="5">
        <v>0.1</v>
      </c>
      <c r="AQ186" s="5">
        <v>0</v>
      </c>
      <c r="AR186" s="5">
        <v>1.1000000000000001</v>
      </c>
    </row>
    <row r="187" spans="1:44" ht="15" thickBot="1" x14ac:dyDescent="0.4">
      <c r="A187" s="2">
        <v>42505</v>
      </c>
      <c r="B187" s="6">
        <f t="shared" si="21"/>
        <v>5</v>
      </c>
      <c r="C187" s="6">
        <f t="shared" si="22"/>
        <v>2016</v>
      </c>
      <c r="D187">
        <v>16340</v>
      </c>
      <c r="E187">
        <f t="shared" si="23"/>
        <v>46</v>
      </c>
      <c r="F187">
        <f t="shared" si="24"/>
        <v>87</v>
      </c>
      <c r="G187">
        <f t="shared" si="25"/>
        <v>20</v>
      </c>
      <c r="H187">
        <f t="shared" si="26"/>
        <v>567</v>
      </c>
      <c r="I187">
        <f t="shared" si="27"/>
        <v>46</v>
      </c>
      <c r="J187">
        <f t="shared" si="28"/>
        <v>0.33</v>
      </c>
      <c r="AE187" s="5">
        <v>2021</v>
      </c>
      <c r="AF187" s="5">
        <v>0</v>
      </c>
      <c r="AG187" s="5">
        <v>0</v>
      </c>
      <c r="AH187" s="5">
        <v>0.1</v>
      </c>
      <c r="AI187" s="5">
        <v>0.2</v>
      </c>
      <c r="AJ187" s="5">
        <v>0.1</v>
      </c>
      <c r="AK187" s="5">
        <v>1.9</v>
      </c>
      <c r="AL187" s="5">
        <v>0.9</v>
      </c>
      <c r="AM187" s="5">
        <v>1.3</v>
      </c>
      <c r="AN187" s="5">
        <v>1.2</v>
      </c>
      <c r="AO187" s="5">
        <v>0.7</v>
      </c>
      <c r="AP187" s="5">
        <v>0</v>
      </c>
      <c r="AQ187" s="5">
        <v>0</v>
      </c>
      <c r="AR187" s="5">
        <v>0.5</v>
      </c>
    </row>
    <row r="188" spans="1:44" ht="15" thickBot="1" x14ac:dyDescent="0.4">
      <c r="A188" s="2">
        <v>42536</v>
      </c>
      <c r="B188" s="6">
        <f t="shared" si="21"/>
        <v>6</v>
      </c>
      <c r="C188" s="6">
        <f t="shared" si="22"/>
        <v>2016</v>
      </c>
      <c r="D188">
        <v>16373</v>
      </c>
      <c r="E188">
        <f t="shared" si="23"/>
        <v>45</v>
      </c>
      <c r="F188">
        <f t="shared" si="24"/>
        <v>92</v>
      </c>
      <c r="G188">
        <f t="shared" si="25"/>
        <v>62</v>
      </c>
      <c r="H188">
        <f t="shared" si="26"/>
        <v>616</v>
      </c>
      <c r="I188">
        <f t="shared" si="27"/>
        <v>44</v>
      </c>
      <c r="J188">
        <f t="shared" si="28"/>
        <v>1.72</v>
      </c>
      <c r="AE188" s="5">
        <v>2022</v>
      </c>
      <c r="AF188" s="5">
        <v>0</v>
      </c>
      <c r="AG188" s="5">
        <v>0</v>
      </c>
      <c r="AH188" s="5">
        <v>0.1</v>
      </c>
      <c r="AI188" s="5">
        <v>0.3</v>
      </c>
      <c r="AJ188" s="5">
        <v>0.3</v>
      </c>
      <c r="AK188" s="5">
        <v>1.5</v>
      </c>
      <c r="AL188" s="5">
        <v>0.6</v>
      </c>
      <c r="AM188" s="5">
        <v>2.2000000000000002</v>
      </c>
      <c r="AN188" s="5">
        <v>3.8</v>
      </c>
      <c r="AO188" s="5">
        <v>0.4</v>
      </c>
      <c r="AP188" s="5">
        <v>0</v>
      </c>
      <c r="AQ188" s="5">
        <v>0</v>
      </c>
      <c r="AR188" s="5">
        <v>0.8</v>
      </c>
    </row>
    <row r="189" spans="1:44" ht="15" thickBot="1" x14ac:dyDescent="0.4">
      <c r="A189" s="2">
        <v>42566</v>
      </c>
      <c r="B189" s="6">
        <f t="shared" si="21"/>
        <v>7</v>
      </c>
      <c r="C189" s="6">
        <f t="shared" si="22"/>
        <v>2016</v>
      </c>
      <c r="D189">
        <v>19605</v>
      </c>
      <c r="E189">
        <f t="shared" si="23"/>
        <v>57</v>
      </c>
      <c r="F189">
        <f t="shared" si="24"/>
        <v>88</v>
      </c>
      <c r="G189">
        <f t="shared" si="25"/>
        <v>97</v>
      </c>
      <c r="H189">
        <f t="shared" si="26"/>
        <v>662</v>
      </c>
      <c r="I189">
        <f t="shared" si="27"/>
        <v>55</v>
      </c>
      <c r="J189">
        <f t="shared" si="28"/>
        <v>0.48</v>
      </c>
      <c r="AE189" s="5">
        <v>2023</v>
      </c>
      <c r="AF189" s="5">
        <v>0</v>
      </c>
      <c r="AG189" s="5">
        <v>0</v>
      </c>
      <c r="AH189" s="5">
        <v>0</v>
      </c>
      <c r="AI189" s="5">
        <v>0.1</v>
      </c>
      <c r="AJ189" s="5">
        <v>0.1</v>
      </c>
      <c r="AK189" s="5">
        <v>0</v>
      </c>
      <c r="AL189" s="5">
        <v>0.7</v>
      </c>
      <c r="AM189" s="5">
        <v>3.6</v>
      </c>
      <c r="AN189" s="5">
        <v>1.7</v>
      </c>
      <c r="AO189" s="5" t="s">
        <v>21</v>
      </c>
      <c r="AP189" s="5" t="s">
        <v>21</v>
      </c>
      <c r="AQ189" s="5" t="s">
        <v>21</v>
      </c>
      <c r="AR189" s="5">
        <v>0.7</v>
      </c>
    </row>
    <row r="190" spans="1:44" x14ac:dyDescent="0.35">
      <c r="A190" s="2">
        <v>42597</v>
      </c>
      <c r="B190" s="6">
        <f t="shared" si="21"/>
        <v>8</v>
      </c>
      <c r="C190" s="6">
        <f t="shared" si="22"/>
        <v>2016</v>
      </c>
      <c r="D190">
        <v>22237</v>
      </c>
      <c r="E190">
        <f t="shared" si="23"/>
        <v>54</v>
      </c>
      <c r="F190">
        <f t="shared" si="24"/>
        <v>90</v>
      </c>
      <c r="G190">
        <f t="shared" si="25"/>
        <v>44.226480836236931</v>
      </c>
      <c r="H190">
        <f t="shared" si="26"/>
        <v>533.44444444444446</v>
      </c>
      <c r="I190">
        <f t="shared" si="27"/>
        <v>53</v>
      </c>
      <c r="J190">
        <f t="shared" si="28"/>
        <v>0.03</v>
      </c>
    </row>
    <row r="191" spans="1:44" x14ac:dyDescent="0.35">
      <c r="A191" s="2">
        <v>42628</v>
      </c>
      <c r="B191" s="6">
        <f t="shared" si="21"/>
        <v>9</v>
      </c>
      <c r="C191" s="6">
        <f t="shared" si="22"/>
        <v>2016</v>
      </c>
      <c r="D191">
        <v>21829</v>
      </c>
      <c r="E191">
        <f t="shared" si="23"/>
        <v>46</v>
      </c>
      <c r="F191">
        <f t="shared" si="24"/>
        <v>79</v>
      </c>
      <c r="G191">
        <f t="shared" si="25"/>
        <v>44.226480836236931</v>
      </c>
      <c r="H191">
        <f t="shared" si="26"/>
        <v>471</v>
      </c>
      <c r="I191">
        <f t="shared" si="27"/>
        <v>46</v>
      </c>
      <c r="J191">
        <f t="shared" si="28"/>
        <v>0.12</v>
      </c>
    </row>
    <row r="192" spans="1:44" x14ac:dyDescent="0.35">
      <c r="A192" s="2">
        <v>42658</v>
      </c>
      <c r="B192" s="6">
        <f t="shared" si="21"/>
        <v>10</v>
      </c>
      <c r="C192" s="6">
        <f t="shared" si="22"/>
        <v>2016</v>
      </c>
      <c r="D192">
        <v>21200</v>
      </c>
      <c r="E192">
        <f t="shared" si="23"/>
        <v>38</v>
      </c>
      <c r="F192">
        <f t="shared" si="24"/>
        <v>68</v>
      </c>
      <c r="G192">
        <f t="shared" si="25"/>
        <v>44.226480836236931</v>
      </c>
      <c r="H192">
        <f t="shared" si="26"/>
        <v>237</v>
      </c>
      <c r="I192">
        <f t="shared" si="27"/>
        <v>43</v>
      </c>
      <c r="J192">
        <f t="shared" si="28"/>
        <v>10.48</v>
      </c>
    </row>
    <row r="193" spans="1:10" x14ac:dyDescent="0.35">
      <c r="A193" s="2">
        <v>42689</v>
      </c>
      <c r="B193" s="6">
        <f t="shared" si="21"/>
        <v>11</v>
      </c>
      <c r="C193" s="6">
        <f t="shared" si="22"/>
        <v>2016</v>
      </c>
      <c r="D193">
        <v>23838</v>
      </c>
      <c r="E193">
        <f t="shared" si="23"/>
        <v>35</v>
      </c>
      <c r="F193">
        <f t="shared" si="24"/>
        <v>71</v>
      </c>
      <c r="G193">
        <f t="shared" si="25"/>
        <v>0</v>
      </c>
      <c r="H193">
        <f t="shared" si="26"/>
        <v>146</v>
      </c>
      <c r="I193">
        <f t="shared" si="27"/>
        <v>39</v>
      </c>
      <c r="J193">
        <f t="shared" si="28"/>
        <v>7.14</v>
      </c>
    </row>
    <row r="194" spans="1:10" x14ac:dyDescent="0.35">
      <c r="A194" s="2">
        <v>42719</v>
      </c>
      <c r="B194" s="6">
        <f t="shared" si="21"/>
        <v>12</v>
      </c>
      <c r="C194" s="6">
        <f t="shared" si="22"/>
        <v>2016</v>
      </c>
      <c r="D194">
        <v>40216</v>
      </c>
      <c r="E194">
        <f t="shared" si="23"/>
        <v>21</v>
      </c>
      <c r="F194">
        <f t="shared" si="24"/>
        <v>57</v>
      </c>
      <c r="G194">
        <f t="shared" si="25"/>
        <v>0</v>
      </c>
      <c r="H194">
        <f t="shared" si="26"/>
        <v>77</v>
      </c>
      <c r="I194">
        <f t="shared" si="27"/>
        <v>23</v>
      </c>
      <c r="J194">
        <f t="shared" si="28"/>
        <v>3.39</v>
      </c>
    </row>
    <row r="195" spans="1:10" x14ac:dyDescent="0.35">
      <c r="A195" s="2">
        <v>42750</v>
      </c>
      <c r="B195" s="6">
        <f t="shared" si="21"/>
        <v>1</v>
      </c>
      <c r="C195" s="6">
        <f t="shared" si="22"/>
        <v>2017</v>
      </c>
      <c r="D195">
        <v>43918</v>
      </c>
      <c r="E195">
        <f t="shared" si="23"/>
        <v>18</v>
      </c>
      <c r="F195">
        <f t="shared" si="24"/>
        <v>54</v>
      </c>
      <c r="G195">
        <f t="shared" si="25"/>
        <v>0</v>
      </c>
      <c r="H195">
        <f t="shared" si="26"/>
        <v>5</v>
      </c>
      <c r="I195">
        <f t="shared" si="27"/>
        <v>20</v>
      </c>
      <c r="J195">
        <f t="shared" si="28"/>
        <v>3.91</v>
      </c>
    </row>
    <row r="196" spans="1:10" x14ac:dyDescent="0.35">
      <c r="A196" s="2">
        <v>42781</v>
      </c>
      <c r="B196" s="6">
        <f t="shared" ref="B196:B259" si="31">MONTH(A196)</f>
        <v>2</v>
      </c>
      <c r="C196" s="6">
        <f t="shared" ref="C196:C259" si="32">YEAR(A196)</f>
        <v>2017</v>
      </c>
      <c r="D196">
        <v>31239</v>
      </c>
      <c r="E196">
        <f t="shared" ref="E196:E259" si="33">IF(OR(INDEX($P$3:$AB$26,MATCH(C196,$O$3:$O$26,0),MATCH(B196,$P$2:$AB$2,0))="T", INDEX($P$3:$AB$26,MATCH(C196,$O$3:$O$26,0),MATCH(B196,$P$2:$AB$2,0))="M"), AVERAGE($P$3:$AB$26), INDEX($P$3:$AB$26,MATCH(C196,$O$3:$O$26,0),MATCH(B196,$P$2:$AB$2,0)))</f>
        <v>26</v>
      </c>
      <c r="F196">
        <f t="shared" ref="F196:F259" si="34">IF(OR(INDEX($P$31:$AB$54,MATCH(C196,$O$31:$O$54,0),MATCH(B196,$P$30:$AB$30,0))="T", INDEX($P$31:$AB$54,MATCH(C196,$O$31:$O$54,0),MATCH(B196,$P$30:$AB$30,0))="M"), AVERAGE($P$31:$AB$54), INDEX($P$31:$AB$54,MATCH(C196,$O$31:$O$54,0),MATCH(B196,$P$30:$AB$30,0)))</f>
        <v>59</v>
      </c>
      <c r="G196">
        <f t="shared" ref="G196:G259" si="35">IF(OR(INDEX($P$60:$AB$83,MATCH(C196,$O$60:$O$83,0),MATCH(B196,$P$59:$AB$59,0))="T", INDEX($P$60:$AB$83,MATCH(C196,$O$60:$O$83,0),MATCH(B196,$P$59:$AB$59,0))="M"), AVERAGE($P$60:$AB$83), INDEX($P$60:$AB$83,MATCH(C196,$O$60:$O$83,0),MATCH(B196,$P$59:$AB$59,0)))</f>
        <v>0</v>
      </c>
      <c r="H196">
        <f t="shared" ref="H196:H259" si="36">IF(OR(INDEX($P$89:$AB$112,MATCH(C196,$O$89:$O$112,0),MATCH(B196,$P$88:$AB$88,0))="T", INDEX($P$89:$AB$112,MATCH(C196,$O$89:$O$112,0),MATCH(B196,$P$88:$AB$88,0))="M"), AVERAGE($P$89:$AB$112), INDEX($P$89:$AB$112,MATCH(C196,$O$89:$O$112,0),MATCH(B196,$P$88:$AB$88,0)))</f>
        <v>533.44444444444446</v>
      </c>
      <c r="I196">
        <f t="shared" ref="I196:I259" si="37">IF(OR(INDEX($P$118:$AB$141,MATCH(C196,$O$118:$O$141,0),MATCH(B196,$P$117:$AB$117,0))="T", INDEX($P$118:$AB$141,MATCH(C196,$O$118:$O$141,0),MATCH(B196,$P$117:$AB$117,0))="M"), AVERAGE($P$118:$AB$141), INDEX($P$118:$AB$141,MATCH(C196,$O$118:$O$141,0),MATCH(B196,$P$117:$AB$117,0)))</f>
        <v>29</v>
      </c>
      <c r="J196">
        <f t="shared" ref="J196:J259" si="38">IF(OR(INDEX($P$147:$AB$170,MATCH(C196,$O$147:$O$170,0),MATCH(B196,$P$146:$AB$146,0))="T", INDEX($P$147:$AB$170,MATCH(C196,$O$147:$O$170,0),MATCH(B196,$P$146:$AB$146,0))="M"), AVERAGE($P$148:$AB$171), INDEX($P$147:$AB$170,MATCH(C196,$O$147:$O$170,0),MATCH(B196,$P$146:$AB$146,0)))</f>
        <v>8.59</v>
      </c>
    </row>
    <row r="197" spans="1:10" x14ac:dyDescent="0.35">
      <c r="A197" s="2">
        <v>42809</v>
      </c>
      <c r="B197" s="6">
        <f t="shared" si="31"/>
        <v>3</v>
      </c>
      <c r="C197" s="6">
        <f t="shared" si="32"/>
        <v>2017</v>
      </c>
      <c r="D197">
        <v>26011</v>
      </c>
      <c r="E197">
        <f t="shared" si="33"/>
        <v>32</v>
      </c>
      <c r="F197">
        <f t="shared" si="34"/>
        <v>58</v>
      </c>
      <c r="G197">
        <f t="shared" si="35"/>
        <v>0</v>
      </c>
      <c r="H197">
        <f t="shared" si="36"/>
        <v>533.44444444444446</v>
      </c>
      <c r="I197">
        <f t="shared" si="37"/>
        <v>34</v>
      </c>
      <c r="J197">
        <f t="shared" si="38"/>
        <v>6.73</v>
      </c>
    </row>
    <row r="198" spans="1:10" x14ac:dyDescent="0.35">
      <c r="A198" s="2">
        <v>42840</v>
      </c>
      <c r="B198" s="6">
        <f t="shared" si="31"/>
        <v>4</v>
      </c>
      <c r="C198" s="6">
        <f t="shared" si="32"/>
        <v>2017</v>
      </c>
      <c r="D198">
        <v>20546</v>
      </c>
      <c r="E198">
        <f t="shared" si="33"/>
        <v>36</v>
      </c>
      <c r="F198">
        <f t="shared" si="34"/>
        <v>66</v>
      </c>
      <c r="G198">
        <f t="shared" si="35"/>
        <v>0</v>
      </c>
      <c r="H198">
        <f t="shared" si="36"/>
        <v>533.44444444444446</v>
      </c>
      <c r="I198">
        <f t="shared" si="37"/>
        <v>38</v>
      </c>
      <c r="J198">
        <f t="shared" si="38"/>
        <v>4.0599999999999996</v>
      </c>
    </row>
    <row r="199" spans="1:10" x14ac:dyDescent="0.35">
      <c r="A199" s="2">
        <v>42870</v>
      </c>
      <c r="B199" s="6">
        <f t="shared" si="31"/>
        <v>5</v>
      </c>
      <c r="C199" s="6">
        <f t="shared" si="32"/>
        <v>2017</v>
      </c>
      <c r="D199">
        <v>15855</v>
      </c>
      <c r="E199">
        <f t="shared" si="33"/>
        <v>42</v>
      </c>
      <c r="F199">
        <f t="shared" si="34"/>
        <v>84</v>
      </c>
      <c r="G199">
        <f t="shared" si="35"/>
        <v>17</v>
      </c>
      <c r="H199">
        <f t="shared" si="36"/>
        <v>415</v>
      </c>
      <c r="I199">
        <f t="shared" si="37"/>
        <v>43</v>
      </c>
      <c r="J199">
        <f t="shared" si="38"/>
        <v>2.5</v>
      </c>
    </row>
    <row r="200" spans="1:10" x14ac:dyDescent="0.35">
      <c r="A200" s="2">
        <v>42901</v>
      </c>
      <c r="B200" s="6">
        <f t="shared" si="31"/>
        <v>6</v>
      </c>
      <c r="C200" s="6">
        <f t="shared" si="32"/>
        <v>2017</v>
      </c>
      <c r="D200">
        <v>12537</v>
      </c>
      <c r="E200">
        <f t="shared" si="33"/>
        <v>47</v>
      </c>
      <c r="F200">
        <f t="shared" si="34"/>
        <v>93</v>
      </c>
      <c r="G200">
        <f t="shared" si="35"/>
        <v>37</v>
      </c>
      <c r="H200">
        <f t="shared" si="36"/>
        <v>811</v>
      </c>
      <c r="I200">
        <f t="shared" si="37"/>
        <v>48</v>
      </c>
      <c r="J200">
        <f t="shared" si="38"/>
        <v>1.2</v>
      </c>
    </row>
    <row r="201" spans="1:10" x14ac:dyDescent="0.35">
      <c r="A201" s="2">
        <v>42931</v>
      </c>
      <c r="B201" s="6">
        <f t="shared" si="31"/>
        <v>7</v>
      </c>
      <c r="C201" s="6">
        <f t="shared" si="32"/>
        <v>2017</v>
      </c>
      <c r="D201">
        <v>19349</v>
      </c>
      <c r="E201">
        <f t="shared" si="33"/>
        <v>53</v>
      </c>
      <c r="F201">
        <f t="shared" si="34"/>
        <v>86</v>
      </c>
      <c r="G201">
        <f t="shared" si="35"/>
        <v>94</v>
      </c>
      <c r="H201">
        <f t="shared" si="36"/>
        <v>840</v>
      </c>
      <c r="I201">
        <f t="shared" si="37"/>
        <v>53</v>
      </c>
      <c r="J201">
        <f t="shared" si="38"/>
        <v>0</v>
      </c>
    </row>
    <row r="202" spans="1:10" x14ac:dyDescent="0.35">
      <c r="A202" s="2">
        <v>42962</v>
      </c>
      <c r="B202" s="6">
        <f t="shared" si="31"/>
        <v>8</v>
      </c>
      <c r="C202" s="6">
        <f t="shared" si="32"/>
        <v>2017</v>
      </c>
      <c r="D202">
        <v>22437</v>
      </c>
      <c r="E202">
        <f t="shared" si="33"/>
        <v>55</v>
      </c>
      <c r="F202">
        <f t="shared" si="34"/>
        <v>93</v>
      </c>
      <c r="G202">
        <f t="shared" si="35"/>
        <v>179</v>
      </c>
      <c r="H202">
        <f t="shared" si="36"/>
        <v>655</v>
      </c>
      <c r="I202">
        <f t="shared" si="37"/>
        <v>54</v>
      </c>
      <c r="J202">
        <f t="shared" si="38"/>
        <v>0.02</v>
      </c>
    </row>
    <row r="203" spans="1:10" x14ac:dyDescent="0.35">
      <c r="A203" s="2">
        <v>42993</v>
      </c>
      <c r="B203" s="6">
        <f t="shared" si="31"/>
        <v>9</v>
      </c>
      <c r="C203" s="6">
        <f t="shared" si="32"/>
        <v>2017</v>
      </c>
      <c r="D203">
        <v>20554</v>
      </c>
      <c r="E203">
        <f t="shared" si="33"/>
        <v>46</v>
      </c>
      <c r="F203">
        <f t="shared" si="34"/>
        <v>88</v>
      </c>
      <c r="G203">
        <f t="shared" si="35"/>
        <v>74</v>
      </c>
      <c r="H203">
        <f t="shared" si="36"/>
        <v>557</v>
      </c>
      <c r="I203">
        <f t="shared" si="37"/>
        <v>50</v>
      </c>
      <c r="J203">
        <f t="shared" si="38"/>
        <v>0.63</v>
      </c>
    </row>
    <row r="204" spans="1:10" x14ac:dyDescent="0.35">
      <c r="A204" s="2">
        <v>43023</v>
      </c>
      <c r="B204" s="6">
        <f t="shared" si="31"/>
        <v>10</v>
      </c>
      <c r="C204" s="6">
        <f t="shared" si="32"/>
        <v>2017</v>
      </c>
      <c r="D204">
        <v>27787</v>
      </c>
      <c r="E204">
        <f t="shared" si="33"/>
        <v>36</v>
      </c>
      <c r="F204">
        <f t="shared" si="34"/>
        <v>68</v>
      </c>
      <c r="G204">
        <f t="shared" si="35"/>
        <v>0</v>
      </c>
      <c r="H204">
        <f t="shared" si="36"/>
        <v>411</v>
      </c>
      <c r="I204">
        <f t="shared" si="37"/>
        <v>38</v>
      </c>
      <c r="J204">
        <f t="shared" si="38"/>
        <v>2.08</v>
      </c>
    </row>
    <row r="205" spans="1:10" x14ac:dyDescent="0.35">
      <c r="A205" s="2">
        <v>43054</v>
      </c>
      <c r="B205" s="6">
        <f t="shared" si="31"/>
        <v>11</v>
      </c>
      <c r="C205" s="6">
        <f t="shared" si="32"/>
        <v>2017</v>
      </c>
      <c r="D205">
        <v>31083</v>
      </c>
      <c r="E205">
        <f t="shared" si="33"/>
        <v>33</v>
      </c>
      <c r="F205">
        <f t="shared" si="34"/>
        <v>68</v>
      </c>
      <c r="G205">
        <f t="shared" si="35"/>
        <v>0</v>
      </c>
      <c r="H205">
        <f t="shared" si="36"/>
        <v>214</v>
      </c>
      <c r="I205">
        <f t="shared" si="37"/>
        <v>33</v>
      </c>
      <c r="J205">
        <f t="shared" si="38"/>
        <v>4.4967647058823532</v>
      </c>
    </row>
    <row r="206" spans="1:10" x14ac:dyDescent="0.35">
      <c r="A206" s="2">
        <v>43084</v>
      </c>
      <c r="B206" s="6">
        <f t="shared" si="31"/>
        <v>12</v>
      </c>
      <c r="C206" s="6">
        <f t="shared" si="32"/>
        <v>2017</v>
      </c>
      <c r="D206">
        <v>41255</v>
      </c>
      <c r="E206">
        <f t="shared" si="33"/>
        <v>26</v>
      </c>
      <c r="F206">
        <f t="shared" si="34"/>
        <v>55</v>
      </c>
      <c r="G206">
        <f t="shared" si="35"/>
        <v>0</v>
      </c>
      <c r="H206">
        <f t="shared" si="36"/>
        <v>93</v>
      </c>
      <c r="I206">
        <f t="shared" si="37"/>
        <v>28</v>
      </c>
      <c r="J206">
        <f t="shared" si="38"/>
        <v>4.67</v>
      </c>
    </row>
    <row r="207" spans="1:10" x14ac:dyDescent="0.35">
      <c r="A207" s="2">
        <v>43115</v>
      </c>
      <c r="B207" s="6">
        <f t="shared" si="31"/>
        <v>1</v>
      </c>
      <c r="C207" s="6">
        <f t="shared" si="32"/>
        <v>2018</v>
      </c>
      <c r="D207">
        <v>32215</v>
      </c>
      <c r="E207">
        <f t="shared" si="33"/>
        <v>29</v>
      </c>
      <c r="F207">
        <f t="shared" si="34"/>
        <v>62</v>
      </c>
      <c r="G207">
        <f t="shared" si="35"/>
        <v>0</v>
      </c>
      <c r="H207">
        <f t="shared" si="36"/>
        <v>2</v>
      </c>
      <c r="I207">
        <f t="shared" si="37"/>
        <v>31</v>
      </c>
      <c r="J207">
        <f t="shared" si="38"/>
        <v>7.33</v>
      </c>
    </row>
    <row r="208" spans="1:10" x14ac:dyDescent="0.35">
      <c r="A208" s="2">
        <v>43146</v>
      </c>
      <c r="B208" s="6">
        <f t="shared" si="31"/>
        <v>2</v>
      </c>
      <c r="C208" s="6">
        <f t="shared" si="32"/>
        <v>2018</v>
      </c>
      <c r="D208">
        <v>30868</v>
      </c>
      <c r="E208">
        <f t="shared" si="33"/>
        <v>23</v>
      </c>
      <c r="F208">
        <f t="shared" si="34"/>
        <v>57</v>
      </c>
      <c r="G208">
        <f t="shared" si="35"/>
        <v>0</v>
      </c>
      <c r="H208">
        <f t="shared" si="36"/>
        <v>0</v>
      </c>
      <c r="I208">
        <f t="shared" si="37"/>
        <v>24</v>
      </c>
      <c r="J208">
        <f t="shared" si="38"/>
        <v>2.4500000000000002</v>
      </c>
    </row>
    <row r="209" spans="1:10" x14ac:dyDescent="0.35">
      <c r="A209" s="2">
        <v>43174</v>
      </c>
      <c r="B209" s="6">
        <f t="shared" si="31"/>
        <v>3</v>
      </c>
      <c r="C209" s="6">
        <f t="shared" si="32"/>
        <v>2018</v>
      </c>
      <c r="D209">
        <v>30798</v>
      </c>
      <c r="E209">
        <f t="shared" si="33"/>
        <v>31</v>
      </c>
      <c r="F209">
        <f t="shared" si="34"/>
        <v>73</v>
      </c>
      <c r="G209">
        <f t="shared" si="35"/>
        <v>0</v>
      </c>
      <c r="H209">
        <f t="shared" si="36"/>
        <v>73</v>
      </c>
      <c r="I209">
        <f t="shared" si="37"/>
        <v>33</v>
      </c>
      <c r="J209">
        <f t="shared" si="38"/>
        <v>1.99</v>
      </c>
    </row>
    <row r="210" spans="1:10" x14ac:dyDescent="0.35">
      <c r="A210" s="2">
        <v>43205</v>
      </c>
      <c r="B210" s="6">
        <f t="shared" si="31"/>
        <v>4</v>
      </c>
      <c r="C210" s="6">
        <f t="shared" si="32"/>
        <v>2018</v>
      </c>
      <c r="D210">
        <v>21432</v>
      </c>
      <c r="E210">
        <f t="shared" si="33"/>
        <v>35</v>
      </c>
      <c r="F210">
        <f t="shared" si="34"/>
        <v>78</v>
      </c>
      <c r="G210">
        <f t="shared" si="35"/>
        <v>0</v>
      </c>
      <c r="H210">
        <f t="shared" si="36"/>
        <v>361</v>
      </c>
      <c r="I210">
        <f t="shared" si="37"/>
        <v>36</v>
      </c>
      <c r="J210">
        <f t="shared" si="38"/>
        <v>5.2</v>
      </c>
    </row>
    <row r="211" spans="1:10" x14ac:dyDescent="0.35">
      <c r="A211" s="2">
        <v>43235</v>
      </c>
      <c r="B211" s="6">
        <f t="shared" si="31"/>
        <v>5</v>
      </c>
      <c r="C211" s="6">
        <f t="shared" si="32"/>
        <v>2018</v>
      </c>
      <c r="D211">
        <v>14000</v>
      </c>
      <c r="E211">
        <f t="shared" si="33"/>
        <v>44</v>
      </c>
      <c r="F211">
        <f t="shared" si="34"/>
        <v>84</v>
      </c>
      <c r="G211">
        <f t="shared" si="35"/>
        <v>12</v>
      </c>
      <c r="H211">
        <f t="shared" si="36"/>
        <v>543</v>
      </c>
      <c r="I211">
        <f t="shared" si="37"/>
        <v>45</v>
      </c>
      <c r="J211">
        <f t="shared" si="38"/>
        <v>0.11</v>
      </c>
    </row>
    <row r="212" spans="1:10" x14ac:dyDescent="0.35">
      <c r="A212" s="2">
        <v>43266</v>
      </c>
      <c r="B212" s="6">
        <f t="shared" si="31"/>
        <v>6</v>
      </c>
      <c r="C212" s="6">
        <f t="shared" si="32"/>
        <v>2018</v>
      </c>
      <c r="D212">
        <v>15534</v>
      </c>
      <c r="E212">
        <f t="shared" si="33"/>
        <v>49</v>
      </c>
      <c r="F212">
        <f t="shared" si="34"/>
        <v>87</v>
      </c>
      <c r="G212">
        <f t="shared" si="35"/>
        <v>35</v>
      </c>
      <c r="H212">
        <f t="shared" si="36"/>
        <v>760</v>
      </c>
      <c r="I212">
        <f t="shared" si="37"/>
        <v>48</v>
      </c>
      <c r="J212">
        <f t="shared" si="38"/>
        <v>0.95</v>
      </c>
    </row>
    <row r="213" spans="1:10" x14ac:dyDescent="0.35">
      <c r="A213" s="2">
        <v>43296</v>
      </c>
      <c r="B213" s="6">
        <f t="shared" si="31"/>
        <v>7</v>
      </c>
      <c r="C213" s="6">
        <f t="shared" si="32"/>
        <v>2018</v>
      </c>
      <c r="D213">
        <v>22460</v>
      </c>
      <c r="E213">
        <f t="shared" si="33"/>
        <v>50</v>
      </c>
      <c r="F213">
        <f t="shared" si="34"/>
        <v>91</v>
      </c>
      <c r="G213">
        <f t="shared" si="35"/>
        <v>191</v>
      </c>
      <c r="H213">
        <f t="shared" si="36"/>
        <v>615</v>
      </c>
      <c r="I213">
        <f t="shared" si="37"/>
        <v>50</v>
      </c>
      <c r="J213">
        <f t="shared" si="38"/>
        <v>4.4967647058823532</v>
      </c>
    </row>
    <row r="214" spans="1:10" x14ac:dyDescent="0.35">
      <c r="A214" s="2">
        <v>43327</v>
      </c>
      <c r="B214" s="6">
        <f t="shared" si="31"/>
        <v>8</v>
      </c>
      <c r="C214" s="6">
        <f t="shared" si="32"/>
        <v>2018</v>
      </c>
      <c r="D214">
        <v>23059</v>
      </c>
      <c r="E214">
        <f t="shared" si="33"/>
        <v>54</v>
      </c>
      <c r="F214">
        <f t="shared" si="34"/>
        <v>91</v>
      </c>
      <c r="G214">
        <f t="shared" si="35"/>
        <v>132</v>
      </c>
      <c r="H214">
        <f t="shared" si="36"/>
        <v>650</v>
      </c>
      <c r="I214">
        <f t="shared" si="37"/>
        <v>53</v>
      </c>
      <c r="J214">
        <f t="shared" si="38"/>
        <v>0.04</v>
      </c>
    </row>
    <row r="215" spans="1:10" x14ac:dyDescent="0.35">
      <c r="A215" s="2">
        <v>43358</v>
      </c>
      <c r="B215" s="6">
        <f t="shared" si="31"/>
        <v>9</v>
      </c>
      <c r="C215" s="6">
        <f t="shared" si="32"/>
        <v>2018</v>
      </c>
      <c r="D215">
        <v>23521</v>
      </c>
      <c r="E215">
        <f t="shared" si="33"/>
        <v>47</v>
      </c>
      <c r="F215">
        <f t="shared" si="34"/>
        <v>85</v>
      </c>
      <c r="G215">
        <f t="shared" si="35"/>
        <v>17</v>
      </c>
      <c r="H215">
        <f t="shared" si="36"/>
        <v>573</v>
      </c>
      <c r="I215">
        <f t="shared" si="37"/>
        <v>48</v>
      </c>
      <c r="J215">
        <f t="shared" si="38"/>
        <v>4.4967647058823532</v>
      </c>
    </row>
    <row r="216" spans="1:10" x14ac:dyDescent="0.35">
      <c r="A216" s="2">
        <v>43388</v>
      </c>
      <c r="B216" s="6">
        <f t="shared" si="31"/>
        <v>10</v>
      </c>
      <c r="C216" s="6">
        <f t="shared" si="32"/>
        <v>2018</v>
      </c>
      <c r="D216">
        <v>23397</v>
      </c>
      <c r="E216">
        <f t="shared" si="33"/>
        <v>40</v>
      </c>
      <c r="F216">
        <f t="shared" si="34"/>
        <v>70</v>
      </c>
      <c r="G216">
        <f t="shared" si="35"/>
        <v>0</v>
      </c>
      <c r="H216">
        <f t="shared" si="36"/>
        <v>394</v>
      </c>
      <c r="I216">
        <f t="shared" si="37"/>
        <v>43</v>
      </c>
      <c r="J216">
        <f t="shared" si="38"/>
        <v>2.4</v>
      </c>
    </row>
    <row r="217" spans="1:10" x14ac:dyDescent="0.35">
      <c r="A217" s="2">
        <v>43419</v>
      </c>
      <c r="B217" s="6">
        <f t="shared" si="31"/>
        <v>11</v>
      </c>
      <c r="C217" s="6">
        <f t="shared" si="32"/>
        <v>2018</v>
      </c>
      <c r="D217">
        <v>23357</v>
      </c>
      <c r="E217">
        <f t="shared" si="33"/>
        <v>32</v>
      </c>
      <c r="F217">
        <f t="shared" si="34"/>
        <v>63</v>
      </c>
      <c r="G217">
        <f t="shared" si="35"/>
        <v>0</v>
      </c>
      <c r="H217">
        <f t="shared" si="36"/>
        <v>122</v>
      </c>
      <c r="I217">
        <f t="shared" si="37"/>
        <v>34</v>
      </c>
      <c r="J217">
        <f t="shared" si="38"/>
        <v>4.5</v>
      </c>
    </row>
    <row r="218" spans="1:10" x14ac:dyDescent="0.35">
      <c r="A218" s="2">
        <v>43449</v>
      </c>
      <c r="B218" s="6">
        <f t="shared" si="31"/>
        <v>12</v>
      </c>
      <c r="C218" s="6">
        <f t="shared" si="32"/>
        <v>2018</v>
      </c>
      <c r="D218">
        <v>33972</v>
      </c>
      <c r="E218">
        <f t="shared" si="33"/>
        <v>25</v>
      </c>
      <c r="F218">
        <f t="shared" si="34"/>
        <v>58</v>
      </c>
      <c r="G218">
        <f t="shared" si="35"/>
        <v>0</v>
      </c>
      <c r="H218">
        <f t="shared" si="36"/>
        <v>92</v>
      </c>
      <c r="I218">
        <f t="shared" si="37"/>
        <v>31</v>
      </c>
      <c r="J218">
        <f t="shared" si="38"/>
        <v>5.67</v>
      </c>
    </row>
    <row r="219" spans="1:10" x14ac:dyDescent="0.35">
      <c r="A219" s="2">
        <v>43480</v>
      </c>
      <c r="B219" s="6">
        <f t="shared" si="31"/>
        <v>1</v>
      </c>
      <c r="C219" s="6">
        <f t="shared" si="32"/>
        <v>2019</v>
      </c>
      <c r="D219">
        <v>38647</v>
      </c>
      <c r="E219">
        <f t="shared" si="33"/>
        <v>28</v>
      </c>
      <c r="F219">
        <f t="shared" si="34"/>
        <v>56</v>
      </c>
      <c r="G219">
        <f t="shared" si="35"/>
        <v>0</v>
      </c>
      <c r="H219">
        <f t="shared" si="36"/>
        <v>9</v>
      </c>
      <c r="I219">
        <f t="shared" si="37"/>
        <v>31</v>
      </c>
      <c r="J219">
        <f t="shared" si="38"/>
        <v>3.04</v>
      </c>
    </row>
    <row r="220" spans="1:10" x14ac:dyDescent="0.35">
      <c r="A220" s="2">
        <v>43511</v>
      </c>
      <c r="B220" s="6">
        <f t="shared" si="31"/>
        <v>2</v>
      </c>
      <c r="C220" s="6">
        <f t="shared" si="32"/>
        <v>2019</v>
      </c>
      <c r="D220">
        <v>35598</v>
      </c>
      <c r="E220">
        <f t="shared" si="33"/>
        <v>14</v>
      </c>
      <c r="F220">
        <f t="shared" si="34"/>
        <v>51</v>
      </c>
      <c r="G220">
        <f t="shared" si="35"/>
        <v>0</v>
      </c>
      <c r="H220">
        <f t="shared" si="36"/>
        <v>11</v>
      </c>
      <c r="I220">
        <f t="shared" si="37"/>
        <v>20</v>
      </c>
      <c r="J220">
        <f t="shared" si="38"/>
        <v>3.88</v>
      </c>
    </row>
    <row r="221" spans="1:10" x14ac:dyDescent="0.35">
      <c r="A221" s="2">
        <v>43539</v>
      </c>
      <c r="B221" s="6">
        <f t="shared" si="31"/>
        <v>3</v>
      </c>
      <c r="C221" s="6">
        <f t="shared" si="32"/>
        <v>2019</v>
      </c>
      <c r="D221">
        <v>30520</v>
      </c>
      <c r="E221">
        <f t="shared" si="33"/>
        <v>23</v>
      </c>
      <c r="F221">
        <f t="shared" si="34"/>
        <v>79</v>
      </c>
      <c r="G221">
        <f t="shared" si="35"/>
        <v>44.226480836236931</v>
      </c>
      <c r="H221">
        <f t="shared" si="36"/>
        <v>88</v>
      </c>
      <c r="I221">
        <f t="shared" si="37"/>
        <v>28</v>
      </c>
      <c r="J221">
        <f t="shared" si="38"/>
        <v>1.3</v>
      </c>
    </row>
    <row r="222" spans="1:10" x14ac:dyDescent="0.35">
      <c r="A222" s="2">
        <v>43570</v>
      </c>
      <c r="B222" s="6">
        <f t="shared" si="31"/>
        <v>4</v>
      </c>
      <c r="C222" s="6">
        <f t="shared" si="32"/>
        <v>2019</v>
      </c>
      <c r="D222">
        <v>21646</v>
      </c>
      <c r="E222">
        <f t="shared" si="33"/>
        <v>41</v>
      </c>
      <c r="F222">
        <f t="shared" si="34"/>
        <v>68</v>
      </c>
      <c r="G222">
        <f t="shared" si="35"/>
        <v>44.226480836236931</v>
      </c>
      <c r="H222">
        <f t="shared" si="36"/>
        <v>365</v>
      </c>
      <c r="I222">
        <f t="shared" si="37"/>
        <v>37</v>
      </c>
      <c r="J222">
        <f t="shared" si="38"/>
        <v>4.4967647058823532</v>
      </c>
    </row>
    <row r="223" spans="1:10" x14ac:dyDescent="0.35">
      <c r="A223" s="2">
        <v>43600</v>
      </c>
      <c r="B223" s="6">
        <f t="shared" si="31"/>
        <v>5</v>
      </c>
      <c r="C223" s="6">
        <f t="shared" si="32"/>
        <v>2019</v>
      </c>
      <c r="D223">
        <v>14605</v>
      </c>
      <c r="E223">
        <f t="shared" si="33"/>
        <v>42</v>
      </c>
      <c r="F223">
        <f t="shared" si="34"/>
        <v>84</v>
      </c>
      <c r="G223">
        <f t="shared" si="35"/>
        <v>18</v>
      </c>
      <c r="H223">
        <f t="shared" si="36"/>
        <v>505</v>
      </c>
      <c r="I223">
        <f t="shared" si="37"/>
        <v>43</v>
      </c>
      <c r="J223">
        <f t="shared" si="38"/>
        <v>0.62</v>
      </c>
    </row>
    <row r="224" spans="1:10" x14ac:dyDescent="0.35">
      <c r="A224" s="2">
        <v>43631</v>
      </c>
      <c r="B224" s="6">
        <f t="shared" si="31"/>
        <v>6</v>
      </c>
      <c r="C224" s="6">
        <f t="shared" si="32"/>
        <v>2019</v>
      </c>
      <c r="D224">
        <v>17516</v>
      </c>
      <c r="E224">
        <f t="shared" si="33"/>
        <v>45</v>
      </c>
      <c r="F224">
        <f t="shared" si="34"/>
        <v>94</v>
      </c>
      <c r="G224">
        <f t="shared" si="35"/>
        <v>36</v>
      </c>
      <c r="H224">
        <f t="shared" si="36"/>
        <v>653</v>
      </c>
      <c r="I224">
        <f t="shared" si="37"/>
        <v>50</v>
      </c>
      <c r="J224">
        <f t="shared" si="38"/>
        <v>4.4967647058823532</v>
      </c>
    </row>
    <row r="225" spans="1:10" x14ac:dyDescent="0.35">
      <c r="A225" s="2">
        <v>43661</v>
      </c>
      <c r="B225" s="6">
        <f t="shared" si="31"/>
        <v>7</v>
      </c>
      <c r="C225" s="6">
        <f t="shared" si="32"/>
        <v>2019</v>
      </c>
      <c r="D225">
        <v>23714</v>
      </c>
      <c r="E225">
        <f t="shared" si="33"/>
        <v>55</v>
      </c>
      <c r="F225">
        <f t="shared" si="34"/>
        <v>89</v>
      </c>
      <c r="G225">
        <f t="shared" si="35"/>
        <v>111</v>
      </c>
      <c r="H225">
        <f t="shared" si="36"/>
        <v>651</v>
      </c>
      <c r="I225">
        <f t="shared" si="37"/>
        <v>55</v>
      </c>
      <c r="J225">
        <f t="shared" si="38"/>
        <v>0.63</v>
      </c>
    </row>
    <row r="226" spans="1:10" x14ac:dyDescent="0.35">
      <c r="A226" s="2">
        <v>43692</v>
      </c>
      <c r="B226" s="6">
        <f t="shared" si="31"/>
        <v>8</v>
      </c>
      <c r="C226" s="6">
        <f t="shared" si="32"/>
        <v>2019</v>
      </c>
      <c r="D226">
        <v>24654</v>
      </c>
      <c r="E226">
        <f t="shared" si="33"/>
        <v>55</v>
      </c>
      <c r="F226">
        <f t="shared" si="34"/>
        <v>87</v>
      </c>
      <c r="G226">
        <f t="shared" si="35"/>
        <v>146</v>
      </c>
      <c r="H226">
        <f t="shared" si="36"/>
        <v>801</v>
      </c>
      <c r="I226">
        <f t="shared" si="37"/>
        <v>55</v>
      </c>
      <c r="J226">
        <f t="shared" si="38"/>
        <v>0.51</v>
      </c>
    </row>
    <row r="227" spans="1:10" x14ac:dyDescent="0.35">
      <c r="A227" s="2">
        <v>43723</v>
      </c>
      <c r="B227" s="6">
        <f t="shared" si="31"/>
        <v>9</v>
      </c>
      <c r="C227" s="6">
        <f t="shared" si="32"/>
        <v>2019</v>
      </c>
      <c r="D227">
        <v>24835</v>
      </c>
      <c r="E227">
        <f t="shared" si="33"/>
        <v>40</v>
      </c>
      <c r="F227">
        <f t="shared" si="34"/>
        <v>82</v>
      </c>
      <c r="G227">
        <f t="shared" si="35"/>
        <v>40</v>
      </c>
      <c r="H227">
        <f t="shared" si="36"/>
        <v>533.44444444444446</v>
      </c>
      <c r="I227">
        <f t="shared" si="37"/>
        <v>44</v>
      </c>
      <c r="J227">
        <f t="shared" si="38"/>
        <v>0.99</v>
      </c>
    </row>
    <row r="228" spans="1:10" x14ac:dyDescent="0.35">
      <c r="A228" s="2">
        <v>43753</v>
      </c>
      <c r="B228" s="6">
        <f t="shared" si="31"/>
        <v>10</v>
      </c>
      <c r="C228" s="6">
        <f t="shared" si="32"/>
        <v>2019</v>
      </c>
      <c r="D228">
        <v>29817</v>
      </c>
      <c r="E228">
        <f t="shared" si="33"/>
        <v>30</v>
      </c>
      <c r="F228">
        <f t="shared" si="34"/>
        <v>65</v>
      </c>
      <c r="G228">
        <f t="shared" si="35"/>
        <v>0</v>
      </c>
      <c r="H228">
        <f t="shared" si="36"/>
        <v>533.44444444444446</v>
      </c>
      <c r="I228">
        <f t="shared" si="37"/>
        <v>33</v>
      </c>
      <c r="J228">
        <f t="shared" si="38"/>
        <v>1.52</v>
      </c>
    </row>
    <row r="229" spans="1:10" x14ac:dyDescent="0.35">
      <c r="A229" s="2">
        <v>43784</v>
      </c>
      <c r="B229" s="6">
        <f t="shared" si="31"/>
        <v>11</v>
      </c>
      <c r="C229" s="6">
        <f t="shared" si="32"/>
        <v>2019</v>
      </c>
      <c r="D229">
        <v>32978</v>
      </c>
      <c r="E229">
        <f t="shared" si="33"/>
        <v>24</v>
      </c>
      <c r="F229">
        <f t="shared" si="34"/>
        <v>61</v>
      </c>
      <c r="G229">
        <f t="shared" si="35"/>
        <v>44.226480836236931</v>
      </c>
      <c r="H229">
        <f t="shared" si="36"/>
        <v>145</v>
      </c>
      <c r="I229">
        <f t="shared" si="37"/>
        <v>26</v>
      </c>
      <c r="J229">
        <f t="shared" si="38"/>
        <v>4.4967647058823532</v>
      </c>
    </row>
    <row r="230" spans="1:10" x14ac:dyDescent="0.35">
      <c r="A230" s="2">
        <v>43814</v>
      </c>
      <c r="B230" s="6">
        <f t="shared" si="31"/>
        <v>12</v>
      </c>
      <c r="C230" s="6">
        <f t="shared" si="32"/>
        <v>2019</v>
      </c>
      <c r="D230">
        <v>40939</v>
      </c>
      <c r="E230">
        <f t="shared" si="33"/>
        <v>27</v>
      </c>
      <c r="F230">
        <f t="shared" si="34"/>
        <v>55</v>
      </c>
      <c r="G230">
        <f t="shared" si="35"/>
        <v>0</v>
      </c>
      <c r="H230">
        <f t="shared" si="36"/>
        <v>70</v>
      </c>
      <c r="I230">
        <f t="shared" si="37"/>
        <v>30</v>
      </c>
      <c r="J230">
        <f t="shared" si="38"/>
        <v>3.24</v>
      </c>
    </row>
    <row r="231" spans="1:10" x14ac:dyDescent="0.35">
      <c r="A231" s="2">
        <v>43845</v>
      </c>
      <c r="B231" s="6">
        <f t="shared" si="31"/>
        <v>1</v>
      </c>
      <c r="C231" s="6">
        <f t="shared" si="32"/>
        <v>2020</v>
      </c>
      <c r="D231">
        <v>37902</v>
      </c>
      <c r="E231">
        <f t="shared" si="33"/>
        <v>29</v>
      </c>
      <c r="F231">
        <f t="shared" si="34"/>
        <v>61</v>
      </c>
      <c r="G231">
        <f t="shared" si="35"/>
        <v>0</v>
      </c>
      <c r="H231">
        <f t="shared" si="36"/>
        <v>7</v>
      </c>
      <c r="I231">
        <f t="shared" si="37"/>
        <v>28</v>
      </c>
      <c r="J231">
        <f t="shared" si="38"/>
        <v>3.41</v>
      </c>
    </row>
    <row r="232" spans="1:10" x14ac:dyDescent="0.35">
      <c r="A232" s="2">
        <v>43876</v>
      </c>
      <c r="B232" s="6">
        <f t="shared" si="31"/>
        <v>2</v>
      </c>
      <c r="C232" s="6">
        <f t="shared" si="32"/>
        <v>2020</v>
      </c>
      <c r="D232">
        <v>33507</v>
      </c>
      <c r="E232">
        <f t="shared" si="33"/>
        <v>30</v>
      </c>
      <c r="F232">
        <f t="shared" si="34"/>
        <v>58</v>
      </c>
      <c r="G232">
        <f t="shared" si="35"/>
        <v>0</v>
      </c>
      <c r="H232">
        <f t="shared" si="36"/>
        <v>1</v>
      </c>
      <c r="I232">
        <f t="shared" si="37"/>
        <v>31</v>
      </c>
      <c r="J232">
        <f t="shared" si="38"/>
        <v>2</v>
      </c>
    </row>
    <row r="233" spans="1:10" x14ac:dyDescent="0.35">
      <c r="A233" s="2">
        <v>43905</v>
      </c>
      <c r="B233" s="6">
        <f t="shared" si="31"/>
        <v>3</v>
      </c>
      <c r="C233" s="6">
        <f t="shared" si="32"/>
        <v>2020</v>
      </c>
      <c r="D233">
        <v>37207</v>
      </c>
      <c r="E233">
        <f t="shared" si="33"/>
        <v>30</v>
      </c>
      <c r="F233">
        <f t="shared" si="34"/>
        <v>62</v>
      </c>
      <c r="G233">
        <f t="shared" si="35"/>
        <v>0</v>
      </c>
      <c r="H233">
        <f t="shared" si="36"/>
        <v>89</v>
      </c>
      <c r="I233">
        <f t="shared" si="37"/>
        <v>32</v>
      </c>
      <c r="J233">
        <f t="shared" si="38"/>
        <v>1.1200000000000001</v>
      </c>
    </row>
    <row r="234" spans="1:10" x14ac:dyDescent="0.35">
      <c r="A234" s="2">
        <v>43936</v>
      </c>
      <c r="B234" s="6">
        <f t="shared" si="31"/>
        <v>4</v>
      </c>
      <c r="C234" s="6">
        <f t="shared" si="32"/>
        <v>2020</v>
      </c>
      <c r="D234">
        <v>26833</v>
      </c>
      <c r="E234">
        <f t="shared" si="33"/>
        <v>32</v>
      </c>
      <c r="F234">
        <f t="shared" si="34"/>
        <v>70</v>
      </c>
      <c r="G234">
        <f t="shared" si="35"/>
        <v>0</v>
      </c>
      <c r="H234">
        <f t="shared" si="36"/>
        <v>443</v>
      </c>
      <c r="I234">
        <f t="shared" si="37"/>
        <v>35</v>
      </c>
      <c r="J234">
        <f t="shared" si="38"/>
        <v>0.88</v>
      </c>
    </row>
    <row r="235" spans="1:10" x14ac:dyDescent="0.35">
      <c r="A235" s="2">
        <v>43966</v>
      </c>
      <c r="B235" s="6">
        <f t="shared" si="31"/>
        <v>5</v>
      </c>
      <c r="C235" s="6">
        <f t="shared" si="32"/>
        <v>2020</v>
      </c>
      <c r="D235">
        <v>14259</v>
      </c>
      <c r="E235">
        <f t="shared" si="33"/>
        <v>40</v>
      </c>
      <c r="F235">
        <f t="shared" si="34"/>
        <v>87</v>
      </c>
      <c r="G235">
        <f t="shared" si="35"/>
        <v>22</v>
      </c>
      <c r="H235">
        <f t="shared" si="36"/>
        <v>533.44444444444446</v>
      </c>
      <c r="I235">
        <f t="shared" si="37"/>
        <v>39</v>
      </c>
      <c r="J235">
        <f t="shared" si="38"/>
        <v>1.69</v>
      </c>
    </row>
    <row r="236" spans="1:10" x14ac:dyDescent="0.35">
      <c r="A236" s="2">
        <v>43997</v>
      </c>
      <c r="B236" s="6">
        <f t="shared" si="31"/>
        <v>6</v>
      </c>
      <c r="C236" s="6">
        <f t="shared" si="32"/>
        <v>2020</v>
      </c>
      <c r="D236">
        <v>12421</v>
      </c>
      <c r="E236">
        <f t="shared" si="33"/>
        <v>50</v>
      </c>
      <c r="F236">
        <f t="shared" si="34"/>
        <v>82</v>
      </c>
      <c r="G236">
        <f t="shared" si="35"/>
        <v>29</v>
      </c>
      <c r="H236">
        <f t="shared" si="36"/>
        <v>630</v>
      </c>
      <c r="I236">
        <f t="shared" si="37"/>
        <v>49</v>
      </c>
      <c r="J236">
        <f t="shared" si="38"/>
        <v>0.8</v>
      </c>
    </row>
    <row r="237" spans="1:10" x14ac:dyDescent="0.35">
      <c r="A237" s="2">
        <v>44027</v>
      </c>
      <c r="B237" s="6">
        <f t="shared" si="31"/>
        <v>7</v>
      </c>
      <c r="C237" s="6">
        <f t="shared" si="32"/>
        <v>2020</v>
      </c>
      <c r="D237">
        <v>16070</v>
      </c>
      <c r="E237">
        <f t="shared" si="33"/>
        <v>54</v>
      </c>
      <c r="F237">
        <f t="shared" si="34"/>
        <v>93</v>
      </c>
      <c r="G237">
        <f t="shared" si="35"/>
        <v>96</v>
      </c>
      <c r="H237">
        <f t="shared" si="36"/>
        <v>614</v>
      </c>
      <c r="I237">
        <f t="shared" si="37"/>
        <v>54</v>
      </c>
      <c r="J237">
        <f t="shared" si="38"/>
        <v>0.08</v>
      </c>
    </row>
    <row r="238" spans="1:10" x14ac:dyDescent="0.35">
      <c r="A238" s="2">
        <v>44058</v>
      </c>
      <c r="B238" s="6">
        <f t="shared" si="31"/>
        <v>8</v>
      </c>
      <c r="C238" s="6">
        <f t="shared" si="32"/>
        <v>2020</v>
      </c>
      <c r="D238">
        <v>20932</v>
      </c>
      <c r="E238">
        <f t="shared" si="33"/>
        <v>51</v>
      </c>
      <c r="F238">
        <f t="shared" si="34"/>
        <v>98</v>
      </c>
      <c r="G238">
        <f t="shared" si="35"/>
        <v>117</v>
      </c>
      <c r="H238">
        <f t="shared" si="36"/>
        <v>620</v>
      </c>
      <c r="I238">
        <f t="shared" si="37"/>
        <v>51</v>
      </c>
      <c r="J238">
        <f t="shared" si="38"/>
        <v>7.0000000000000007E-2</v>
      </c>
    </row>
    <row r="239" spans="1:10" x14ac:dyDescent="0.35">
      <c r="A239" s="2">
        <v>44089</v>
      </c>
      <c r="B239" s="6">
        <f t="shared" si="31"/>
        <v>9</v>
      </c>
      <c r="C239" s="6">
        <f t="shared" si="32"/>
        <v>2020</v>
      </c>
      <c r="D239">
        <v>23118</v>
      </c>
      <c r="E239">
        <f t="shared" si="33"/>
        <v>50</v>
      </c>
      <c r="F239">
        <f t="shared" si="34"/>
        <v>90</v>
      </c>
      <c r="G239">
        <f t="shared" si="35"/>
        <v>77</v>
      </c>
      <c r="H239">
        <f t="shared" si="36"/>
        <v>623</v>
      </c>
      <c r="I239">
        <f t="shared" si="37"/>
        <v>50</v>
      </c>
      <c r="J239">
        <f t="shared" si="38"/>
        <v>1.86</v>
      </c>
    </row>
    <row r="240" spans="1:10" x14ac:dyDescent="0.35">
      <c r="A240" s="2">
        <v>44119</v>
      </c>
      <c r="B240" s="6">
        <f t="shared" si="31"/>
        <v>10</v>
      </c>
      <c r="C240" s="6">
        <f t="shared" si="32"/>
        <v>2020</v>
      </c>
      <c r="D240">
        <v>26843</v>
      </c>
      <c r="E240">
        <f t="shared" si="33"/>
        <v>33</v>
      </c>
      <c r="F240">
        <f t="shared" si="34"/>
        <v>73</v>
      </c>
      <c r="G240">
        <f t="shared" si="35"/>
        <v>0</v>
      </c>
      <c r="H240">
        <f t="shared" si="36"/>
        <v>383</v>
      </c>
      <c r="I240">
        <f t="shared" si="37"/>
        <v>34</v>
      </c>
      <c r="J240">
        <f t="shared" si="38"/>
        <v>1.65</v>
      </c>
    </row>
    <row r="241" spans="1:10" x14ac:dyDescent="0.35">
      <c r="A241" s="2">
        <v>44150</v>
      </c>
      <c r="B241" s="6">
        <f t="shared" si="31"/>
        <v>11</v>
      </c>
      <c r="C241" s="6">
        <f t="shared" si="32"/>
        <v>2020</v>
      </c>
      <c r="D241">
        <v>29170</v>
      </c>
      <c r="E241">
        <f t="shared" si="33"/>
        <v>29</v>
      </c>
      <c r="F241">
        <f t="shared" si="34"/>
        <v>67</v>
      </c>
      <c r="G241">
        <f t="shared" si="35"/>
        <v>44.226480836236931</v>
      </c>
      <c r="H241">
        <f t="shared" si="36"/>
        <v>183</v>
      </c>
      <c r="I241">
        <f t="shared" si="37"/>
        <v>31</v>
      </c>
      <c r="J241">
        <f t="shared" si="38"/>
        <v>3.22</v>
      </c>
    </row>
    <row r="242" spans="1:10" x14ac:dyDescent="0.35">
      <c r="A242" s="2">
        <v>44180</v>
      </c>
      <c r="B242" s="6">
        <f t="shared" si="31"/>
        <v>12</v>
      </c>
      <c r="C242" s="6">
        <f t="shared" si="32"/>
        <v>2020</v>
      </c>
      <c r="D242">
        <v>37308</v>
      </c>
      <c r="E242">
        <f t="shared" si="33"/>
        <v>26</v>
      </c>
      <c r="F242">
        <f t="shared" si="34"/>
        <v>60</v>
      </c>
      <c r="G242">
        <f t="shared" si="35"/>
        <v>0</v>
      </c>
      <c r="H242">
        <f t="shared" si="36"/>
        <v>103</v>
      </c>
      <c r="I242">
        <f t="shared" si="37"/>
        <v>28</v>
      </c>
      <c r="J242">
        <f t="shared" si="38"/>
        <v>3.58</v>
      </c>
    </row>
    <row r="243" spans="1:10" x14ac:dyDescent="0.35">
      <c r="A243" s="2">
        <v>44211</v>
      </c>
      <c r="B243" s="6">
        <f t="shared" si="31"/>
        <v>1</v>
      </c>
      <c r="C243" s="6">
        <f t="shared" si="32"/>
        <v>2021</v>
      </c>
      <c r="D243">
        <v>35756</v>
      </c>
      <c r="E243">
        <f t="shared" si="33"/>
        <v>25</v>
      </c>
      <c r="F243">
        <f t="shared" si="34"/>
        <v>57</v>
      </c>
      <c r="G243">
        <f t="shared" si="35"/>
        <v>0</v>
      </c>
      <c r="H243">
        <f t="shared" si="36"/>
        <v>20</v>
      </c>
      <c r="I243">
        <f t="shared" si="37"/>
        <v>29</v>
      </c>
      <c r="J243">
        <f t="shared" si="38"/>
        <v>5.3</v>
      </c>
    </row>
    <row r="244" spans="1:10" x14ac:dyDescent="0.35">
      <c r="A244" s="2">
        <v>44242</v>
      </c>
      <c r="B244" s="6">
        <f t="shared" si="31"/>
        <v>2</v>
      </c>
      <c r="C244" s="6">
        <f t="shared" si="32"/>
        <v>2021</v>
      </c>
      <c r="D244">
        <v>35176</v>
      </c>
      <c r="E244">
        <f t="shared" si="33"/>
        <v>25</v>
      </c>
      <c r="F244">
        <f t="shared" si="34"/>
        <v>53</v>
      </c>
      <c r="G244">
        <f t="shared" si="35"/>
        <v>0</v>
      </c>
      <c r="H244">
        <f t="shared" si="36"/>
        <v>8</v>
      </c>
      <c r="I244">
        <f t="shared" si="37"/>
        <v>25</v>
      </c>
      <c r="J244">
        <f t="shared" si="38"/>
        <v>1.51</v>
      </c>
    </row>
    <row r="245" spans="1:10" x14ac:dyDescent="0.35">
      <c r="A245" s="2">
        <v>44270</v>
      </c>
      <c r="B245" s="6">
        <f t="shared" si="31"/>
        <v>3</v>
      </c>
      <c r="C245" s="6">
        <f t="shared" si="32"/>
        <v>2021</v>
      </c>
      <c r="D245">
        <v>36337</v>
      </c>
      <c r="E245">
        <f t="shared" si="33"/>
        <v>29</v>
      </c>
      <c r="F245">
        <f t="shared" si="34"/>
        <v>60</v>
      </c>
      <c r="G245">
        <f t="shared" si="35"/>
        <v>0</v>
      </c>
      <c r="H245">
        <f t="shared" si="36"/>
        <v>38</v>
      </c>
      <c r="I245">
        <f t="shared" si="37"/>
        <v>31</v>
      </c>
      <c r="J245">
        <f t="shared" si="38"/>
        <v>1.62</v>
      </c>
    </row>
    <row r="246" spans="1:10" x14ac:dyDescent="0.35">
      <c r="A246" s="2">
        <v>44301</v>
      </c>
      <c r="B246" s="6">
        <f t="shared" si="31"/>
        <v>4</v>
      </c>
      <c r="C246" s="6">
        <f t="shared" si="32"/>
        <v>2021</v>
      </c>
      <c r="D246">
        <v>26267</v>
      </c>
      <c r="E246">
        <f t="shared" si="33"/>
        <v>32</v>
      </c>
      <c r="F246">
        <f t="shared" si="34"/>
        <v>80</v>
      </c>
      <c r="G246">
        <f t="shared" si="35"/>
        <v>0</v>
      </c>
      <c r="H246">
        <f t="shared" si="36"/>
        <v>311</v>
      </c>
      <c r="I246">
        <f t="shared" si="37"/>
        <v>34</v>
      </c>
      <c r="J246">
        <f t="shared" si="38"/>
        <v>0.23</v>
      </c>
    </row>
    <row r="247" spans="1:10" x14ac:dyDescent="0.35">
      <c r="A247" s="2">
        <v>44331</v>
      </c>
      <c r="B247" s="6">
        <f t="shared" si="31"/>
        <v>5</v>
      </c>
      <c r="C247" s="6">
        <f t="shared" si="32"/>
        <v>2021</v>
      </c>
      <c r="D247">
        <v>17765</v>
      </c>
      <c r="E247">
        <f t="shared" si="33"/>
        <v>43</v>
      </c>
      <c r="F247">
        <f t="shared" si="34"/>
        <v>78</v>
      </c>
      <c r="G247">
        <f t="shared" si="35"/>
        <v>1</v>
      </c>
      <c r="H247">
        <f t="shared" si="36"/>
        <v>533.44444444444446</v>
      </c>
      <c r="I247">
        <f t="shared" si="37"/>
        <v>44</v>
      </c>
      <c r="J247">
        <f t="shared" si="38"/>
        <v>0.56999999999999995</v>
      </c>
    </row>
    <row r="248" spans="1:10" x14ac:dyDescent="0.35">
      <c r="A248" s="2">
        <v>44362</v>
      </c>
      <c r="B248" s="6">
        <f t="shared" si="31"/>
        <v>6</v>
      </c>
      <c r="C248" s="6">
        <f t="shared" si="32"/>
        <v>2021</v>
      </c>
      <c r="D248">
        <v>18991</v>
      </c>
      <c r="E248">
        <f t="shared" si="33"/>
        <v>45</v>
      </c>
      <c r="F248">
        <f t="shared" si="34"/>
        <v>104</v>
      </c>
      <c r="G248">
        <f t="shared" si="35"/>
        <v>132</v>
      </c>
      <c r="H248">
        <f t="shared" si="36"/>
        <v>666</v>
      </c>
      <c r="I248">
        <f t="shared" si="37"/>
        <v>44</v>
      </c>
      <c r="J248">
        <f t="shared" si="38"/>
        <v>1.42</v>
      </c>
    </row>
    <row r="249" spans="1:10" x14ac:dyDescent="0.35">
      <c r="A249" s="2">
        <v>44392</v>
      </c>
      <c r="B249" s="6">
        <f t="shared" si="31"/>
        <v>7</v>
      </c>
      <c r="C249" s="6">
        <f t="shared" si="32"/>
        <v>2021</v>
      </c>
      <c r="D249">
        <v>22131</v>
      </c>
      <c r="E249">
        <f t="shared" si="33"/>
        <v>54</v>
      </c>
      <c r="F249">
        <f t="shared" si="34"/>
        <v>88</v>
      </c>
      <c r="G249">
        <f t="shared" si="35"/>
        <v>125</v>
      </c>
      <c r="H249">
        <f t="shared" si="36"/>
        <v>677</v>
      </c>
      <c r="I249">
        <f t="shared" si="37"/>
        <v>53</v>
      </c>
      <c r="J249">
        <f t="shared" si="38"/>
        <v>4.4967647058823532</v>
      </c>
    </row>
    <row r="250" spans="1:10" x14ac:dyDescent="0.35">
      <c r="A250" s="2">
        <v>44423</v>
      </c>
      <c r="B250" s="6">
        <f t="shared" si="31"/>
        <v>8</v>
      </c>
      <c r="C250" s="6">
        <f t="shared" si="32"/>
        <v>2021</v>
      </c>
      <c r="D250">
        <v>22703</v>
      </c>
      <c r="E250">
        <f t="shared" si="33"/>
        <v>51</v>
      </c>
      <c r="F250">
        <f t="shared" si="34"/>
        <v>92</v>
      </c>
      <c r="G250">
        <f t="shared" si="35"/>
        <v>125</v>
      </c>
      <c r="H250">
        <f t="shared" si="36"/>
        <v>658</v>
      </c>
      <c r="I250">
        <f t="shared" si="37"/>
        <v>50</v>
      </c>
      <c r="J250">
        <f t="shared" si="38"/>
        <v>0.36</v>
      </c>
    </row>
    <row r="251" spans="1:10" x14ac:dyDescent="0.35">
      <c r="A251" s="2">
        <v>44454</v>
      </c>
      <c r="B251" s="6">
        <f t="shared" si="31"/>
        <v>9</v>
      </c>
      <c r="C251" s="6">
        <f t="shared" si="32"/>
        <v>2021</v>
      </c>
      <c r="D251">
        <v>23711</v>
      </c>
      <c r="E251">
        <f t="shared" si="33"/>
        <v>46</v>
      </c>
      <c r="F251">
        <f t="shared" si="34"/>
        <v>81</v>
      </c>
      <c r="G251">
        <f t="shared" si="35"/>
        <v>23</v>
      </c>
      <c r="H251">
        <f t="shared" si="36"/>
        <v>625</v>
      </c>
      <c r="I251">
        <f t="shared" si="37"/>
        <v>47</v>
      </c>
      <c r="J251">
        <f t="shared" si="38"/>
        <v>1.72</v>
      </c>
    </row>
    <row r="252" spans="1:10" x14ac:dyDescent="0.35">
      <c r="A252" s="2">
        <v>44484</v>
      </c>
      <c r="B252" s="6">
        <f t="shared" si="31"/>
        <v>10</v>
      </c>
      <c r="C252" s="6">
        <f t="shared" si="32"/>
        <v>2021</v>
      </c>
      <c r="D252">
        <v>27741</v>
      </c>
      <c r="E252">
        <f t="shared" si="33"/>
        <v>34</v>
      </c>
      <c r="F252">
        <f t="shared" si="34"/>
        <v>69</v>
      </c>
      <c r="G252">
        <f t="shared" si="35"/>
        <v>0</v>
      </c>
      <c r="H252">
        <f t="shared" si="36"/>
        <v>370</v>
      </c>
      <c r="I252">
        <f t="shared" si="37"/>
        <v>36</v>
      </c>
      <c r="J252">
        <f t="shared" si="38"/>
        <v>2.5299999999999998</v>
      </c>
    </row>
    <row r="253" spans="1:10" x14ac:dyDescent="0.35">
      <c r="A253" s="2">
        <v>44515</v>
      </c>
      <c r="B253" s="6">
        <f t="shared" si="31"/>
        <v>11</v>
      </c>
      <c r="C253" s="6">
        <f t="shared" si="32"/>
        <v>2021</v>
      </c>
      <c r="D253">
        <v>31692</v>
      </c>
      <c r="E253">
        <f t="shared" si="33"/>
        <v>32</v>
      </c>
      <c r="F253">
        <f t="shared" si="34"/>
        <v>63</v>
      </c>
      <c r="G253">
        <f t="shared" si="35"/>
        <v>0</v>
      </c>
      <c r="H253">
        <f t="shared" si="36"/>
        <v>252</v>
      </c>
      <c r="I253">
        <f t="shared" si="37"/>
        <v>31</v>
      </c>
      <c r="J253">
        <f t="shared" si="38"/>
        <v>5.75</v>
      </c>
    </row>
    <row r="254" spans="1:10" x14ac:dyDescent="0.35">
      <c r="A254" s="2">
        <v>44545</v>
      </c>
      <c r="B254" s="6">
        <f t="shared" si="31"/>
        <v>12</v>
      </c>
      <c r="C254" s="6">
        <f t="shared" si="32"/>
        <v>2021</v>
      </c>
      <c r="D254">
        <v>41854</v>
      </c>
      <c r="E254">
        <f t="shared" si="33"/>
        <v>17</v>
      </c>
      <c r="F254">
        <f t="shared" si="34"/>
        <v>58</v>
      </c>
      <c r="G254">
        <f t="shared" si="35"/>
        <v>44.226480836236931</v>
      </c>
      <c r="H254">
        <f t="shared" si="36"/>
        <v>75</v>
      </c>
      <c r="I254">
        <f t="shared" si="37"/>
        <v>17</v>
      </c>
      <c r="J254">
        <f t="shared" si="38"/>
        <v>2.96</v>
      </c>
    </row>
    <row r="255" spans="1:10" x14ac:dyDescent="0.35">
      <c r="A255" s="2">
        <v>44576</v>
      </c>
      <c r="B255" s="6">
        <f t="shared" si="31"/>
        <v>1</v>
      </c>
      <c r="C255" s="6">
        <f t="shared" si="32"/>
        <v>2022</v>
      </c>
      <c r="D255">
        <v>40320</v>
      </c>
      <c r="E255">
        <f t="shared" si="33"/>
        <v>16</v>
      </c>
      <c r="F255">
        <f t="shared" si="34"/>
        <v>57</v>
      </c>
      <c r="G255">
        <f t="shared" si="35"/>
        <v>0</v>
      </c>
      <c r="H255">
        <f t="shared" si="36"/>
        <v>5</v>
      </c>
      <c r="I255">
        <f t="shared" si="37"/>
        <v>22</v>
      </c>
      <c r="J255">
        <f t="shared" si="38"/>
        <v>4.47</v>
      </c>
    </row>
    <row r="256" spans="1:10" x14ac:dyDescent="0.35">
      <c r="A256" s="2">
        <v>44607</v>
      </c>
      <c r="B256" s="6">
        <f t="shared" si="31"/>
        <v>2</v>
      </c>
      <c r="C256" s="6">
        <f t="shared" si="32"/>
        <v>2022</v>
      </c>
      <c r="D256">
        <v>34284</v>
      </c>
      <c r="E256">
        <f t="shared" si="33"/>
        <v>22</v>
      </c>
      <c r="F256">
        <f t="shared" si="34"/>
        <v>58</v>
      </c>
      <c r="G256">
        <f t="shared" si="35"/>
        <v>0</v>
      </c>
      <c r="H256">
        <f t="shared" si="36"/>
        <v>25</v>
      </c>
      <c r="I256">
        <f t="shared" si="37"/>
        <v>23</v>
      </c>
      <c r="J256">
        <f t="shared" si="38"/>
        <v>2.67</v>
      </c>
    </row>
    <row r="257" spans="1:10" x14ac:dyDescent="0.35">
      <c r="A257" s="2">
        <v>44635</v>
      </c>
      <c r="B257" s="6">
        <f t="shared" si="31"/>
        <v>3</v>
      </c>
      <c r="C257" s="6">
        <f t="shared" si="32"/>
        <v>2022</v>
      </c>
      <c r="D257">
        <v>28337</v>
      </c>
      <c r="E257">
        <f t="shared" si="33"/>
        <v>27</v>
      </c>
      <c r="F257">
        <f t="shared" si="34"/>
        <v>65</v>
      </c>
      <c r="G257">
        <f t="shared" si="35"/>
        <v>0</v>
      </c>
      <c r="H257">
        <f t="shared" si="36"/>
        <v>98</v>
      </c>
      <c r="I257">
        <f t="shared" si="37"/>
        <v>29</v>
      </c>
      <c r="J257">
        <f t="shared" si="38"/>
        <v>2.02</v>
      </c>
    </row>
    <row r="258" spans="1:10" x14ac:dyDescent="0.35">
      <c r="A258" s="2">
        <v>44666</v>
      </c>
      <c r="B258" s="6">
        <f t="shared" si="31"/>
        <v>4</v>
      </c>
      <c r="C258" s="6">
        <f t="shared" si="32"/>
        <v>2022</v>
      </c>
      <c r="D258">
        <v>28502</v>
      </c>
      <c r="E258">
        <f t="shared" si="33"/>
        <v>33</v>
      </c>
      <c r="F258">
        <f t="shared" si="34"/>
        <v>74</v>
      </c>
      <c r="G258">
        <f t="shared" si="35"/>
        <v>0</v>
      </c>
      <c r="H258">
        <f t="shared" si="36"/>
        <v>388</v>
      </c>
      <c r="I258">
        <f t="shared" si="37"/>
        <v>32</v>
      </c>
      <c r="J258">
        <f t="shared" si="38"/>
        <v>1.74</v>
      </c>
    </row>
    <row r="259" spans="1:10" x14ac:dyDescent="0.35">
      <c r="A259" s="2">
        <v>44696</v>
      </c>
      <c r="B259" s="6">
        <f t="shared" si="31"/>
        <v>5</v>
      </c>
      <c r="C259" s="6">
        <f t="shared" si="32"/>
        <v>2022</v>
      </c>
      <c r="D259">
        <v>19017</v>
      </c>
      <c r="E259">
        <f t="shared" si="33"/>
        <v>38</v>
      </c>
      <c r="F259">
        <f t="shared" si="34"/>
        <v>71</v>
      </c>
      <c r="G259">
        <f t="shared" si="35"/>
        <v>0</v>
      </c>
      <c r="H259">
        <f t="shared" si="36"/>
        <v>506</v>
      </c>
      <c r="I259">
        <f t="shared" si="37"/>
        <v>40</v>
      </c>
      <c r="J259">
        <f t="shared" si="38"/>
        <v>2.0499999999999998</v>
      </c>
    </row>
    <row r="260" spans="1:10" x14ac:dyDescent="0.35">
      <c r="A260" s="2">
        <v>44727</v>
      </c>
      <c r="B260" s="6">
        <f t="shared" ref="B260:B273" si="39">MONTH(A260)</f>
        <v>6</v>
      </c>
      <c r="C260" s="6">
        <f t="shared" ref="C260:C273" si="40">YEAR(A260)</f>
        <v>2022</v>
      </c>
      <c r="D260">
        <v>14787</v>
      </c>
      <c r="E260">
        <f t="shared" ref="E260:E273" si="41">IF(OR(INDEX($P$3:$AB$26,MATCH(C260,$O$3:$O$26,0),MATCH(B260,$P$2:$AB$2,0))="T", INDEX($P$3:$AB$26,MATCH(C260,$O$3:$O$26,0),MATCH(B260,$P$2:$AB$2,0))="M"), AVERAGE($P$3:$AB$26), INDEX($P$3:$AB$26,MATCH(C260,$O$3:$O$26,0),MATCH(B260,$P$2:$AB$2,0)))</f>
        <v>47</v>
      </c>
      <c r="F260">
        <f t="shared" ref="F260:F273" si="42">IF(OR(INDEX($P$31:$AB$54,MATCH(C260,$O$31:$O$54,0),MATCH(B260,$P$30:$AB$30,0))="T", INDEX($P$31:$AB$54,MATCH(C260,$O$31:$O$54,0),MATCH(B260,$P$30:$AB$30,0))="M"), AVERAGE($P$31:$AB$54), INDEX($P$31:$AB$54,MATCH(C260,$O$31:$O$54,0),MATCH(B260,$P$30:$AB$30,0)))</f>
        <v>91</v>
      </c>
      <c r="G260">
        <f t="shared" ref="G260:G273" si="43">IF(OR(INDEX($P$60:$AB$83,MATCH(C260,$O$60:$O$83,0),MATCH(B260,$P$59:$AB$59,0))="T", INDEX($P$60:$AB$83,MATCH(C260,$O$60:$O$83,0),MATCH(B260,$P$59:$AB$59,0))="M"), AVERAGE($P$60:$AB$83), INDEX($P$60:$AB$83,MATCH(C260,$O$60:$O$83,0),MATCH(B260,$P$59:$AB$59,0)))</f>
        <v>28</v>
      </c>
      <c r="H260">
        <f t="shared" ref="H260:H273" si="44">IF(OR(INDEX($P$89:$AB$112,MATCH(C260,$O$89:$O$112,0),MATCH(B260,$P$88:$AB$88,0))="T", INDEX($P$89:$AB$112,MATCH(C260,$O$89:$O$112,0),MATCH(B260,$P$88:$AB$88,0))="M"), AVERAGE($P$89:$AB$112), INDEX($P$89:$AB$112,MATCH(C260,$O$89:$O$112,0),MATCH(B260,$P$88:$AB$88,0)))</f>
        <v>533.44444444444446</v>
      </c>
      <c r="I260">
        <f t="shared" ref="I260:I273" si="45">IF(OR(INDEX($P$118:$AB$141,MATCH(C260,$O$118:$O$141,0),MATCH(B260,$P$117:$AB$117,0))="T", INDEX($P$118:$AB$141,MATCH(C260,$O$118:$O$141,0),MATCH(B260,$P$117:$AB$117,0))="M"), AVERAGE($P$118:$AB$141), INDEX($P$118:$AB$141,MATCH(C260,$O$118:$O$141,0),MATCH(B260,$P$117:$AB$117,0)))</f>
        <v>48</v>
      </c>
      <c r="J260">
        <f t="shared" ref="J260:J273" si="46">IF(OR(INDEX($P$147:$AB$170,MATCH(C260,$O$147:$O$170,0),MATCH(B260,$P$146:$AB$146,0))="T", INDEX($P$147:$AB$170,MATCH(C260,$O$147:$O$170,0),MATCH(B260,$P$146:$AB$146,0))="M"), AVERAGE($P$148:$AB$171), INDEX($P$147:$AB$170,MATCH(C260,$O$147:$O$170,0),MATCH(B260,$P$146:$AB$146,0)))</f>
        <v>2.08</v>
      </c>
    </row>
    <row r="261" spans="1:10" x14ac:dyDescent="0.35">
      <c r="A261" s="2">
        <v>44757</v>
      </c>
      <c r="B261" s="6">
        <f t="shared" si="39"/>
        <v>7</v>
      </c>
      <c r="C261" s="6">
        <f t="shared" si="40"/>
        <v>2022</v>
      </c>
      <c r="D261">
        <v>19255</v>
      </c>
      <c r="E261">
        <f t="shared" si="41"/>
        <v>51</v>
      </c>
      <c r="F261">
        <f t="shared" si="42"/>
        <v>94</v>
      </c>
      <c r="G261">
        <f t="shared" si="43"/>
        <v>146</v>
      </c>
      <c r="H261">
        <f t="shared" si="44"/>
        <v>737</v>
      </c>
      <c r="I261">
        <f t="shared" si="45"/>
        <v>51</v>
      </c>
      <c r="J261">
        <f t="shared" si="46"/>
        <v>0.13</v>
      </c>
    </row>
    <row r="262" spans="1:10" x14ac:dyDescent="0.35">
      <c r="A262" s="2">
        <v>44788</v>
      </c>
      <c r="B262" s="6">
        <f t="shared" si="39"/>
        <v>8</v>
      </c>
      <c r="C262" s="6">
        <f t="shared" si="40"/>
        <v>2022</v>
      </c>
      <c r="D262">
        <v>21945</v>
      </c>
      <c r="E262">
        <f t="shared" si="41"/>
        <v>53</v>
      </c>
      <c r="F262">
        <f t="shared" si="42"/>
        <v>90</v>
      </c>
      <c r="G262">
        <f t="shared" si="43"/>
        <v>166</v>
      </c>
      <c r="H262">
        <f t="shared" si="44"/>
        <v>625</v>
      </c>
      <c r="I262">
        <f t="shared" si="45"/>
        <v>53</v>
      </c>
      <c r="J262">
        <f t="shared" si="46"/>
        <v>0.02</v>
      </c>
    </row>
    <row r="263" spans="1:10" x14ac:dyDescent="0.35">
      <c r="A263" s="2">
        <v>44819</v>
      </c>
      <c r="B263" s="6">
        <f t="shared" si="39"/>
        <v>9</v>
      </c>
      <c r="C263" s="6">
        <f t="shared" si="40"/>
        <v>2022</v>
      </c>
      <c r="D263">
        <v>22259</v>
      </c>
      <c r="E263">
        <f t="shared" si="41"/>
        <v>48</v>
      </c>
      <c r="F263">
        <f t="shared" si="42"/>
        <v>85</v>
      </c>
      <c r="G263">
        <f t="shared" si="43"/>
        <v>38</v>
      </c>
      <c r="H263">
        <f t="shared" si="44"/>
        <v>536</v>
      </c>
      <c r="I263">
        <f t="shared" si="45"/>
        <v>49</v>
      </c>
      <c r="J263">
        <f t="shared" si="46"/>
        <v>0.04</v>
      </c>
    </row>
    <row r="264" spans="1:10" x14ac:dyDescent="0.35">
      <c r="A264" s="2">
        <v>44849</v>
      </c>
      <c r="B264" s="6">
        <f t="shared" si="39"/>
        <v>10</v>
      </c>
      <c r="C264" s="6">
        <f t="shared" si="40"/>
        <v>2022</v>
      </c>
      <c r="D264">
        <v>26476</v>
      </c>
      <c r="E264">
        <f t="shared" si="41"/>
        <v>41</v>
      </c>
      <c r="F264">
        <f t="shared" si="42"/>
        <v>83</v>
      </c>
      <c r="G264">
        <f t="shared" si="43"/>
        <v>1</v>
      </c>
      <c r="H264">
        <f t="shared" si="44"/>
        <v>509</v>
      </c>
      <c r="I264">
        <f t="shared" si="45"/>
        <v>41</v>
      </c>
      <c r="J264">
        <f t="shared" si="46"/>
        <v>2.1</v>
      </c>
    </row>
    <row r="265" spans="1:10" x14ac:dyDescent="0.35">
      <c r="A265" s="2">
        <v>44880</v>
      </c>
      <c r="B265" s="6">
        <f t="shared" si="39"/>
        <v>11</v>
      </c>
      <c r="C265" s="6">
        <f t="shared" si="40"/>
        <v>2022</v>
      </c>
      <c r="D265">
        <v>38418</v>
      </c>
      <c r="E265">
        <f t="shared" si="41"/>
        <v>25</v>
      </c>
      <c r="F265">
        <f t="shared" si="42"/>
        <v>59</v>
      </c>
      <c r="G265">
        <f t="shared" si="43"/>
        <v>0</v>
      </c>
      <c r="H265">
        <f t="shared" si="44"/>
        <v>359</v>
      </c>
      <c r="I265">
        <f t="shared" si="45"/>
        <v>29</v>
      </c>
      <c r="J265">
        <f t="shared" si="46"/>
        <v>4.57</v>
      </c>
    </row>
    <row r="266" spans="1:10" x14ac:dyDescent="0.35">
      <c r="A266" s="2">
        <v>44910</v>
      </c>
      <c r="B266" s="6">
        <f t="shared" si="39"/>
        <v>12</v>
      </c>
      <c r="C266" s="6">
        <f t="shared" si="40"/>
        <v>2022</v>
      </c>
      <c r="D266">
        <v>44072</v>
      </c>
      <c r="E266">
        <f t="shared" si="41"/>
        <v>16</v>
      </c>
      <c r="F266">
        <f t="shared" si="42"/>
        <v>56</v>
      </c>
      <c r="G266">
        <f t="shared" si="43"/>
        <v>0</v>
      </c>
      <c r="H266">
        <f t="shared" si="44"/>
        <v>120</v>
      </c>
      <c r="I266">
        <f t="shared" si="45"/>
        <v>18</v>
      </c>
      <c r="J266">
        <f t="shared" si="46"/>
        <v>5.04</v>
      </c>
    </row>
    <row r="267" spans="1:10" x14ac:dyDescent="0.35">
      <c r="A267" s="2">
        <v>44941</v>
      </c>
      <c r="B267" s="6">
        <f t="shared" si="39"/>
        <v>1</v>
      </c>
      <c r="C267" s="6">
        <f t="shared" si="40"/>
        <v>2023</v>
      </c>
      <c r="D267">
        <v>39434</v>
      </c>
      <c r="E267">
        <f t="shared" si="41"/>
        <v>21</v>
      </c>
      <c r="F267">
        <f t="shared" si="42"/>
        <v>60</v>
      </c>
      <c r="G267">
        <f t="shared" si="43"/>
        <v>0</v>
      </c>
      <c r="H267">
        <f t="shared" si="44"/>
        <v>20</v>
      </c>
      <c r="I267">
        <f t="shared" si="45"/>
        <v>24</v>
      </c>
      <c r="J267">
        <f t="shared" si="46"/>
        <v>1.68</v>
      </c>
    </row>
    <row r="268" spans="1:10" x14ac:dyDescent="0.35">
      <c r="A268" s="2">
        <v>44972</v>
      </c>
      <c r="B268" s="6">
        <f t="shared" si="39"/>
        <v>2</v>
      </c>
      <c r="C268" s="6">
        <f t="shared" si="40"/>
        <v>2023</v>
      </c>
      <c r="D268">
        <v>35066</v>
      </c>
      <c r="E268">
        <f t="shared" si="41"/>
        <v>21</v>
      </c>
      <c r="F268">
        <f t="shared" si="42"/>
        <v>59</v>
      </c>
      <c r="G268">
        <f t="shared" si="43"/>
        <v>0</v>
      </c>
      <c r="H268">
        <f t="shared" si="44"/>
        <v>5</v>
      </c>
      <c r="I268">
        <f t="shared" si="45"/>
        <v>22</v>
      </c>
      <c r="J268">
        <f t="shared" si="46"/>
        <v>1.21</v>
      </c>
    </row>
    <row r="269" spans="1:10" x14ac:dyDescent="0.35">
      <c r="A269" s="2">
        <v>45000</v>
      </c>
      <c r="B269" s="6">
        <f t="shared" si="39"/>
        <v>3</v>
      </c>
      <c r="C269" s="6">
        <f t="shared" si="40"/>
        <v>2023</v>
      </c>
      <c r="D269">
        <v>38343</v>
      </c>
      <c r="E269">
        <f t="shared" si="41"/>
        <v>27</v>
      </c>
      <c r="F269">
        <f t="shared" si="42"/>
        <v>65</v>
      </c>
      <c r="G269">
        <f t="shared" si="43"/>
        <v>0</v>
      </c>
      <c r="H269">
        <f t="shared" si="44"/>
        <v>38</v>
      </c>
      <c r="I269">
        <f t="shared" si="45"/>
        <v>28</v>
      </c>
      <c r="J269">
        <f t="shared" si="46"/>
        <v>1.6</v>
      </c>
    </row>
    <row r="270" spans="1:10" x14ac:dyDescent="0.35">
      <c r="A270" s="2">
        <v>45031</v>
      </c>
      <c r="B270" s="6">
        <f t="shared" si="39"/>
        <v>4</v>
      </c>
      <c r="C270" s="6">
        <f t="shared" si="40"/>
        <v>2023</v>
      </c>
      <c r="D270">
        <v>29832</v>
      </c>
      <c r="E270">
        <f t="shared" si="41"/>
        <v>34</v>
      </c>
      <c r="F270">
        <f t="shared" si="42"/>
        <v>76</v>
      </c>
      <c r="G270">
        <f t="shared" si="43"/>
        <v>0</v>
      </c>
      <c r="H270">
        <f t="shared" si="44"/>
        <v>244</v>
      </c>
      <c r="I270">
        <f t="shared" si="45"/>
        <v>35</v>
      </c>
      <c r="J270">
        <f t="shared" si="46"/>
        <v>2.14</v>
      </c>
    </row>
    <row r="271" spans="1:10" x14ac:dyDescent="0.35">
      <c r="A271" s="2">
        <v>45061</v>
      </c>
      <c r="B271" s="6">
        <f t="shared" si="39"/>
        <v>5</v>
      </c>
      <c r="C271" s="6">
        <f t="shared" si="40"/>
        <v>2023</v>
      </c>
      <c r="D271">
        <v>16079</v>
      </c>
      <c r="E271">
        <f t="shared" si="41"/>
        <v>47</v>
      </c>
      <c r="F271">
        <f t="shared" si="42"/>
        <v>91</v>
      </c>
      <c r="G271">
        <f t="shared" si="43"/>
        <v>35</v>
      </c>
      <c r="H271">
        <f t="shared" si="44"/>
        <v>707</v>
      </c>
      <c r="I271">
        <f t="shared" si="45"/>
        <v>45</v>
      </c>
      <c r="J271">
        <f t="shared" si="46"/>
        <v>0.4</v>
      </c>
    </row>
    <row r="272" spans="1:10" x14ac:dyDescent="0.35">
      <c r="A272" s="2">
        <v>45092</v>
      </c>
      <c r="B272" s="6">
        <f t="shared" si="39"/>
        <v>6</v>
      </c>
      <c r="C272" s="6">
        <f t="shared" si="40"/>
        <v>2023</v>
      </c>
      <c r="D272">
        <v>122298</v>
      </c>
      <c r="E272">
        <f t="shared" si="41"/>
        <v>48</v>
      </c>
      <c r="F272">
        <f t="shared" si="42"/>
        <v>86</v>
      </c>
      <c r="G272">
        <f t="shared" si="43"/>
        <v>27</v>
      </c>
      <c r="H272">
        <f t="shared" si="44"/>
        <v>805</v>
      </c>
      <c r="I272">
        <f t="shared" si="45"/>
        <v>47</v>
      </c>
      <c r="J272">
        <f t="shared" si="46"/>
        <v>0.87</v>
      </c>
    </row>
    <row r="273" spans="1:10" x14ac:dyDescent="0.35">
      <c r="A273" s="2">
        <v>45122</v>
      </c>
      <c r="B273" s="6">
        <f t="shared" si="39"/>
        <v>7</v>
      </c>
      <c r="C273" s="6">
        <f t="shared" si="40"/>
        <v>2023</v>
      </c>
      <c r="D273">
        <v>169923</v>
      </c>
      <c r="E273">
        <f t="shared" si="41"/>
        <v>55</v>
      </c>
      <c r="F273">
        <f t="shared" si="42"/>
        <v>89</v>
      </c>
      <c r="G273">
        <f t="shared" si="43"/>
        <v>123</v>
      </c>
      <c r="H273">
        <f t="shared" si="44"/>
        <v>689</v>
      </c>
      <c r="I273">
        <f t="shared" si="45"/>
        <v>54</v>
      </c>
      <c r="J273">
        <f t="shared" si="46"/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D8F4-B06D-4846-B6E0-17B293E40609}">
  <dimension ref="A1:I272"/>
  <sheetViews>
    <sheetView workbookViewId="0">
      <selection activeCell="I1" sqref="I1"/>
    </sheetView>
  </sheetViews>
  <sheetFormatPr defaultRowHeight="14.5" x14ac:dyDescent="0.35"/>
  <sheetData>
    <row r="1" spans="1:9" ht="52.5" x14ac:dyDescent="0.35">
      <c r="A1" s="9" t="s">
        <v>26</v>
      </c>
      <c r="B1" s="9" t="s">
        <v>34</v>
      </c>
      <c r="C1" s="9" t="s">
        <v>22</v>
      </c>
      <c r="D1" s="9" t="s">
        <v>37</v>
      </c>
      <c r="E1" s="9" t="s">
        <v>38</v>
      </c>
      <c r="F1" s="1" t="s">
        <v>197</v>
      </c>
      <c r="G1" s="1" t="s">
        <v>217</v>
      </c>
      <c r="H1" s="1" t="s">
        <v>218</v>
      </c>
      <c r="I1" s="1"/>
    </row>
    <row r="2" spans="1:9" x14ac:dyDescent="0.35">
      <c r="A2">
        <v>103012.35064434251</v>
      </c>
      <c r="B2">
        <v>62</v>
      </c>
      <c r="C2">
        <v>29</v>
      </c>
      <c r="D2">
        <v>0</v>
      </c>
      <c r="E2">
        <v>0</v>
      </c>
      <c r="F2">
        <v>3.4</v>
      </c>
      <c r="G2">
        <f>B2^2</f>
        <v>3844</v>
      </c>
      <c r="H2">
        <f t="shared" ref="H2:H65" si="0">C2^2</f>
        <v>841</v>
      </c>
    </row>
    <row r="3" spans="1:9" x14ac:dyDescent="0.35">
      <c r="A3">
        <v>90665.872004969424</v>
      </c>
      <c r="B3">
        <v>69</v>
      </c>
      <c r="C3">
        <v>32</v>
      </c>
      <c r="D3">
        <v>0.1</v>
      </c>
      <c r="E3">
        <v>0</v>
      </c>
      <c r="F3">
        <v>1.8</v>
      </c>
      <c r="G3">
        <f t="shared" ref="G3:H66" si="1">B3^2</f>
        <v>4761</v>
      </c>
      <c r="H3">
        <f t="shared" si="0"/>
        <v>1024</v>
      </c>
    </row>
    <row r="4" spans="1:9" x14ac:dyDescent="0.35">
      <c r="A4">
        <v>84710.327263226296</v>
      </c>
      <c r="B4">
        <v>84</v>
      </c>
      <c r="C4">
        <v>36</v>
      </c>
      <c r="D4">
        <v>0.2</v>
      </c>
      <c r="E4">
        <v>0.1</v>
      </c>
      <c r="F4">
        <v>1.1000000000000001</v>
      </c>
      <c r="G4">
        <f t="shared" si="1"/>
        <v>7056</v>
      </c>
      <c r="H4">
        <f t="shared" si="0"/>
        <v>1296</v>
      </c>
    </row>
    <row r="5" spans="1:9" x14ac:dyDescent="0.35">
      <c r="A5">
        <v>79923.458676758411</v>
      </c>
      <c r="B5">
        <v>86</v>
      </c>
      <c r="C5">
        <v>33</v>
      </c>
      <c r="D5">
        <v>4</v>
      </c>
      <c r="E5">
        <v>0.3</v>
      </c>
      <c r="F5">
        <v>4.9000000000000004</v>
      </c>
      <c r="G5">
        <f t="shared" si="1"/>
        <v>7396</v>
      </c>
      <c r="H5">
        <f t="shared" si="0"/>
        <v>1089</v>
      </c>
    </row>
    <row r="6" spans="1:9" x14ac:dyDescent="0.35">
      <c r="A6">
        <v>73409.104215086641</v>
      </c>
      <c r="B6">
        <v>103</v>
      </c>
      <c r="C6">
        <v>46</v>
      </c>
      <c r="D6">
        <v>16.100000000000001</v>
      </c>
      <c r="E6">
        <v>7.1</v>
      </c>
      <c r="F6">
        <v>12.2</v>
      </c>
      <c r="G6">
        <f t="shared" si="1"/>
        <v>10609</v>
      </c>
      <c r="H6">
        <f t="shared" si="0"/>
        <v>2116</v>
      </c>
    </row>
    <row r="7" spans="1:9" x14ac:dyDescent="0.35">
      <c r="A7">
        <v>70289.418296636082</v>
      </c>
      <c r="B7">
        <v>102</v>
      </c>
      <c r="C7">
        <v>52</v>
      </c>
      <c r="D7">
        <v>17.8</v>
      </c>
      <c r="E7">
        <v>8.6</v>
      </c>
      <c r="F7">
        <v>13.2</v>
      </c>
      <c r="G7">
        <f t="shared" si="1"/>
        <v>10404</v>
      </c>
      <c r="H7">
        <f t="shared" si="0"/>
        <v>2704</v>
      </c>
    </row>
    <row r="8" spans="1:9" x14ac:dyDescent="0.35">
      <c r="A8">
        <v>75115.282957084608</v>
      </c>
      <c r="B8">
        <v>107</v>
      </c>
      <c r="C8">
        <v>54</v>
      </c>
      <c r="D8">
        <v>19</v>
      </c>
      <c r="E8">
        <v>8.6</v>
      </c>
      <c r="F8">
        <v>16</v>
      </c>
      <c r="G8">
        <f t="shared" si="1"/>
        <v>11449</v>
      </c>
      <c r="H8">
        <f t="shared" si="0"/>
        <v>2916</v>
      </c>
    </row>
    <row r="9" spans="1:9" x14ac:dyDescent="0.35">
      <c r="A9">
        <v>82367.346653338434</v>
      </c>
      <c r="B9">
        <v>103</v>
      </c>
      <c r="C9">
        <v>53</v>
      </c>
      <c r="D9">
        <v>15.9</v>
      </c>
      <c r="E9">
        <v>9.6999999999999993</v>
      </c>
      <c r="F9">
        <v>13.7</v>
      </c>
      <c r="G9">
        <f t="shared" si="1"/>
        <v>10609</v>
      </c>
      <c r="H9">
        <f t="shared" si="0"/>
        <v>2809</v>
      </c>
    </row>
    <row r="10" spans="1:9" x14ac:dyDescent="0.35">
      <c r="A10">
        <v>74439.082993832824</v>
      </c>
      <c r="B10">
        <v>96</v>
      </c>
      <c r="C10">
        <v>49</v>
      </c>
      <c r="D10">
        <v>7.7</v>
      </c>
      <c r="E10">
        <v>6.3</v>
      </c>
      <c r="F10">
        <v>9.1</v>
      </c>
      <c r="G10">
        <f t="shared" si="1"/>
        <v>9216</v>
      </c>
      <c r="H10">
        <f t="shared" si="0"/>
        <v>2401</v>
      </c>
    </row>
    <row r="11" spans="1:9" x14ac:dyDescent="0.35">
      <c r="A11">
        <v>74019.774693195723</v>
      </c>
      <c r="B11">
        <v>104</v>
      </c>
      <c r="C11">
        <v>45</v>
      </c>
      <c r="D11">
        <v>9.1999999999999993</v>
      </c>
      <c r="E11">
        <v>2.4</v>
      </c>
      <c r="F11">
        <v>11.1</v>
      </c>
      <c r="G11">
        <f t="shared" si="1"/>
        <v>10816</v>
      </c>
      <c r="H11">
        <f t="shared" si="0"/>
        <v>2025</v>
      </c>
    </row>
    <row r="12" spans="1:9" x14ac:dyDescent="0.35">
      <c r="A12">
        <v>70289.016275254849</v>
      </c>
      <c r="B12">
        <v>79</v>
      </c>
      <c r="C12">
        <v>35</v>
      </c>
      <c r="D12">
        <v>0.1</v>
      </c>
      <c r="E12">
        <v>0</v>
      </c>
      <c r="F12">
        <v>3.5</v>
      </c>
      <c r="G12">
        <f t="shared" si="1"/>
        <v>6241</v>
      </c>
      <c r="H12">
        <f t="shared" si="0"/>
        <v>1225</v>
      </c>
    </row>
    <row r="13" spans="1:9" x14ac:dyDescent="0.35">
      <c r="A13">
        <v>85918.803535244646</v>
      </c>
      <c r="B13">
        <v>61</v>
      </c>
      <c r="C13">
        <v>33</v>
      </c>
      <c r="D13">
        <v>0</v>
      </c>
      <c r="E13">
        <v>0</v>
      </c>
      <c r="F13">
        <v>3.2</v>
      </c>
      <c r="G13">
        <f t="shared" si="1"/>
        <v>3721</v>
      </c>
      <c r="H13">
        <f t="shared" si="0"/>
        <v>1089</v>
      </c>
    </row>
    <row r="14" spans="1:9" x14ac:dyDescent="0.35">
      <c r="A14">
        <v>89789.867415239554</v>
      </c>
      <c r="B14">
        <v>58</v>
      </c>
      <c r="C14">
        <v>27</v>
      </c>
      <c r="D14">
        <v>0</v>
      </c>
      <c r="E14">
        <v>0</v>
      </c>
      <c r="F14">
        <v>2.5</v>
      </c>
      <c r="G14">
        <f t="shared" si="1"/>
        <v>3364</v>
      </c>
      <c r="H14">
        <f t="shared" si="0"/>
        <v>729</v>
      </c>
    </row>
    <row r="15" spans="1:9" x14ac:dyDescent="0.35">
      <c r="A15">
        <v>74543.206531574921</v>
      </c>
      <c r="B15">
        <v>73</v>
      </c>
      <c r="C15">
        <v>30</v>
      </c>
      <c r="D15">
        <v>0</v>
      </c>
      <c r="E15">
        <v>0</v>
      </c>
      <c r="F15">
        <v>1.9</v>
      </c>
      <c r="G15">
        <f t="shared" si="1"/>
        <v>5329</v>
      </c>
      <c r="H15">
        <f t="shared" si="0"/>
        <v>900</v>
      </c>
    </row>
    <row r="16" spans="1:9" x14ac:dyDescent="0.35">
      <c r="A16">
        <v>82983.64543078492</v>
      </c>
      <c r="B16">
        <v>83</v>
      </c>
      <c r="C16">
        <v>31</v>
      </c>
      <c r="D16">
        <v>0</v>
      </c>
      <c r="E16">
        <v>0</v>
      </c>
      <c r="F16">
        <v>2.5</v>
      </c>
      <c r="G16">
        <f t="shared" si="1"/>
        <v>6889</v>
      </c>
      <c r="H16">
        <f t="shared" si="0"/>
        <v>961</v>
      </c>
    </row>
    <row r="17" spans="1:8" x14ac:dyDescent="0.35">
      <c r="A17">
        <v>65479.232470056064</v>
      </c>
      <c r="B17">
        <v>86</v>
      </c>
      <c r="C17">
        <v>37</v>
      </c>
      <c r="D17">
        <v>1.4</v>
      </c>
      <c r="E17">
        <v>0.1</v>
      </c>
      <c r="F17">
        <v>3.2</v>
      </c>
      <c r="G17">
        <f t="shared" si="1"/>
        <v>7396</v>
      </c>
      <c r="H17">
        <f t="shared" si="0"/>
        <v>1369</v>
      </c>
    </row>
    <row r="18" spans="1:8" x14ac:dyDescent="0.35">
      <c r="A18">
        <v>62916.748186009179</v>
      </c>
      <c r="B18">
        <v>94</v>
      </c>
      <c r="C18">
        <v>43</v>
      </c>
      <c r="D18">
        <v>8.8000000000000007</v>
      </c>
      <c r="E18">
        <v>1.8</v>
      </c>
      <c r="F18">
        <v>7.5</v>
      </c>
      <c r="G18">
        <f t="shared" si="1"/>
        <v>8836</v>
      </c>
      <c r="H18">
        <f t="shared" si="0"/>
        <v>1849</v>
      </c>
    </row>
    <row r="19" spans="1:8" x14ac:dyDescent="0.35">
      <c r="A19">
        <v>65732.505940239556</v>
      </c>
      <c r="B19">
        <v>101</v>
      </c>
      <c r="C19">
        <v>50</v>
      </c>
      <c r="D19">
        <v>16</v>
      </c>
      <c r="E19">
        <v>7.3</v>
      </c>
      <c r="F19">
        <v>13.2</v>
      </c>
      <c r="G19">
        <f t="shared" si="1"/>
        <v>10201</v>
      </c>
      <c r="H19">
        <f t="shared" si="0"/>
        <v>2500</v>
      </c>
    </row>
    <row r="20" spans="1:8" x14ac:dyDescent="0.35">
      <c r="A20">
        <v>78320.197408358814</v>
      </c>
      <c r="B20">
        <v>110</v>
      </c>
      <c r="C20">
        <v>53</v>
      </c>
      <c r="D20">
        <v>19.899999999999999</v>
      </c>
      <c r="E20">
        <v>11</v>
      </c>
      <c r="F20">
        <v>15.8</v>
      </c>
      <c r="G20">
        <f t="shared" si="1"/>
        <v>12100</v>
      </c>
      <c r="H20">
        <f t="shared" si="0"/>
        <v>2809</v>
      </c>
    </row>
    <row r="21" spans="1:8" x14ac:dyDescent="0.35">
      <c r="A21">
        <v>76120.738431574922</v>
      </c>
      <c r="B21">
        <v>102</v>
      </c>
      <c r="C21">
        <v>52</v>
      </c>
      <c r="D21">
        <v>14</v>
      </c>
      <c r="E21">
        <v>8.6999999999999993</v>
      </c>
      <c r="F21">
        <v>11.5</v>
      </c>
      <c r="G21">
        <f t="shared" si="1"/>
        <v>10404</v>
      </c>
      <c r="H21">
        <f t="shared" si="0"/>
        <v>2704</v>
      </c>
    </row>
    <row r="22" spans="1:8" x14ac:dyDescent="0.35">
      <c r="A22">
        <v>71532.870428822629</v>
      </c>
      <c r="B22">
        <v>102</v>
      </c>
      <c r="C22">
        <v>50</v>
      </c>
      <c r="D22">
        <v>12.3</v>
      </c>
      <c r="E22">
        <v>8.1999999999999993</v>
      </c>
      <c r="F22">
        <v>11</v>
      </c>
      <c r="G22">
        <f t="shared" si="1"/>
        <v>10404</v>
      </c>
      <c r="H22">
        <f t="shared" si="0"/>
        <v>2500</v>
      </c>
    </row>
    <row r="23" spans="1:8" x14ac:dyDescent="0.35">
      <c r="A23">
        <v>71169.041078797149</v>
      </c>
      <c r="B23">
        <v>93</v>
      </c>
      <c r="C23">
        <v>36</v>
      </c>
      <c r="D23">
        <v>6.7</v>
      </c>
      <c r="E23">
        <v>1.5</v>
      </c>
      <c r="F23">
        <v>8</v>
      </c>
      <c r="G23">
        <f t="shared" si="1"/>
        <v>8649</v>
      </c>
      <c r="H23">
        <f t="shared" si="0"/>
        <v>1296</v>
      </c>
    </row>
    <row r="24" spans="1:8" x14ac:dyDescent="0.35">
      <c r="A24">
        <v>68492.382722477065</v>
      </c>
      <c r="B24">
        <v>72</v>
      </c>
      <c r="C24">
        <v>34</v>
      </c>
      <c r="D24">
        <v>2.5</v>
      </c>
      <c r="E24">
        <v>0</v>
      </c>
      <c r="F24">
        <v>6.8</v>
      </c>
      <c r="G24">
        <f t="shared" si="1"/>
        <v>5184</v>
      </c>
      <c r="H24">
        <f t="shared" si="0"/>
        <v>1156</v>
      </c>
    </row>
    <row r="25" spans="1:8" x14ac:dyDescent="0.35">
      <c r="A25">
        <v>83848.795443221199</v>
      </c>
      <c r="B25">
        <v>65</v>
      </c>
      <c r="C25">
        <v>33</v>
      </c>
      <c r="D25">
        <v>0</v>
      </c>
      <c r="E25">
        <v>0</v>
      </c>
      <c r="F25">
        <v>4</v>
      </c>
      <c r="G25">
        <f t="shared" si="1"/>
        <v>4225</v>
      </c>
      <c r="H25">
        <f t="shared" si="0"/>
        <v>1089</v>
      </c>
    </row>
    <row r="26" spans="1:8" x14ac:dyDescent="0.35">
      <c r="A26">
        <v>83181.841971738031</v>
      </c>
      <c r="B26">
        <v>66</v>
      </c>
      <c r="C26">
        <v>36</v>
      </c>
      <c r="D26">
        <v>0</v>
      </c>
      <c r="E26">
        <v>0</v>
      </c>
      <c r="F26">
        <v>1.5</v>
      </c>
      <c r="G26">
        <f t="shared" si="1"/>
        <v>4356</v>
      </c>
      <c r="H26">
        <f t="shared" si="0"/>
        <v>1296</v>
      </c>
    </row>
    <row r="27" spans="1:8" x14ac:dyDescent="0.35">
      <c r="A27">
        <v>80280.051641921513</v>
      </c>
      <c r="B27">
        <v>66</v>
      </c>
      <c r="C27">
        <v>30</v>
      </c>
      <c r="D27">
        <v>0</v>
      </c>
      <c r="E27">
        <v>0</v>
      </c>
      <c r="F27">
        <v>1.8</v>
      </c>
      <c r="G27">
        <f t="shared" si="1"/>
        <v>4356</v>
      </c>
      <c r="H27">
        <f t="shared" si="0"/>
        <v>900</v>
      </c>
    </row>
    <row r="28" spans="1:8" x14ac:dyDescent="0.35">
      <c r="A28">
        <v>76699.649220565756</v>
      </c>
      <c r="B28">
        <v>78</v>
      </c>
      <c r="C28">
        <v>35</v>
      </c>
      <c r="D28">
        <v>0.1</v>
      </c>
      <c r="E28">
        <v>0</v>
      </c>
      <c r="F28">
        <v>2</v>
      </c>
      <c r="G28">
        <f t="shared" si="1"/>
        <v>6084</v>
      </c>
      <c r="H28">
        <f t="shared" si="0"/>
        <v>1225</v>
      </c>
    </row>
    <row r="29" spans="1:8" x14ac:dyDescent="0.35">
      <c r="A29">
        <v>67956.086199898069</v>
      </c>
      <c r="B29">
        <v>76</v>
      </c>
      <c r="C29">
        <v>35</v>
      </c>
      <c r="D29">
        <v>3.7</v>
      </c>
      <c r="E29">
        <v>0</v>
      </c>
      <c r="F29">
        <v>4.5</v>
      </c>
      <c r="G29">
        <f t="shared" si="1"/>
        <v>5776</v>
      </c>
      <c r="H29">
        <f t="shared" si="0"/>
        <v>1225</v>
      </c>
    </row>
    <row r="30" spans="1:8" x14ac:dyDescent="0.35">
      <c r="A30">
        <v>63075.144610219169</v>
      </c>
      <c r="B30">
        <v>99</v>
      </c>
      <c r="C30">
        <v>40</v>
      </c>
      <c r="D30">
        <v>10.3</v>
      </c>
      <c r="E30">
        <v>3.1</v>
      </c>
      <c r="F30">
        <v>7.3</v>
      </c>
      <c r="G30">
        <f t="shared" si="1"/>
        <v>9801</v>
      </c>
      <c r="H30">
        <f t="shared" si="0"/>
        <v>1600</v>
      </c>
    </row>
    <row r="31" spans="1:8" x14ac:dyDescent="0.35">
      <c r="A31">
        <v>62429.498271941899</v>
      </c>
      <c r="B31">
        <v>105</v>
      </c>
      <c r="C31">
        <v>53</v>
      </c>
      <c r="D31">
        <v>15</v>
      </c>
      <c r="E31">
        <v>7.9</v>
      </c>
      <c r="F31">
        <v>12.2</v>
      </c>
      <c r="G31">
        <f t="shared" si="1"/>
        <v>11025</v>
      </c>
      <c r="H31">
        <f t="shared" si="0"/>
        <v>2809</v>
      </c>
    </row>
    <row r="32" spans="1:8" x14ac:dyDescent="0.35">
      <c r="A32">
        <v>76651.004633435266</v>
      </c>
      <c r="B32">
        <v>105</v>
      </c>
      <c r="C32">
        <v>54</v>
      </c>
      <c r="D32">
        <v>14</v>
      </c>
      <c r="E32">
        <v>14.5</v>
      </c>
      <c r="F32">
        <v>10.9</v>
      </c>
      <c r="G32">
        <f t="shared" si="1"/>
        <v>11025</v>
      </c>
      <c r="H32">
        <f t="shared" si="0"/>
        <v>2916</v>
      </c>
    </row>
    <row r="33" spans="1:8" x14ac:dyDescent="0.35">
      <c r="A33">
        <v>75084.327310728855</v>
      </c>
      <c r="B33">
        <v>100</v>
      </c>
      <c r="C33">
        <v>52</v>
      </c>
      <c r="D33">
        <v>14.6</v>
      </c>
      <c r="E33">
        <v>10.4</v>
      </c>
      <c r="F33">
        <v>12.6</v>
      </c>
      <c r="G33">
        <f t="shared" si="1"/>
        <v>10000</v>
      </c>
      <c r="H33">
        <f t="shared" si="0"/>
        <v>2704</v>
      </c>
    </row>
    <row r="34" spans="1:8" x14ac:dyDescent="0.35">
      <c r="A34">
        <v>73225.380443858303</v>
      </c>
      <c r="B34">
        <v>104</v>
      </c>
      <c r="C34">
        <v>51</v>
      </c>
      <c r="D34">
        <v>9</v>
      </c>
      <c r="E34">
        <v>8.9</v>
      </c>
      <c r="F34">
        <v>8.9</v>
      </c>
      <c r="G34">
        <f t="shared" si="1"/>
        <v>10816</v>
      </c>
      <c r="H34">
        <f t="shared" si="0"/>
        <v>2601</v>
      </c>
    </row>
    <row r="35" spans="1:8" x14ac:dyDescent="0.35">
      <c r="A35">
        <v>72098.916533613665</v>
      </c>
      <c r="B35">
        <v>91</v>
      </c>
      <c r="C35">
        <v>41</v>
      </c>
      <c r="D35">
        <v>10.5</v>
      </c>
      <c r="E35">
        <v>2.8</v>
      </c>
      <c r="F35">
        <v>10.4</v>
      </c>
      <c r="G35">
        <f t="shared" si="1"/>
        <v>8281</v>
      </c>
      <c r="H35">
        <f t="shared" si="0"/>
        <v>1681</v>
      </c>
    </row>
    <row r="36" spans="1:8" x14ac:dyDescent="0.35">
      <c r="A36">
        <v>72910.597702344545</v>
      </c>
      <c r="B36">
        <v>70</v>
      </c>
      <c r="C36">
        <v>29</v>
      </c>
      <c r="D36">
        <v>2.7</v>
      </c>
      <c r="E36">
        <v>0</v>
      </c>
      <c r="F36">
        <v>6.1</v>
      </c>
      <c r="G36">
        <f t="shared" si="1"/>
        <v>4900</v>
      </c>
      <c r="H36">
        <f t="shared" si="0"/>
        <v>841</v>
      </c>
    </row>
    <row r="37" spans="1:8" x14ac:dyDescent="0.35">
      <c r="A37">
        <v>87003.457221839955</v>
      </c>
      <c r="B37">
        <v>64</v>
      </c>
      <c r="C37">
        <v>29</v>
      </c>
      <c r="D37">
        <v>0</v>
      </c>
      <c r="E37">
        <v>0</v>
      </c>
      <c r="F37">
        <v>3.6</v>
      </c>
      <c r="G37">
        <f t="shared" si="1"/>
        <v>4096</v>
      </c>
      <c r="H37">
        <f t="shared" si="0"/>
        <v>841</v>
      </c>
    </row>
    <row r="38" spans="1:8" x14ac:dyDescent="0.35">
      <c r="A38">
        <v>90577.427301095828</v>
      </c>
      <c r="B38">
        <v>61</v>
      </c>
      <c r="C38">
        <v>28</v>
      </c>
      <c r="D38">
        <v>0</v>
      </c>
      <c r="E38">
        <v>0</v>
      </c>
      <c r="F38">
        <v>2.2999999999999998</v>
      </c>
      <c r="G38">
        <f t="shared" si="1"/>
        <v>3721</v>
      </c>
      <c r="H38">
        <f t="shared" si="0"/>
        <v>784</v>
      </c>
    </row>
    <row r="39" spans="1:8" x14ac:dyDescent="0.35">
      <c r="A39">
        <v>87614.529721330284</v>
      </c>
      <c r="B39">
        <v>67</v>
      </c>
      <c r="C39">
        <v>33</v>
      </c>
      <c r="D39">
        <v>0</v>
      </c>
      <c r="E39">
        <v>0</v>
      </c>
      <c r="F39">
        <v>0.5</v>
      </c>
      <c r="G39">
        <f t="shared" si="1"/>
        <v>4489</v>
      </c>
      <c r="H39">
        <f t="shared" si="0"/>
        <v>1089</v>
      </c>
    </row>
    <row r="40" spans="1:8" x14ac:dyDescent="0.35">
      <c r="A40">
        <v>77728.421935168197</v>
      </c>
      <c r="B40">
        <v>82</v>
      </c>
      <c r="C40">
        <v>39</v>
      </c>
      <c r="D40">
        <v>0</v>
      </c>
      <c r="E40">
        <v>0.3</v>
      </c>
      <c r="F40">
        <v>0.9</v>
      </c>
      <c r="G40">
        <f t="shared" si="1"/>
        <v>6724</v>
      </c>
      <c r="H40">
        <f t="shared" si="0"/>
        <v>1521</v>
      </c>
    </row>
    <row r="41" spans="1:8" x14ac:dyDescent="0.35">
      <c r="A41">
        <v>71939.314045259947</v>
      </c>
      <c r="B41">
        <v>95</v>
      </c>
      <c r="C41">
        <v>43</v>
      </c>
      <c r="D41">
        <v>1.1000000000000001</v>
      </c>
      <c r="E41">
        <v>1.6</v>
      </c>
      <c r="F41">
        <v>2.8</v>
      </c>
      <c r="G41">
        <f t="shared" si="1"/>
        <v>9025</v>
      </c>
      <c r="H41">
        <f t="shared" si="0"/>
        <v>1849</v>
      </c>
    </row>
    <row r="42" spans="1:8" x14ac:dyDescent="0.35">
      <c r="A42">
        <v>67323.706567201836</v>
      </c>
      <c r="B42">
        <v>93</v>
      </c>
      <c r="C42">
        <v>46</v>
      </c>
      <c r="D42">
        <v>13.4</v>
      </c>
      <c r="E42">
        <v>2.6</v>
      </c>
      <c r="F42">
        <v>10.8</v>
      </c>
      <c r="G42">
        <f t="shared" si="1"/>
        <v>8649</v>
      </c>
      <c r="H42">
        <f t="shared" si="0"/>
        <v>2116</v>
      </c>
    </row>
    <row r="43" spans="1:8" x14ac:dyDescent="0.35">
      <c r="A43">
        <v>67103.800871661573</v>
      </c>
      <c r="B43">
        <v>100</v>
      </c>
      <c r="C43">
        <v>50</v>
      </c>
      <c r="D43">
        <v>15.7</v>
      </c>
      <c r="E43">
        <v>7.5</v>
      </c>
      <c r="F43">
        <v>12.8</v>
      </c>
      <c r="G43">
        <f t="shared" si="1"/>
        <v>10000</v>
      </c>
      <c r="H43">
        <f t="shared" si="0"/>
        <v>2500</v>
      </c>
    </row>
    <row r="44" spans="1:8" x14ac:dyDescent="0.35">
      <c r="A44">
        <v>76740.253380071357</v>
      </c>
      <c r="B44">
        <v>99</v>
      </c>
      <c r="C44">
        <v>57</v>
      </c>
      <c r="D44">
        <v>17.8</v>
      </c>
      <c r="E44">
        <v>10.3</v>
      </c>
      <c r="F44">
        <v>14.5</v>
      </c>
      <c r="G44">
        <f t="shared" si="1"/>
        <v>9801</v>
      </c>
      <c r="H44">
        <f t="shared" si="0"/>
        <v>3249</v>
      </c>
    </row>
    <row r="45" spans="1:8" x14ac:dyDescent="0.35">
      <c r="A45">
        <v>77446.202925535166</v>
      </c>
      <c r="B45">
        <v>105</v>
      </c>
      <c r="C45">
        <v>56</v>
      </c>
      <c r="D45">
        <v>13.9</v>
      </c>
      <c r="E45">
        <v>10.9</v>
      </c>
      <c r="F45">
        <v>12.6</v>
      </c>
      <c r="G45">
        <f t="shared" si="1"/>
        <v>11025</v>
      </c>
      <c r="H45">
        <f t="shared" si="0"/>
        <v>3136</v>
      </c>
    </row>
    <row r="46" spans="1:8" x14ac:dyDescent="0.35">
      <c r="A46">
        <v>75907.265078134558</v>
      </c>
      <c r="B46">
        <v>101</v>
      </c>
      <c r="C46">
        <v>48</v>
      </c>
      <c r="D46">
        <v>5.3</v>
      </c>
      <c r="E46">
        <v>7.8</v>
      </c>
      <c r="F46">
        <v>5.8</v>
      </c>
      <c r="G46">
        <f t="shared" si="1"/>
        <v>10201</v>
      </c>
      <c r="H46">
        <f t="shared" si="0"/>
        <v>2304</v>
      </c>
    </row>
    <row r="47" spans="1:8" x14ac:dyDescent="0.35">
      <c r="A47">
        <v>74911.056095412845</v>
      </c>
      <c r="B47">
        <v>93</v>
      </c>
      <c r="C47">
        <v>42</v>
      </c>
      <c r="D47">
        <v>3.9</v>
      </c>
      <c r="E47">
        <v>2</v>
      </c>
      <c r="F47">
        <v>6.2</v>
      </c>
      <c r="G47">
        <f t="shared" si="1"/>
        <v>8649</v>
      </c>
      <c r="H47">
        <f t="shared" si="0"/>
        <v>1764</v>
      </c>
    </row>
    <row r="48" spans="1:8" x14ac:dyDescent="0.35">
      <c r="A48">
        <v>82729.56791783894</v>
      </c>
      <c r="B48">
        <v>69</v>
      </c>
      <c r="C48">
        <v>28</v>
      </c>
      <c r="D48">
        <v>0.5</v>
      </c>
      <c r="E48">
        <v>0</v>
      </c>
      <c r="F48">
        <v>4.5999999999999996</v>
      </c>
      <c r="G48">
        <f t="shared" si="1"/>
        <v>4761</v>
      </c>
      <c r="H48">
        <f t="shared" si="0"/>
        <v>784</v>
      </c>
    </row>
    <row r="49" spans="1:8" x14ac:dyDescent="0.35">
      <c r="A49">
        <v>94722.267741717631</v>
      </c>
      <c r="B49">
        <v>66</v>
      </c>
      <c r="C49">
        <v>27</v>
      </c>
      <c r="D49">
        <v>0</v>
      </c>
      <c r="E49">
        <v>0</v>
      </c>
      <c r="F49">
        <v>3.4</v>
      </c>
      <c r="G49">
        <f t="shared" si="1"/>
        <v>4356</v>
      </c>
      <c r="H49">
        <f t="shared" si="0"/>
        <v>729</v>
      </c>
    </row>
    <row r="50" spans="1:8" x14ac:dyDescent="0.35">
      <c r="A50">
        <v>91773.03888891438</v>
      </c>
      <c r="B50">
        <v>58</v>
      </c>
      <c r="C50">
        <v>32</v>
      </c>
      <c r="D50">
        <v>0</v>
      </c>
      <c r="E50">
        <v>0</v>
      </c>
      <c r="F50">
        <v>0.7</v>
      </c>
      <c r="G50">
        <f t="shared" si="1"/>
        <v>3364</v>
      </c>
      <c r="H50">
        <f t="shared" si="0"/>
        <v>1024</v>
      </c>
    </row>
    <row r="51" spans="1:8" x14ac:dyDescent="0.35">
      <c r="A51">
        <v>81983.01421286953</v>
      </c>
      <c r="B51">
        <v>69</v>
      </c>
      <c r="C51">
        <v>33</v>
      </c>
      <c r="D51">
        <v>0</v>
      </c>
      <c r="E51">
        <v>0</v>
      </c>
      <c r="F51">
        <v>0.2</v>
      </c>
      <c r="G51">
        <f t="shared" si="1"/>
        <v>4761</v>
      </c>
      <c r="H51">
        <f t="shared" si="0"/>
        <v>1089</v>
      </c>
    </row>
    <row r="52" spans="1:8" x14ac:dyDescent="0.35">
      <c r="A52">
        <v>74305.209873878703</v>
      </c>
      <c r="B52">
        <v>80</v>
      </c>
      <c r="C52">
        <v>38</v>
      </c>
      <c r="D52">
        <v>0.4</v>
      </c>
      <c r="E52">
        <v>0</v>
      </c>
      <c r="F52">
        <v>0.9</v>
      </c>
      <c r="G52">
        <f t="shared" si="1"/>
        <v>6400</v>
      </c>
      <c r="H52">
        <f t="shared" si="0"/>
        <v>1444</v>
      </c>
    </row>
    <row r="53" spans="1:8" x14ac:dyDescent="0.35">
      <c r="A53">
        <v>68553.087951044858</v>
      </c>
      <c r="B53">
        <v>78</v>
      </c>
      <c r="C53">
        <v>38</v>
      </c>
      <c r="D53">
        <v>4.5</v>
      </c>
      <c r="E53">
        <v>0</v>
      </c>
      <c r="F53">
        <v>4.9000000000000004</v>
      </c>
      <c r="G53">
        <f t="shared" si="1"/>
        <v>6084</v>
      </c>
      <c r="H53">
        <f t="shared" si="0"/>
        <v>1444</v>
      </c>
    </row>
    <row r="54" spans="1:8" x14ac:dyDescent="0.35">
      <c r="A54">
        <v>65898.540770693173</v>
      </c>
      <c r="B54">
        <v>94</v>
      </c>
      <c r="C54">
        <v>42</v>
      </c>
      <c r="D54">
        <v>13.6</v>
      </c>
      <c r="E54">
        <v>2.2999999999999998</v>
      </c>
      <c r="F54">
        <v>9.5</v>
      </c>
      <c r="G54">
        <f t="shared" si="1"/>
        <v>8836</v>
      </c>
      <c r="H54">
        <f t="shared" si="0"/>
        <v>1764</v>
      </c>
    </row>
    <row r="55" spans="1:8" x14ac:dyDescent="0.35">
      <c r="A55">
        <v>62853.630829153924</v>
      </c>
      <c r="B55">
        <v>98</v>
      </c>
      <c r="C55">
        <v>48</v>
      </c>
      <c r="D55">
        <v>18.2</v>
      </c>
      <c r="E55">
        <v>5.2</v>
      </c>
      <c r="F55">
        <v>12.6</v>
      </c>
      <c r="G55">
        <f t="shared" si="1"/>
        <v>9604</v>
      </c>
      <c r="H55">
        <f t="shared" si="0"/>
        <v>2304</v>
      </c>
    </row>
    <row r="56" spans="1:8" x14ac:dyDescent="0.35">
      <c r="A56">
        <v>77062.272506447509</v>
      </c>
      <c r="B56">
        <v>105</v>
      </c>
      <c r="C56">
        <v>57</v>
      </c>
      <c r="D56">
        <v>19.100000000000001</v>
      </c>
      <c r="E56">
        <v>14</v>
      </c>
      <c r="F56">
        <v>15.2</v>
      </c>
      <c r="G56">
        <f t="shared" si="1"/>
        <v>11025</v>
      </c>
      <c r="H56">
        <f t="shared" si="0"/>
        <v>3249</v>
      </c>
    </row>
    <row r="57" spans="1:8" x14ac:dyDescent="0.35">
      <c r="A57">
        <v>75263.628846763502</v>
      </c>
      <c r="B57">
        <v>102</v>
      </c>
      <c r="C57">
        <v>54</v>
      </c>
      <c r="D57">
        <v>12.4</v>
      </c>
      <c r="E57">
        <v>11.6</v>
      </c>
      <c r="F57">
        <v>9.8000000000000007</v>
      </c>
      <c r="G57">
        <f t="shared" si="1"/>
        <v>10404</v>
      </c>
      <c r="H57">
        <f t="shared" si="0"/>
        <v>2916</v>
      </c>
    </row>
    <row r="58" spans="1:8" x14ac:dyDescent="0.35">
      <c r="A58">
        <v>66942.590297782881</v>
      </c>
      <c r="B58">
        <v>95</v>
      </c>
      <c r="C58">
        <v>47</v>
      </c>
      <c r="D58">
        <v>8.6</v>
      </c>
      <c r="E58">
        <v>4.2</v>
      </c>
      <c r="F58">
        <v>7.6</v>
      </c>
      <c r="G58">
        <f t="shared" si="1"/>
        <v>9025</v>
      </c>
      <c r="H58">
        <f t="shared" si="0"/>
        <v>2209</v>
      </c>
    </row>
    <row r="59" spans="1:8" x14ac:dyDescent="0.35">
      <c r="A59">
        <v>65653.307728134561</v>
      </c>
      <c r="B59">
        <v>88</v>
      </c>
      <c r="C59">
        <v>42</v>
      </c>
      <c r="D59">
        <v>7.6</v>
      </c>
      <c r="E59">
        <v>0.9</v>
      </c>
      <c r="F59">
        <v>8</v>
      </c>
      <c r="G59">
        <f t="shared" si="1"/>
        <v>7744</v>
      </c>
      <c r="H59">
        <f t="shared" si="0"/>
        <v>1764</v>
      </c>
    </row>
    <row r="60" spans="1:8" x14ac:dyDescent="0.35">
      <c r="A60">
        <v>68414.792595897045</v>
      </c>
      <c r="B60">
        <v>77</v>
      </c>
      <c r="C60">
        <v>31</v>
      </c>
      <c r="D60">
        <v>2</v>
      </c>
      <c r="E60">
        <v>0</v>
      </c>
      <c r="F60">
        <v>3.3</v>
      </c>
      <c r="G60">
        <f t="shared" si="1"/>
        <v>5929</v>
      </c>
      <c r="H60">
        <f t="shared" si="0"/>
        <v>961</v>
      </c>
    </row>
    <row r="61" spans="1:8" x14ac:dyDescent="0.35">
      <c r="A61">
        <v>80650.313334046892</v>
      </c>
      <c r="B61">
        <v>64</v>
      </c>
      <c r="C61">
        <v>28</v>
      </c>
      <c r="D61">
        <v>0.7</v>
      </c>
      <c r="E61">
        <v>0</v>
      </c>
      <c r="F61">
        <v>3</v>
      </c>
      <c r="G61">
        <f t="shared" si="1"/>
        <v>4096</v>
      </c>
      <c r="H61">
        <f t="shared" si="0"/>
        <v>784</v>
      </c>
    </row>
    <row r="62" spans="1:8" x14ac:dyDescent="0.35">
      <c r="A62">
        <v>80264.372808053013</v>
      </c>
      <c r="B62">
        <v>62</v>
      </c>
      <c r="C62">
        <v>30</v>
      </c>
      <c r="D62">
        <v>0</v>
      </c>
      <c r="E62">
        <v>0</v>
      </c>
      <c r="F62">
        <v>1.1000000000000001</v>
      </c>
      <c r="G62">
        <f t="shared" si="1"/>
        <v>3844</v>
      </c>
      <c r="H62">
        <f t="shared" si="0"/>
        <v>900</v>
      </c>
    </row>
    <row r="63" spans="1:8" x14ac:dyDescent="0.35">
      <c r="A63">
        <v>74848.742781320077</v>
      </c>
      <c r="B63">
        <v>72</v>
      </c>
      <c r="C63">
        <v>28</v>
      </c>
      <c r="D63">
        <v>0</v>
      </c>
      <c r="E63">
        <v>0</v>
      </c>
      <c r="F63">
        <v>1.9</v>
      </c>
      <c r="G63">
        <f t="shared" si="1"/>
        <v>5184</v>
      </c>
      <c r="H63">
        <f t="shared" si="0"/>
        <v>784</v>
      </c>
    </row>
    <row r="64" spans="1:8" x14ac:dyDescent="0.35">
      <c r="A64">
        <v>83571.400690163107</v>
      </c>
      <c r="B64">
        <v>67</v>
      </c>
      <c r="C64">
        <v>32</v>
      </c>
      <c r="D64">
        <v>0.1</v>
      </c>
      <c r="E64">
        <v>0</v>
      </c>
      <c r="F64">
        <v>2.9</v>
      </c>
      <c r="G64">
        <f t="shared" si="1"/>
        <v>4489</v>
      </c>
      <c r="H64">
        <f t="shared" si="0"/>
        <v>1024</v>
      </c>
    </row>
    <row r="65" spans="1:8" x14ac:dyDescent="0.35">
      <c r="A65">
        <v>70082.377285295617</v>
      </c>
      <c r="B65">
        <v>87</v>
      </c>
      <c r="C65">
        <v>38</v>
      </c>
      <c r="D65">
        <v>2.4</v>
      </c>
      <c r="E65">
        <v>0.4</v>
      </c>
      <c r="F65">
        <v>3.7</v>
      </c>
      <c r="G65">
        <f t="shared" si="1"/>
        <v>7569</v>
      </c>
      <c r="H65">
        <f t="shared" si="0"/>
        <v>1444</v>
      </c>
    </row>
    <row r="66" spans="1:8" x14ac:dyDescent="0.35">
      <c r="A66">
        <v>65843.463841462799</v>
      </c>
      <c r="B66">
        <v>95</v>
      </c>
      <c r="C66">
        <v>46</v>
      </c>
      <c r="D66">
        <v>10.1</v>
      </c>
      <c r="E66">
        <v>3.2</v>
      </c>
      <c r="F66">
        <v>7.5</v>
      </c>
      <c r="G66">
        <f t="shared" si="1"/>
        <v>9025</v>
      </c>
      <c r="H66">
        <f t="shared" si="1"/>
        <v>2116</v>
      </c>
    </row>
    <row r="67" spans="1:8" x14ac:dyDescent="0.35">
      <c r="A67">
        <v>67353.456149413862</v>
      </c>
      <c r="B67">
        <v>105</v>
      </c>
      <c r="C67">
        <v>50</v>
      </c>
      <c r="D67">
        <v>15.5</v>
      </c>
      <c r="E67">
        <v>9.5</v>
      </c>
      <c r="F67">
        <v>11.7</v>
      </c>
      <c r="G67">
        <f t="shared" ref="G67:H130" si="2">B67^2</f>
        <v>11025</v>
      </c>
      <c r="H67">
        <f t="shared" si="2"/>
        <v>2500</v>
      </c>
    </row>
    <row r="68" spans="1:8" x14ac:dyDescent="0.35">
      <c r="A68">
        <v>81626.823269087661</v>
      </c>
      <c r="B68">
        <v>111</v>
      </c>
      <c r="C68">
        <v>54</v>
      </c>
      <c r="D68">
        <v>16.7</v>
      </c>
      <c r="E68">
        <v>14.4</v>
      </c>
      <c r="F68">
        <v>13.2</v>
      </c>
      <c r="G68">
        <f t="shared" si="2"/>
        <v>12321</v>
      </c>
      <c r="H68">
        <f t="shared" si="2"/>
        <v>2916</v>
      </c>
    </row>
    <row r="69" spans="1:8" x14ac:dyDescent="0.35">
      <c r="A69">
        <v>74014.548415239551</v>
      </c>
      <c r="B69">
        <v>99</v>
      </c>
      <c r="C69">
        <v>51</v>
      </c>
      <c r="D69">
        <v>13.8</v>
      </c>
      <c r="E69">
        <v>8.1999999999999993</v>
      </c>
      <c r="F69">
        <v>11.9</v>
      </c>
      <c r="G69">
        <f t="shared" si="2"/>
        <v>9801</v>
      </c>
      <c r="H69">
        <f t="shared" si="2"/>
        <v>2601</v>
      </c>
    </row>
    <row r="70" spans="1:8" x14ac:dyDescent="0.35">
      <c r="A70">
        <v>71532.066386060149</v>
      </c>
      <c r="B70">
        <v>97</v>
      </c>
      <c r="C70">
        <v>48</v>
      </c>
      <c r="D70">
        <v>15.1</v>
      </c>
      <c r="E70">
        <v>5.6</v>
      </c>
      <c r="F70">
        <v>13.7</v>
      </c>
      <c r="G70">
        <f t="shared" si="2"/>
        <v>9409</v>
      </c>
      <c r="H70">
        <f t="shared" si="2"/>
        <v>2304</v>
      </c>
    </row>
    <row r="71" spans="1:8" x14ac:dyDescent="0.35">
      <c r="A71">
        <v>71048.434664424058</v>
      </c>
      <c r="B71">
        <v>86</v>
      </c>
      <c r="C71">
        <v>38</v>
      </c>
      <c r="D71">
        <v>7.8</v>
      </c>
      <c r="E71">
        <v>0.2</v>
      </c>
      <c r="F71">
        <v>9.1999999999999993</v>
      </c>
      <c r="G71">
        <f t="shared" si="2"/>
        <v>7396</v>
      </c>
      <c r="H71">
        <f t="shared" si="2"/>
        <v>1444</v>
      </c>
    </row>
    <row r="72" spans="1:8" x14ac:dyDescent="0.35">
      <c r="A72">
        <v>72049.869925101942</v>
      </c>
      <c r="B72">
        <v>77</v>
      </c>
      <c r="C72">
        <v>30</v>
      </c>
      <c r="D72">
        <v>1</v>
      </c>
      <c r="E72">
        <v>0</v>
      </c>
      <c r="F72">
        <v>5.4</v>
      </c>
      <c r="G72">
        <f t="shared" si="2"/>
        <v>5929</v>
      </c>
      <c r="H72">
        <f t="shared" si="2"/>
        <v>900</v>
      </c>
    </row>
    <row r="73" spans="1:8" x14ac:dyDescent="0.35">
      <c r="A73">
        <v>87930.518526987769</v>
      </c>
      <c r="B73">
        <v>66</v>
      </c>
      <c r="C73">
        <v>26</v>
      </c>
      <c r="D73">
        <v>0.1</v>
      </c>
      <c r="E73">
        <v>0</v>
      </c>
      <c r="F73">
        <v>2.2999999999999998</v>
      </c>
      <c r="G73">
        <f t="shared" si="2"/>
        <v>4356</v>
      </c>
      <c r="H73">
        <f t="shared" si="2"/>
        <v>676</v>
      </c>
    </row>
    <row r="74" spans="1:8" x14ac:dyDescent="0.35">
      <c r="A74">
        <v>94602.867391488282</v>
      </c>
      <c r="B74">
        <v>67</v>
      </c>
      <c r="C74">
        <v>21</v>
      </c>
      <c r="D74">
        <v>0</v>
      </c>
      <c r="E74">
        <v>0</v>
      </c>
      <c r="F74">
        <v>1.7</v>
      </c>
      <c r="G74">
        <f t="shared" si="2"/>
        <v>4489</v>
      </c>
      <c r="H74">
        <f t="shared" si="2"/>
        <v>441</v>
      </c>
    </row>
    <row r="75" spans="1:8" x14ac:dyDescent="0.35">
      <c r="A75">
        <v>81756.27415384812</v>
      </c>
      <c r="B75">
        <v>75</v>
      </c>
      <c r="C75">
        <v>32</v>
      </c>
      <c r="D75">
        <v>0</v>
      </c>
      <c r="E75">
        <v>0</v>
      </c>
      <c r="F75">
        <v>1.9</v>
      </c>
      <c r="G75">
        <f t="shared" si="2"/>
        <v>5625</v>
      </c>
      <c r="H75">
        <f t="shared" si="2"/>
        <v>1024</v>
      </c>
    </row>
    <row r="76" spans="1:8" x14ac:dyDescent="0.35">
      <c r="A76">
        <v>72420.533638608569</v>
      </c>
      <c r="B76">
        <v>83</v>
      </c>
      <c r="C76">
        <v>31</v>
      </c>
      <c r="D76">
        <v>0.3</v>
      </c>
      <c r="E76">
        <v>0.1</v>
      </c>
      <c r="F76">
        <v>2.8</v>
      </c>
      <c r="G76">
        <f t="shared" si="2"/>
        <v>6889</v>
      </c>
      <c r="H76">
        <f t="shared" si="2"/>
        <v>961</v>
      </c>
    </row>
    <row r="77" spans="1:8" x14ac:dyDescent="0.35">
      <c r="A77">
        <v>66488.306136977582</v>
      </c>
      <c r="B77">
        <v>90</v>
      </c>
      <c r="C77">
        <v>36</v>
      </c>
      <c r="D77">
        <v>4.2</v>
      </c>
      <c r="E77">
        <v>0.7</v>
      </c>
      <c r="F77">
        <v>4.4000000000000004</v>
      </c>
      <c r="G77">
        <f t="shared" si="2"/>
        <v>8100</v>
      </c>
      <c r="H77">
        <f t="shared" si="2"/>
        <v>1296</v>
      </c>
    </row>
    <row r="78" spans="1:8" x14ac:dyDescent="0.35">
      <c r="A78">
        <v>64813.887084097863</v>
      </c>
      <c r="B78">
        <v>92</v>
      </c>
      <c r="C78">
        <v>40</v>
      </c>
      <c r="D78">
        <v>11.3</v>
      </c>
      <c r="E78">
        <v>2.9</v>
      </c>
      <c r="F78">
        <v>9.3000000000000007</v>
      </c>
      <c r="G78">
        <f t="shared" si="2"/>
        <v>8464</v>
      </c>
      <c r="H78">
        <f t="shared" si="2"/>
        <v>1600</v>
      </c>
    </row>
    <row r="79" spans="1:8" x14ac:dyDescent="0.35">
      <c r="A79">
        <v>68568.766784913358</v>
      </c>
      <c r="B79">
        <v>102</v>
      </c>
      <c r="C79">
        <v>47</v>
      </c>
      <c r="D79">
        <v>18.5</v>
      </c>
      <c r="E79">
        <v>7.1</v>
      </c>
      <c r="F79">
        <v>14.5</v>
      </c>
      <c r="G79">
        <f t="shared" si="2"/>
        <v>10404</v>
      </c>
      <c r="H79">
        <f t="shared" si="2"/>
        <v>2209</v>
      </c>
    </row>
    <row r="80" spans="1:8" x14ac:dyDescent="0.35">
      <c r="A80">
        <v>77629.524675382272</v>
      </c>
      <c r="B80">
        <v>107</v>
      </c>
      <c r="C80">
        <v>55</v>
      </c>
      <c r="D80">
        <v>21.1</v>
      </c>
      <c r="E80">
        <v>10.5</v>
      </c>
      <c r="F80">
        <v>16.7</v>
      </c>
      <c r="G80">
        <f t="shared" si="2"/>
        <v>11449</v>
      </c>
      <c r="H80">
        <f t="shared" si="2"/>
        <v>3025</v>
      </c>
    </row>
    <row r="81" spans="1:8" x14ac:dyDescent="0.35">
      <c r="A81">
        <v>83549.289514194708</v>
      </c>
      <c r="B81">
        <v>105</v>
      </c>
      <c r="C81">
        <v>54</v>
      </c>
      <c r="D81">
        <v>14.1</v>
      </c>
      <c r="E81">
        <v>10.6</v>
      </c>
      <c r="F81">
        <v>12.4</v>
      </c>
      <c r="G81">
        <f t="shared" si="2"/>
        <v>11025</v>
      </c>
      <c r="H81">
        <f t="shared" si="2"/>
        <v>2916</v>
      </c>
    </row>
    <row r="82" spans="1:8" x14ac:dyDescent="0.35">
      <c r="A82">
        <v>73908.414770591233</v>
      </c>
      <c r="B82">
        <v>100</v>
      </c>
      <c r="C82">
        <v>42</v>
      </c>
      <c r="D82">
        <v>7.1</v>
      </c>
      <c r="E82">
        <v>4.8</v>
      </c>
      <c r="F82">
        <v>8.9</v>
      </c>
      <c r="G82">
        <f t="shared" si="2"/>
        <v>10000</v>
      </c>
      <c r="H82">
        <f t="shared" si="2"/>
        <v>1764</v>
      </c>
    </row>
    <row r="83" spans="1:8" x14ac:dyDescent="0.35">
      <c r="A83">
        <v>75027.240274592259</v>
      </c>
      <c r="B83">
        <v>85</v>
      </c>
      <c r="C83">
        <v>41</v>
      </c>
      <c r="D83">
        <v>5.4</v>
      </c>
      <c r="E83">
        <v>0.3</v>
      </c>
      <c r="F83">
        <v>8.6999999999999993</v>
      </c>
      <c r="G83">
        <f t="shared" si="2"/>
        <v>7225</v>
      </c>
      <c r="H83">
        <f t="shared" si="2"/>
        <v>1681</v>
      </c>
    </row>
    <row r="84" spans="1:8" x14ac:dyDescent="0.35">
      <c r="A84">
        <v>77252.830641156979</v>
      </c>
      <c r="B84">
        <v>81</v>
      </c>
      <c r="C84">
        <v>32</v>
      </c>
      <c r="D84">
        <v>1.4</v>
      </c>
      <c r="E84">
        <v>0</v>
      </c>
      <c r="F84">
        <v>6.6</v>
      </c>
      <c r="G84">
        <f t="shared" si="2"/>
        <v>6561</v>
      </c>
      <c r="H84">
        <f t="shared" si="2"/>
        <v>1024</v>
      </c>
    </row>
    <row r="85" spans="1:8" x14ac:dyDescent="0.35">
      <c r="A85">
        <v>95139.967956829772</v>
      </c>
      <c r="B85">
        <v>66</v>
      </c>
      <c r="C85">
        <v>28</v>
      </c>
      <c r="D85">
        <v>0.1</v>
      </c>
      <c r="E85">
        <v>0</v>
      </c>
      <c r="F85">
        <v>3.9</v>
      </c>
      <c r="G85">
        <f t="shared" si="2"/>
        <v>4356</v>
      </c>
      <c r="H85">
        <f t="shared" si="2"/>
        <v>784</v>
      </c>
    </row>
    <row r="86" spans="1:8" x14ac:dyDescent="0.35">
      <c r="A86">
        <v>101412.30554699287</v>
      </c>
      <c r="B86">
        <v>62</v>
      </c>
      <c r="C86">
        <v>30</v>
      </c>
      <c r="D86">
        <v>0</v>
      </c>
      <c r="E86">
        <v>0</v>
      </c>
      <c r="F86">
        <v>1.3</v>
      </c>
      <c r="G86">
        <f t="shared" si="2"/>
        <v>3844</v>
      </c>
      <c r="H86">
        <f t="shared" si="2"/>
        <v>900</v>
      </c>
    </row>
    <row r="87" spans="1:8" x14ac:dyDescent="0.35">
      <c r="A87">
        <v>88331.735865468916</v>
      </c>
      <c r="B87">
        <v>71</v>
      </c>
      <c r="C87">
        <v>31</v>
      </c>
      <c r="D87">
        <v>0</v>
      </c>
      <c r="E87">
        <v>0</v>
      </c>
      <c r="F87">
        <v>1.5</v>
      </c>
      <c r="G87">
        <f t="shared" si="2"/>
        <v>5041</v>
      </c>
      <c r="H87">
        <f t="shared" si="2"/>
        <v>961</v>
      </c>
    </row>
    <row r="88" spans="1:8" x14ac:dyDescent="0.35">
      <c r="A88">
        <v>77335.245024311924</v>
      </c>
      <c r="B88">
        <v>75</v>
      </c>
      <c r="C88">
        <v>36</v>
      </c>
      <c r="D88">
        <v>0.9</v>
      </c>
      <c r="E88">
        <v>0</v>
      </c>
      <c r="F88">
        <v>1.6</v>
      </c>
      <c r="G88">
        <f t="shared" si="2"/>
        <v>5625</v>
      </c>
      <c r="H88">
        <f t="shared" si="2"/>
        <v>1296</v>
      </c>
    </row>
    <row r="89" spans="1:8" x14ac:dyDescent="0.35">
      <c r="A89">
        <v>73370.510162487262</v>
      </c>
      <c r="B89">
        <v>91</v>
      </c>
      <c r="C89">
        <v>34</v>
      </c>
      <c r="D89">
        <v>3.9</v>
      </c>
      <c r="E89">
        <v>0.7</v>
      </c>
      <c r="F89">
        <v>5.0999999999999996</v>
      </c>
      <c r="G89">
        <f t="shared" si="2"/>
        <v>8281</v>
      </c>
      <c r="H89">
        <f t="shared" si="2"/>
        <v>1156</v>
      </c>
    </row>
    <row r="90" spans="1:8" x14ac:dyDescent="0.35">
      <c r="A90">
        <v>66811.129306116214</v>
      </c>
      <c r="B90">
        <v>102</v>
      </c>
      <c r="C90">
        <v>46</v>
      </c>
      <c r="D90">
        <v>9.6999999999999993</v>
      </c>
      <c r="E90">
        <v>3.5</v>
      </c>
      <c r="F90">
        <v>9</v>
      </c>
      <c r="G90">
        <f t="shared" si="2"/>
        <v>10404</v>
      </c>
      <c r="H90">
        <f t="shared" si="2"/>
        <v>2116</v>
      </c>
    </row>
    <row r="91" spans="1:8" x14ac:dyDescent="0.35">
      <c r="A91">
        <v>64017.884749235476</v>
      </c>
      <c r="B91">
        <v>103</v>
      </c>
      <c r="C91">
        <v>50</v>
      </c>
      <c r="D91">
        <v>18.899999999999999</v>
      </c>
      <c r="E91">
        <v>7.7</v>
      </c>
      <c r="F91">
        <v>15.3</v>
      </c>
      <c r="G91">
        <f t="shared" si="2"/>
        <v>10609</v>
      </c>
      <c r="H91">
        <f t="shared" si="2"/>
        <v>2500</v>
      </c>
    </row>
    <row r="92" spans="1:8" x14ac:dyDescent="0.35">
      <c r="A92">
        <v>71086.626695642204</v>
      </c>
      <c r="B92">
        <v>108</v>
      </c>
      <c r="C92">
        <v>50</v>
      </c>
      <c r="D92">
        <v>18.8</v>
      </c>
      <c r="E92">
        <v>10.4</v>
      </c>
      <c r="F92">
        <v>16.399999999999999</v>
      </c>
      <c r="G92">
        <f t="shared" si="2"/>
        <v>11664</v>
      </c>
      <c r="H92">
        <f t="shared" si="2"/>
        <v>2500</v>
      </c>
    </row>
    <row r="93" spans="1:8" x14ac:dyDescent="0.35">
      <c r="A93">
        <v>77620.278183613656</v>
      </c>
      <c r="B93">
        <v>104</v>
      </c>
      <c r="C93">
        <v>54</v>
      </c>
      <c r="D93">
        <v>15.6</v>
      </c>
      <c r="E93">
        <v>11.3</v>
      </c>
      <c r="F93">
        <v>13</v>
      </c>
      <c r="G93">
        <f t="shared" si="2"/>
        <v>10816</v>
      </c>
      <c r="H93">
        <f t="shared" si="2"/>
        <v>2916</v>
      </c>
    </row>
    <row r="94" spans="1:8" x14ac:dyDescent="0.35">
      <c r="A94">
        <v>74034.247462920495</v>
      </c>
      <c r="B94">
        <v>102</v>
      </c>
      <c r="C94">
        <v>50</v>
      </c>
      <c r="D94">
        <v>10.5</v>
      </c>
      <c r="E94">
        <v>7.5</v>
      </c>
      <c r="F94">
        <v>11.1</v>
      </c>
      <c r="G94">
        <f t="shared" si="2"/>
        <v>10404</v>
      </c>
      <c r="H94">
        <f t="shared" si="2"/>
        <v>2500</v>
      </c>
    </row>
    <row r="95" spans="1:8" x14ac:dyDescent="0.35">
      <c r="A95">
        <v>75198.501383002047</v>
      </c>
      <c r="B95">
        <v>93</v>
      </c>
      <c r="C95">
        <v>43</v>
      </c>
      <c r="D95">
        <v>7.9</v>
      </c>
      <c r="E95">
        <v>1.1000000000000001</v>
      </c>
      <c r="F95">
        <v>9.5</v>
      </c>
      <c r="G95">
        <f t="shared" si="2"/>
        <v>8649</v>
      </c>
      <c r="H95">
        <f t="shared" si="2"/>
        <v>1849</v>
      </c>
    </row>
    <row r="96" spans="1:8" x14ac:dyDescent="0.35">
      <c r="A96">
        <v>72088.061956320089</v>
      </c>
      <c r="B96">
        <v>79</v>
      </c>
      <c r="C96">
        <v>39</v>
      </c>
      <c r="D96">
        <v>1.2</v>
      </c>
      <c r="E96">
        <v>0</v>
      </c>
      <c r="F96">
        <v>7.4</v>
      </c>
      <c r="G96">
        <f t="shared" si="2"/>
        <v>6241</v>
      </c>
      <c r="H96">
        <f t="shared" si="2"/>
        <v>1521</v>
      </c>
    </row>
    <row r="97" spans="1:8" x14ac:dyDescent="0.35">
      <c r="A97">
        <v>90904.270684046889</v>
      </c>
      <c r="B97">
        <v>61</v>
      </c>
      <c r="C97">
        <v>27</v>
      </c>
      <c r="D97">
        <v>0</v>
      </c>
      <c r="E97">
        <v>0</v>
      </c>
      <c r="F97">
        <v>4.5999999999999996</v>
      </c>
      <c r="G97">
        <f t="shared" si="2"/>
        <v>3721</v>
      </c>
      <c r="H97">
        <f t="shared" si="2"/>
        <v>729</v>
      </c>
    </row>
    <row r="98" spans="1:8" x14ac:dyDescent="0.35">
      <c r="A98">
        <v>88175.349548165133</v>
      </c>
      <c r="B98">
        <v>74</v>
      </c>
      <c r="C98">
        <v>25</v>
      </c>
      <c r="D98">
        <v>0</v>
      </c>
      <c r="E98">
        <v>0</v>
      </c>
      <c r="F98">
        <v>2.9</v>
      </c>
      <c r="G98">
        <f t="shared" si="2"/>
        <v>5476</v>
      </c>
      <c r="H98">
        <f t="shared" si="2"/>
        <v>625</v>
      </c>
    </row>
    <row r="99" spans="1:8" x14ac:dyDescent="0.35">
      <c r="A99">
        <v>82851.782417737006</v>
      </c>
      <c r="B99">
        <v>69</v>
      </c>
      <c r="C99">
        <v>29</v>
      </c>
      <c r="D99">
        <v>0</v>
      </c>
      <c r="E99">
        <v>0</v>
      </c>
      <c r="F99">
        <v>1.7</v>
      </c>
      <c r="G99">
        <f t="shared" si="2"/>
        <v>4761</v>
      </c>
      <c r="H99">
        <f t="shared" si="2"/>
        <v>841</v>
      </c>
    </row>
    <row r="100" spans="1:8" x14ac:dyDescent="0.35">
      <c r="A100">
        <v>76728.996781396534</v>
      </c>
      <c r="B100">
        <v>78</v>
      </c>
      <c r="C100">
        <v>33</v>
      </c>
      <c r="D100">
        <v>0.1</v>
      </c>
      <c r="E100">
        <v>0</v>
      </c>
      <c r="F100">
        <v>1.8</v>
      </c>
      <c r="G100">
        <f t="shared" si="2"/>
        <v>6084</v>
      </c>
      <c r="H100">
        <f t="shared" si="2"/>
        <v>1089</v>
      </c>
    </row>
    <row r="101" spans="1:8" x14ac:dyDescent="0.35">
      <c r="A101">
        <v>66932.137741870538</v>
      </c>
      <c r="B101">
        <v>94</v>
      </c>
      <c r="C101">
        <v>38</v>
      </c>
      <c r="D101">
        <v>1.6</v>
      </c>
      <c r="E101">
        <v>1.2</v>
      </c>
      <c r="F101">
        <v>2.5</v>
      </c>
      <c r="G101">
        <f t="shared" si="2"/>
        <v>8836</v>
      </c>
      <c r="H101">
        <f t="shared" si="2"/>
        <v>1444</v>
      </c>
    </row>
    <row r="102" spans="1:8" x14ac:dyDescent="0.35">
      <c r="A102">
        <v>61349.668841921513</v>
      </c>
      <c r="B102">
        <v>102</v>
      </c>
      <c r="C102">
        <v>49</v>
      </c>
      <c r="D102">
        <v>9.1999999999999993</v>
      </c>
      <c r="E102">
        <v>4.7</v>
      </c>
      <c r="F102">
        <v>7.2</v>
      </c>
      <c r="G102">
        <f t="shared" si="2"/>
        <v>10404</v>
      </c>
      <c r="H102">
        <f t="shared" si="2"/>
        <v>2401</v>
      </c>
    </row>
    <row r="103" spans="1:8" x14ac:dyDescent="0.35">
      <c r="A103">
        <v>58460.341174923546</v>
      </c>
      <c r="B103">
        <v>108</v>
      </c>
      <c r="C103">
        <v>52</v>
      </c>
      <c r="D103">
        <v>20.8</v>
      </c>
      <c r="E103">
        <v>6.4</v>
      </c>
      <c r="F103">
        <v>15.9</v>
      </c>
      <c r="G103">
        <f t="shared" si="2"/>
        <v>11664</v>
      </c>
      <c r="H103">
        <f t="shared" si="2"/>
        <v>2704</v>
      </c>
    </row>
    <row r="104" spans="1:8" x14ac:dyDescent="0.35">
      <c r="A104">
        <v>74888.542898063199</v>
      </c>
      <c r="B104">
        <v>106</v>
      </c>
      <c r="C104">
        <v>53</v>
      </c>
      <c r="D104">
        <v>17.3</v>
      </c>
      <c r="E104">
        <v>10.6</v>
      </c>
      <c r="F104">
        <v>13.5</v>
      </c>
      <c r="G104">
        <f t="shared" si="2"/>
        <v>11236</v>
      </c>
      <c r="H104">
        <f t="shared" si="2"/>
        <v>2809</v>
      </c>
    </row>
    <row r="105" spans="1:8" x14ac:dyDescent="0.35">
      <c r="A105">
        <v>77232.729572094802</v>
      </c>
      <c r="B105">
        <v>104</v>
      </c>
      <c r="C105">
        <v>52</v>
      </c>
      <c r="D105">
        <v>13.9</v>
      </c>
      <c r="E105">
        <v>10.199999999999999</v>
      </c>
      <c r="F105">
        <v>12.6</v>
      </c>
      <c r="G105">
        <f t="shared" si="2"/>
        <v>10816</v>
      </c>
      <c r="H105">
        <f t="shared" si="2"/>
        <v>2704</v>
      </c>
    </row>
    <row r="106" spans="1:8" x14ac:dyDescent="0.35">
      <c r="A106">
        <v>79016.900462054022</v>
      </c>
      <c r="B106">
        <v>102</v>
      </c>
      <c r="C106">
        <v>49</v>
      </c>
      <c r="D106">
        <v>10.4</v>
      </c>
      <c r="E106">
        <v>10.1</v>
      </c>
      <c r="F106">
        <v>11</v>
      </c>
      <c r="G106">
        <f t="shared" si="2"/>
        <v>10404</v>
      </c>
      <c r="H106">
        <f t="shared" si="2"/>
        <v>2401</v>
      </c>
    </row>
    <row r="107" spans="1:8" x14ac:dyDescent="0.35">
      <c r="A107">
        <v>71822.325823318039</v>
      </c>
      <c r="B107">
        <v>84</v>
      </c>
      <c r="C107">
        <v>40</v>
      </c>
      <c r="D107">
        <v>6.4</v>
      </c>
      <c r="E107">
        <v>0.7</v>
      </c>
      <c r="F107">
        <v>9.1999999999999993</v>
      </c>
      <c r="G107">
        <f t="shared" si="2"/>
        <v>7056</v>
      </c>
      <c r="H107">
        <f t="shared" si="2"/>
        <v>1600</v>
      </c>
    </row>
    <row r="108" spans="1:8" x14ac:dyDescent="0.35">
      <c r="A108">
        <v>71989.16469653415</v>
      </c>
      <c r="B108">
        <v>79</v>
      </c>
      <c r="C108">
        <v>32</v>
      </c>
      <c r="D108">
        <v>0.7</v>
      </c>
      <c r="E108">
        <v>0</v>
      </c>
      <c r="F108">
        <v>5.9</v>
      </c>
      <c r="G108">
        <f t="shared" si="2"/>
        <v>6241</v>
      </c>
      <c r="H108">
        <f t="shared" si="2"/>
        <v>1024</v>
      </c>
    </row>
    <row r="109" spans="1:8" x14ac:dyDescent="0.35">
      <c r="A109">
        <v>92518.386529740063</v>
      </c>
      <c r="B109">
        <v>61</v>
      </c>
      <c r="C109">
        <v>23</v>
      </c>
      <c r="D109">
        <v>0.1</v>
      </c>
      <c r="E109">
        <v>0</v>
      </c>
      <c r="F109">
        <v>2.2999999999999998</v>
      </c>
      <c r="G109">
        <f t="shared" si="2"/>
        <v>3721</v>
      </c>
      <c r="H109">
        <f t="shared" si="2"/>
        <v>529</v>
      </c>
    </row>
    <row r="110" spans="1:8" x14ac:dyDescent="0.35">
      <c r="A110">
        <v>90152.490701121307</v>
      </c>
      <c r="B110">
        <v>63</v>
      </c>
      <c r="C110">
        <v>34</v>
      </c>
      <c r="D110">
        <v>0</v>
      </c>
      <c r="E110">
        <v>0</v>
      </c>
      <c r="F110">
        <v>2.9</v>
      </c>
      <c r="G110">
        <f t="shared" si="2"/>
        <v>3969</v>
      </c>
      <c r="H110">
        <f t="shared" si="2"/>
        <v>1156</v>
      </c>
    </row>
    <row r="111" spans="1:8" x14ac:dyDescent="0.35">
      <c r="A111">
        <v>81171.333044138635</v>
      </c>
      <c r="B111">
        <v>69</v>
      </c>
      <c r="C111">
        <v>37</v>
      </c>
      <c r="D111">
        <v>0</v>
      </c>
      <c r="E111">
        <v>0</v>
      </c>
      <c r="F111">
        <v>1.1000000000000001</v>
      </c>
      <c r="G111">
        <f t="shared" si="2"/>
        <v>4761</v>
      </c>
      <c r="H111">
        <f t="shared" si="2"/>
        <v>1369</v>
      </c>
    </row>
    <row r="112" spans="1:8" x14ac:dyDescent="0.35">
      <c r="A112">
        <v>79022.930782772688</v>
      </c>
      <c r="B112">
        <v>78</v>
      </c>
      <c r="C112">
        <v>33</v>
      </c>
      <c r="D112">
        <v>0.1</v>
      </c>
      <c r="E112">
        <v>0</v>
      </c>
      <c r="F112">
        <v>1</v>
      </c>
      <c r="G112">
        <f t="shared" si="2"/>
        <v>6084</v>
      </c>
      <c r="H112">
        <f t="shared" si="2"/>
        <v>1089</v>
      </c>
    </row>
    <row r="113" spans="1:8" x14ac:dyDescent="0.35">
      <c r="A113">
        <v>71454.476259480129</v>
      </c>
      <c r="B113">
        <v>83</v>
      </c>
      <c r="C113">
        <v>36</v>
      </c>
      <c r="D113">
        <v>3.3</v>
      </c>
      <c r="E113">
        <v>0</v>
      </c>
      <c r="F113">
        <v>3.4</v>
      </c>
      <c r="G113">
        <f t="shared" si="2"/>
        <v>6889</v>
      </c>
      <c r="H113">
        <f t="shared" si="2"/>
        <v>1296</v>
      </c>
    </row>
    <row r="114" spans="1:8" x14ac:dyDescent="0.35">
      <c r="A114">
        <v>60705.630589169217</v>
      </c>
      <c r="B114">
        <v>90</v>
      </c>
      <c r="C114">
        <v>38</v>
      </c>
      <c r="D114">
        <v>12</v>
      </c>
      <c r="E114">
        <v>0.7</v>
      </c>
      <c r="F114">
        <v>8.3000000000000007</v>
      </c>
      <c r="G114">
        <f t="shared" si="2"/>
        <v>8100</v>
      </c>
      <c r="H114">
        <f t="shared" si="2"/>
        <v>1444</v>
      </c>
    </row>
    <row r="115" spans="1:8" x14ac:dyDescent="0.35">
      <c r="A115">
        <v>54959.941008435271</v>
      </c>
      <c r="B115">
        <v>103</v>
      </c>
      <c r="C115">
        <v>49</v>
      </c>
      <c r="D115">
        <v>19.5</v>
      </c>
      <c r="E115">
        <v>7.7</v>
      </c>
      <c r="F115">
        <v>15.6</v>
      </c>
      <c r="G115">
        <f t="shared" si="2"/>
        <v>10609</v>
      </c>
      <c r="H115">
        <f t="shared" si="2"/>
        <v>2401</v>
      </c>
    </row>
    <row r="116" spans="1:8" x14ac:dyDescent="0.35">
      <c r="A116">
        <v>65212.692294291541</v>
      </c>
      <c r="B116">
        <v>102</v>
      </c>
      <c r="C116">
        <v>52</v>
      </c>
      <c r="D116">
        <v>16.5</v>
      </c>
      <c r="E116">
        <v>9.1999999999999993</v>
      </c>
      <c r="F116">
        <v>13.5</v>
      </c>
      <c r="G116">
        <f t="shared" si="2"/>
        <v>10404</v>
      </c>
      <c r="H116">
        <f t="shared" si="2"/>
        <v>2704</v>
      </c>
    </row>
    <row r="117" spans="1:8" x14ac:dyDescent="0.35">
      <c r="A117">
        <v>70408.818646865446</v>
      </c>
      <c r="B117">
        <v>108</v>
      </c>
      <c r="C117">
        <v>53</v>
      </c>
      <c r="D117">
        <v>12.8</v>
      </c>
      <c r="E117">
        <v>7.3</v>
      </c>
      <c r="F117">
        <v>10.6</v>
      </c>
      <c r="G117">
        <f t="shared" si="2"/>
        <v>11664</v>
      </c>
      <c r="H117">
        <f t="shared" si="2"/>
        <v>2809</v>
      </c>
    </row>
    <row r="118" spans="1:8" x14ac:dyDescent="0.35">
      <c r="A118">
        <v>69540.05044199797</v>
      </c>
      <c r="B118">
        <v>102</v>
      </c>
      <c r="C118">
        <v>51</v>
      </c>
      <c r="D118">
        <v>11.1</v>
      </c>
      <c r="E118">
        <v>7.8</v>
      </c>
      <c r="F118">
        <v>9.6</v>
      </c>
      <c r="G118">
        <f t="shared" si="2"/>
        <v>10404</v>
      </c>
      <c r="H118">
        <f t="shared" si="2"/>
        <v>2601</v>
      </c>
    </row>
    <row r="119" spans="1:8" x14ac:dyDescent="0.35">
      <c r="A119">
        <v>76787.289881676857</v>
      </c>
      <c r="B119">
        <v>94</v>
      </c>
      <c r="C119">
        <v>37</v>
      </c>
      <c r="D119">
        <v>9.1999999999999993</v>
      </c>
      <c r="E119">
        <v>2.5</v>
      </c>
      <c r="F119">
        <v>9.3000000000000007</v>
      </c>
      <c r="G119">
        <f t="shared" si="2"/>
        <v>8836</v>
      </c>
      <c r="H119">
        <f t="shared" si="2"/>
        <v>1369</v>
      </c>
    </row>
    <row r="120" spans="1:8" x14ac:dyDescent="0.35">
      <c r="A120">
        <v>77673.345005937823</v>
      </c>
      <c r="B120">
        <v>81</v>
      </c>
      <c r="C120">
        <v>27</v>
      </c>
      <c r="D120">
        <v>3.9</v>
      </c>
      <c r="E120">
        <v>0.1</v>
      </c>
      <c r="F120">
        <v>7.2</v>
      </c>
      <c r="G120">
        <f t="shared" si="2"/>
        <v>6561</v>
      </c>
      <c r="H120">
        <f t="shared" si="2"/>
        <v>729</v>
      </c>
    </row>
    <row r="121" spans="1:8" x14ac:dyDescent="0.35">
      <c r="A121">
        <v>85784.528393909277</v>
      </c>
      <c r="B121">
        <v>64</v>
      </c>
      <c r="C121">
        <v>28</v>
      </c>
      <c r="D121">
        <v>0</v>
      </c>
      <c r="E121">
        <v>0</v>
      </c>
      <c r="F121">
        <v>3.4</v>
      </c>
      <c r="G121">
        <f t="shared" si="2"/>
        <v>4096</v>
      </c>
      <c r="H121">
        <f t="shared" si="2"/>
        <v>784</v>
      </c>
    </row>
    <row r="122" spans="1:8" x14ac:dyDescent="0.35">
      <c r="A122">
        <v>83481.347900764522</v>
      </c>
      <c r="B122">
        <v>71</v>
      </c>
      <c r="C122">
        <v>27</v>
      </c>
      <c r="D122">
        <v>0</v>
      </c>
      <c r="E122">
        <v>0</v>
      </c>
      <c r="F122">
        <v>2.2000000000000002</v>
      </c>
      <c r="G122">
        <f t="shared" si="2"/>
        <v>5041</v>
      </c>
      <c r="H122">
        <f t="shared" si="2"/>
        <v>729</v>
      </c>
    </row>
    <row r="123" spans="1:8" x14ac:dyDescent="0.35">
      <c r="A123">
        <v>79028.157060728845</v>
      </c>
      <c r="B123">
        <v>76</v>
      </c>
      <c r="C123">
        <v>29</v>
      </c>
      <c r="D123">
        <v>0</v>
      </c>
      <c r="E123">
        <v>0</v>
      </c>
      <c r="F123">
        <v>2.5</v>
      </c>
      <c r="G123">
        <f t="shared" si="2"/>
        <v>5776</v>
      </c>
      <c r="H123">
        <f t="shared" si="2"/>
        <v>841</v>
      </c>
    </row>
    <row r="124" spans="1:8" x14ac:dyDescent="0.35">
      <c r="A124">
        <v>68427.657280096842</v>
      </c>
      <c r="B124">
        <v>80</v>
      </c>
      <c r="C124">
        <v>33</v>
      </c>
      <c r="D124">
        <v>0</v>
      </c>
      <c r="E124">
        <v>0.1</v>
      </c>
      <c r="F124">
        <v>0.4</v>
      </c>
      <c r="G124">
        <f t="shared" si="2"/>
        <v>6400</v>
      </c>
      <c r="H124">
        <f t="shared" si="2"/>
        <v>1089</v>
      </c>
    </row>
    <row r="125" spans="1:8" x14ac:dyDescent="0.35">
      <c r="A125">
        <v>58636.024518527018</v>
      </c>
      <c r="B125">
        <v>80</v>
      </c>
      <c r="C125">
        <v>34</v>
      </c>
      <c r="D125">
        <v>2.7</v>
      </c>
      <c r="E125">
        <v>0</v>
      </c>
      <c r="F125">
        <v>1.9</v>
      </c>
      <c r="G125">
        <f t="shared" si="2"/>
        <v>6400</v>
      </c>
      <c r="H125">
        <f t="shared" si="2"/>
        <v>1156</v>
      </c>
    </row>
    <row r="126" spans="1:8" x14ac:dyDescent="0.35">
      <c r="A126">
        <v>55977.457124362896</v>
      </c>
      <c r="B126">
        <v>90</v>
      </c>
      <c r="C126">
        <v>44</v>
      </c>
      <c r="D126">
        <v>12.3</v>
      </c>
      <c r="E126">
        <v>0.8</v>
      </c>
      <c r="F126">
        <v>10</v>
      </c>
      <c r="G126">
        <f t="shared" si="2"/>
        <v>8100</v>
      </c>
      <c r="H126">
        <f t="shared" si="2"/>
        <v>1936</v>
      </c>
    </row>
    <row r="127" spans="1:8" x14ac:dyDescent="0.35">
      <c r="A127">
        <v>55107.080833970438</v>
      </c>
      <c r="B127">
        <v>102</v>
      </c>
      <c r="C127">
        <v>46</v>
      </c>
      <c r="D127">
        <v>14.8</v>
      </c>
      <c r="E127">
        <v>5.7</v>
      </c>
      <c r="F127">
        <v>12.6</v>
      </c>
      <c r="G127">
        <f t="shared" si="2"/>
        <v>10404</v>
      </c>
      <c r="H127">
        <f t="shared" si="2"/>
        <v>2116</v>
      </c>
    </row>
    <row r="128" spans="1:8" x14ac:dyDescent="0.35">
      <c r="A128">
        <v>64905.145937640162</v>
      </c>
      <c r="B128">
        <v>102</v>
      </c>
      <c r="C128">
        <v>54</v>
      </c>
      <c r="D128">
        <v>18.5</v>
      </c>
      <c r="E128">
        <v>10</v>
      </c>
      <c r="F128">
        <v>14.2</v>
      </c>
      <c r="G128">
        <f t="shared" si="2"/>
        <v>10404</v>
      </c>
      <c r="H128">
        <f t="shared" si="2"/>
        <v>2916</v>
      </c>
    </row>
    <row r="129" spans="1:8" x14ac:dyDescent="0.35">
      <c r="A129">
        <v>70921.797929332315</v>
      </c>
      <c r="B129">
        <v>97</v>
      </c>
      <c r="C129">
        <v>55</v>
      </c>
      <c r="D129">
        <v>16.7</v>
      </c>
      <c r="E129">
        <v>9.6</v>
      </c>
      <c r="F129">
        <v>14.2</v>
      </c>
      <c r="G129">
        <f t="shared" si="2"/>
        <v>9409</v>
      </c>
      <c r="H129">
        <f t="shared" si="2"/>
        <v>3025</v>
      </c>
    </row>
    <row r="130" spans="1:8" x14ac:dyDescent="0.35">
      <c r="A130">
        <v>70057.451959658516</v>
      </c>
      <c r="B130">
        <v>102</v>
      </c>
      <c r="C130">
        <v>52</v>
      </c>
      <c r="D130">
        <v>11.5</v>
      </c>
      <c r="E130">
        <v>9.8000000000000007</v>
      </c>
      <c r="F130">
        <v>11.1</v>
      </c>
      <c r="G130">
        <f t="shared" si="2"/>
        <v>10404</v>
      </c>
      <c r="H130">
        <f t="shared" si="2"/>
        <v>2704</v>
      </c>
    </row>
    <row r="131" spans="1:8" x14ac:dyDescent="0.35">
      <c r="A131">
        <v>64524.431689602447</v>
      </c>
      <c r="B131">
        <v>87</v>
      </c>
      <c r="C131">
        <v>40</v>
      </c>
      <c r="D131">
        <v>6.6</v>
      </c>
      <c r="E131">
        <v>1.7</v>
      </c>
      <c r="F131">
        <v>9.1999999999999993</v>
      </c>
      <c r="G131">
        <f t="shared" ref="G131:H194" si="3">B131^2</f>
        <v>7569</v>
      </c>
      <c r="H131">
        <f t="shared" si="3"/>
        <v>1600</v>
      </c>
    </row>
    <row r="132" spans="1:8" x14ac:dyDescent="0.35">
      <c r="A132">
        <v>74937.991527956168</v>
      </c>
      <c r="B132">
        <v>74</v>
      </c>
      <c r="C132">
        <v>34</v>
      </c>
      <c r="D132">
        <v>3.7</v>
      </c>
      <c r="E132">
        <v>0</v>
      </c>
      <c r="F132">
        <v>8</v>
      </c>
      <c r="G132">
        <f t="shared" si="3"/>
        <v>5476</v>
      </c>
      <c r="H132">
        <f t="shared" si="3"/>
        <v>1156</v>
      </c>
    </row>
    <row r="133" spans="1:8" x14ac:dyDescent="0.35">
      <c r="A133">
        <v>96744.435289373097</v>
      </c>
      <c r="B133">
        <v>73</v>
      </c>
      <c r="C133">
        <v>25</v>
      </c>
      <c r="D133">
        <v>1.3</v>
      </c>
      <c r="E133">
        <v>0</v>
      </c>
      <c r="F133">
        <v>4.8</v>
      </c>
      <c r="G133">
        <f t="shared" si="3"/>
        <v>5329</v>
      </c>
      <c r="H133">
        <f t="shared" si="3"/>
        <v>625</v>
      </c>
    </row>
    <row r="134" spans="1:8" x14ac:dyDescent="0.35">
      <c r="A134">
        <v>90977.036554051985</v>
      </c>
      <c r="B134">
        <v>66</v>
      </c>
      <c r="C134">
        <v>24</v>
      </c>
      <c r="D134">
        <v>0</v>
      </c>
      <c r="E134">
        <v>0</v>
      </c>
      <c r="F134">
        <v>2.5</v>
      </c>
      <c r="G134">
        <f t="shared" si="3"/>
        <v>4356</v>
      </c>
      <c r="H134">
        <f t="shared" si="3"/>
        <v>576</v>
      </c>
    </row>
    <row r="135" spans="1:8" x14ac:dyDescent="0.35">
      <c r="A135">
        <v>83434.311399159022</v>
      </c>
      <c r="B135">
        <v>74</v>
      </c>
      <c r="C135">
        <v>31</v>
      </c>
      <c r="D135">
        <v>0</v>
      </c>
      <c r="E135">
        <v>0</v>
      </c>
      <c r="F135">
        <v>2.7</v>
      </c>
      <c r="G135">
        <f t="shared" si="3"/>
        <v>5476</v>
      </c>
      <c r="H135">
        <f t="shared" si="3"/>
        <v>961</v>
      </c>
    </row>
    <row r="136" spans="1:8" x14ac:dyDescent="0.35">
      <c r="A136">
        <v>81759.088303516823</v>
      </c>
      <c r="B136">
        <v>74</v>
      </c>
      <c r="C136">
        <v>34</v>
      </c>
      <c r="D136">
        <v>0</v>
      </c>
      <c r="E136">
        <v>0</v>
      </c>
      <c r="F136">
        <v>1.6</v>
      </c>
      <c r="G136">
        <f t="shared" si="3"/>
        <v>5476</v>
      </c>
      <c r="H136">
        <f t="shared" si="3"/>
        <v>1156</v>
      </c>
    </row>
    <row r="137" spans="1:8" x14ac:dyDescent="0.35">
      <c r="A137">
        <v>70868.731107008163</v>
      </c>
      <c r="B137">
        <v>90</v>
      </c>
      <c r="C137">
        <v>34</v>
      </c>
      <c r="D137">
        <v>2</v>
      </c>
      <c r="E137">
        <v>1.2</v>
      </c>
      <c r="F137">
        <v>2.8</v>
      </c>
      <c r="G137">
        <f t="shared" si="3"/>
        <v>8100</v>
      </c>
      <c r="H137">
        <f t="shared" si="3"/>
        <v>1156</v>
      </c>
    </row>
    <row r="138" spans="1:8" x14ac:dyDescent="0.35">
      <c r="A138">
        <v>66484.285923165138</v>
      </c>
      <c r="B138">
        <v>96</v>
      </c>
      <c r="C138">
        <v>46</v>
      </c>
      <c r="D138">
        <v>13.2</v>
      </c>
      <c r="E138">
        <v>3.3</v>
      </c>
      <c r="F138">
        <v>11</v>
      </c>
      <c r="G138">
        <f t="shared" si="3"/>
        <v>9216</v>
      </c>
      <c r="H138">
        <f t="shared" si="3"/>
        <v>2116</v>
      </c>
    </row>
    <row r="139" spans="1:8" x14ac:dyDescent="0.35">
      <c r="A139">
        <v>66680.472357212027</v>
      </c>
      <c r="B139">
        <v>105</v>
      </c>
      <c r="C139">
        <v>49</v>
      </c>
      <c r="D139">
        <v>19.100000000000001</v>
      </c>
      <c r="E139">
        <v>7</v>
      </c>
      <c r="F139">
        <v>15.5</v>
      </c>
      <c r="G139">
        <f t="shared" si="3"/>
        <v>11025</v>
      </c>
      <c r="H139">
        <f t="shared" si="3"/>
        <v>2401</v>
      </c>
    </row>
    <row r="140" spans="1:8" x14ac:dyDescent="0.35">
      <c r="A140">
        <v>72045.045668527018</v>
      </c>
      <c r="B140">
        <v>106</v>
      </c>
      <c r="C140">
        <v>54</v>
      </c>
      <c r="D140">
        <v>16.899999999999999</v>
      </c>
      <c r="E140">
        <v>9.8000000000000007</v>
      </c>
      <c r="F140">
        <v>14.2</v>
      </c>
      <c r="G140">
        <f t="shared" si="3"/>
        <v>11236</v>
      </c>
      <c r="H140">
        <f t="shared" si="3"/>
        <v>2916</v>
      </c>
    </row>
    <row r="141" spans="1:8" x14ac:dyDescent="0.35">
      <c r="A141">
        <v>83780.049787028547</v>
      </c>
      <c r="B141">
        <v>105</v>
      </c>
      <c r="C141">
        <v>54</v>
      </c>
      <c r="D141">
        <v>13.5</v>
      </c>
      <c r="E141">
        <v>11.1</v>
      </c>
      <c r="F141">
        <v>12.6</v>
      </c>
      <c r="G141">
        <f t="shared" si="3"/>
        <v>11025</v>
      </c>
      <c r="H141">
        <f t="shared" si="3"/>
        <v>2916</v>
      </c>
    </row>
    <row r="142" spans="1:8" x14ac:dyDescent="0.35">
      <c r="A142">
        <v>78033.958184913354</v>
      </c>
      <c r="B142">
        <v>97</v>
      </c>
      <c r="C142">
        <v>50</v>
      </c>
      <c r="D142">
        <v>11.9</v>
      </c>
      <c r="E142">
        <v>8.1999999999999993</v>
      </c>
      <c r="F142">
        <v>11.5</v>
      </c>
      <c r="G142">
        <f t="shared" si="3"/>
        <v>9409</v>
      </c>
      <c r="H142">
        <f t="shared" si="3"/>
        <v>2500</v>
      </c>
    </row>
    <row r="143" spans="1:8" x14ac:dyDescent="0.35">
      <c r="A143">
        <v>76934.429707212024</v>
      </c>
      <c r="B143">
        <v>99</v>
      </c>
      <c r="C143">
        <v>47</v>
      </c>
      <c r="D143">
        <v>6.5</v>
      </c>
      <c r="E143">
        <v>2.2999999999999998</v>
      </c>
      <c r="F143">
        <v>8</v>
      </c>
      <c r="G143">
        <f t="shared" si="3"/>
        <v>9801</v>
      </c>
      <c r="H143">
        <f t="shared" si="3"/>
        <v>2209</v>
      </c>
    </row>
    <row r="144" spans="1:8" x14ac:dyDescent="0.35">
      <c r="A144">
        <v>77750.935132517843</v>
      </c>
      <c r="B144">
        <v>79</v>
      </c>
      <c r="C144">
        <v>34</v>
      </c>
      <c r="D144">
        <v>1.2</v>
      </c>
      <c r="E144">
        <v>0</v>
      </c>
      <c r="F144">
        <v>6.4</v>
      </c>
      <c r="G144">
        <f t="shared" si="3"/>
        <v>6241</v>
      </c>
      <c r="H144">
        <f t="shared" si="3"/>
        <v>1156</v>
      </c>
    </row>
    <row r="145" spans="1:8" x14ac:dyDescent="0.35">
      <c r="A145">
        <v>90782.056184148823</v>
      </c>
      <c r="B145">
        <v>64</v>
      </c>
      <c r="C145">
        <v>30</v>
      </c>
      <c r="D145">
        <v>0.6</v>
      </c>
      <c r="E145">
        <v>0</v>
      </c>
      <c r="F145">
        <v>3.8</v>
      </c>
      <c r="G145">
        <f t="shared" si="3"/>
        <v>4096</v>
      </c>
      <c r="H145">
        <f t="shared" si="3"/>
        <v>900</v>
      </c>
    </row>
    <row r="146" spans="1:8" x14ac:dyDescent="0.35">
      <c r="A146">
        <v>99238.977959989803</v>
      </c>
      <c r="B146">
        <v>66</v>
      </c>
      <c r="C146">
        <v>24</v>
      </c>
      <c r="D146">
        <v>0</v>
      </c>
      <c r="E146">
        <v>0</v>
      </c>
      <c r="F146">
        <v>2.5</v>
      </c>
      <c r="G146">
        <f t="shared" si="3"/>
        <v>4356</v>
      </c>
      <c r="H146">
        <f t="shared" si="3"/>
        <v>576</v>
      </c>
    </row>
    <row r="147" spans="1:8" x14ac:dyDescent="0.35">
      <c r="A147">
        <v>84064.278903567785</v>
      </c>
      <c r="B147">
        <v>71</v>
      </c>
      <c r="C147">
        <v>30</v>
      </c>
      <c r="D147">
        <v>0</v>
      </c>
      <c r="E147">
        <v>0</v>
      </c>
      <c r="F147">
        <v>3.3</v>
      </c>
      <c r="G147">
        <f t="shared" si="3"/>
        <v>5041</v>
      </c>
      <c r="H147">
        <f t="shared" si="3"/>
        <v>900</v>
      </c>
    </row>
    <row r="148" spans="1:8" x14ac:dyDescent="0.35">
      <c r="A148">
        <v>75296.996621406724</v>
      </c>
      <c r="B148">
        <v>79</v>
      </c>
      <c r="C148">
        <v>37</v>
      </c>
      <c r="D148">
        <v>0</v>
      </c>
      <c r="E148">
        <v>0</v>
      </c>
      <c r="F148">
        <v>4.2</v>
      </c>
      <c r="G148">
        <f t="shared" si="3"/>
        <v>6241</v>
      </c>
      <c r="H148">
        <f t="shared" si="3"/>
        <v>1369</v>
      </c>
    </row>
    <row r="149" spans="1:8" x14ac:dyDescent="0.35">
      <c r="A149">
        <v>64254.273321406727</v>
      </c>
      <c r="B149">
        <v>93</v>
      </c>
      <c r="C149">
        <v>44</v>
      </c>
      <c r="D149">
        <v>2.2000000000000002</v>
      </c>
      <c r="E149">
        <v>1.9</v>
      </c>
      <c r="F149">
        <v>2.7</v>
      </c>
      <c r="G149">
        <f t="shared" si="3"/>
        <v>8649</v>
      </c>
      <c r="H149">
        <f t="shared" si="3"/>
        <v>1936</v>
      </c>
    </row>
    <row r="150" spans="1:8" x14ac:dyDescent="0.35">
      <c r="A150">
        <v>65416.517134582064</v>
      </c>
      <c r="B150">
        <v>94</v>
      </c>
      <c r="C150">
        <v>47</v>
      </c>
      <c r="D150">
        <v>9.5</v>
      </c>
      <c r="E150">
        <v>4.2</v>
      </c>
      <c r="F150">
        <v>6.8</v>
      </c>
      <c r="G150">
        <f t="shared" si="3"/>
        <v>8836</v>
      </c>
      <c r="H150">
        <f t="shared" si="3"/>
        <v>2209</v>
      </c>
    </row>
    <row r="151" spans="1:8" x14ac:dyDescent="0.35">
      <c r="A151">
        <v>67219.58302945974</v>
      </c>
      <c r="B151">
        <v>108</v>
      </c>
      <c r="C151">
        <v>50</v>
      </c>
      <c r="D151">
        <v>17.600000000000001</v>
      </c>
      <c r="E151">
        <v>8.6</v>
      </c>
      <c r="F151">
        <v>12.9</v>
      </c>
      <c r="G151">
        <f t="shared" si="3"/>
        <v>11664</v>
      </c>
      <c r="H151">
        <f t="shared" si="3"/>
        <v>2500</v>
      </c>
    </row>
    <row r="152" spans="1:8" x14ac:dyDescent="0.35">
      <c r="A152">
        <v>76488.587995412847</v>
      </c>
      <c r="B152">
        <v>109</v>
      </c>
      <c r="C152">
        <v>53</v>
      </c>
      <c r="D152">
        <v>20.6</v>
      </c>
      <c r="E152">
        <v>11.4</v>
      </c>
      <c r="F152">
        <v>16.100000000000001</v>
      </c>
      <c r="G152">
        <f t="shared" si="3"/>
        <v>11881</v>
      </c>
      <c r="H152">
        <f t="shared" si="3"/>
        <v>2809</v>
      </c>
    </row>
    <row r="153" spans="1:8" x14ac:dyDescent="0.35">
      <c r="A153">
        <v>78417.486582619778</v>
      </c>
      <c r="B153">
        <v>104</v>
      </c>
      <c r="C153">
        <v>53</v>
      </c>
      <c r="D153">
        <v>15.6</v>
      </c>
      <c r="E153">
        <v>10</v>
      </c>
      <c r="F153">
        <v>13.9</v>
      </c>
      <c r="G153">
        <f t="shared" si="3"/>
        <v>10816</v>
      </c>
      <c r="H153">
        <f t="shared" si="3"/>
        <v>2809</v>
      </c>
    </row>
    <row r="154" spans="1:8" x14ac:dyDescent="0.35">
      <c r="A154">
        <v>75848.971977854235</v>
      </c>
      <c r="B154">
        <v>101</v>
      </c>
      <c r="C154">
        <v>48</v>
      </c>
      <c r="D154">
        <v>7.7</v>
      </c>
      <c r="E154">
        <v>6.6</v>
      </c>
      <c r="F154">
        <v>10.199999999999999</v>
      </c>
      <c r="G154">
        <f t="shared" si="3"/>
        <v>10201</v>
      </c>
      <c r="H154">
        <f t="shared" si="3"/>
        <v>2304</v>
      </c>
    </row>
    <row r="155" spans="1:8" x14ac:dyDescent="0.35">
      <c r="A155">
        <v>73616.145226427121</v>
      </c>
      <c r="B155">
        <v>85</v>
      </c>
      <c r="C155">
        <v>41</v>
      </c>
      <c r="D155">
        <v>2.8</v>
      </c>
      <c r="E155">
        <v>0.4</v>
      </c>
      <c r="F155">
        <v>6.4</v>
      </c>
      <c r="G155">
        <f t="shared" si="3"/>
        <v>7225</v>
      </c>
      <c r="H155">
        <f t="shared" si="3"/>
        <v>1681</v>
      </c>
    </row>
    <row r="156" spans="1:8" x14ac:dyDescent="0.35">
      <c r="A156">
        <v>81154.04612474516</v>
      </c>
      <c r="B156">
        <v>80</v>
      </c>
      <c r="C156">
        <v>36</v>
      </c>
      <c r="D156">
        <v>0.4</v>
      </c>
      <c r="E156">
        <v>0</v>
      </c>
      <c r="F156">
        <v>5.2</v>
      </c>
      <c r="G156">
        <f t="shared" si="3"/>
        <v>6400</v>
      </c>
      <c r="H156">
        <f t="shared" si="3"/>
        <v>1296</v>
      </c>
    </row>
    <row r="157" spans="1:8" x14ac:dyDescent="0.35">
      <c r="A157">
        <v>104708.07683042814</v>
      </c>
      <c r="B157">
        <v>70</v>
      </c>
      <c r="C157">
        <v>22</v>
      </c>
      <c r="D157">
        <v>0</v>
      </c>
      <c r="E157">
        <v>0</v>
      </c>
      <c r="F157">
        <v>2.9</v>
      </c>
      <c r="G157">
        <f t="shared" si="3"/>
        <v>4900</v>
      </c>
      <c r="H157">
        <f t="shared" si="3"/>
        <v>484</v>
      </c>
    </row>
    <row r="158" spans="1:8" x14ac:dyDescent="0.35">
      <c r="A158">
        <v>90395.311615392464</v>
      </c>
      <c r="B158">
        <v>76</v>
      </c>
      <c r="C158">
        <v>30</v>
      </c>
      <c r="D158">
        <v>0</v>
      </c>
      <c r="E158">
        <v>0</v>
      </c>
      <c r="F158">
        <v>2.5</v>
      </c>
      <c r="G158">
        <f t="shared" si="3"/>
        <v>5776</v>
      </c>
      <c r="H158">
        <f t="shared" si="3"/>
        <v>900</v>
      </c>
    </row>
    <row r="159" spans="1:8" x14ac:dyDescent="0.35">
      <c r="A159">
        <v>80364.878153363912</v>
      </c>
      <c r="B159">
        <v>75</v>
      </c>
      <c r="C159">
        <v>31</v>
      </c>
      <c r="D159">
        <v>0</v>
      </c>
      <c r="E159">
        <v>0</v>
      </c>
      <c r="F159">
        <v>1.2</v>
      </c>
      <c r="G159">
        <f t="shared" si="3"/>
        <v>5625</v>
      </c>
      <c r="H159">
        <f t="shared" si="3"/>
        <v>961</v>
      </c>
    </row>
    <row r="160" spans="1:8" x14ac:dyDescent="0.35">
      <c r="A160">
        <v>73585.189580071354</v>
      </c>
      <c r="B160">
        <v>81</v>
      </c>
      <c r="C160">
        <v>39</v>
      </c>
      <c r="D160">
        <v>0.2</v>
      </c>
      <c r="E160">
        <v>0</v>
      </c>
      <c r="F160">
        <v>0.6</v>
      </c>
      <c r="G160">
        <f t="shared" si="3"/>
        <v>6561</v>
      </c>
      <c r="H160">
        <f t="shared" si="3"/>
        <v>1521</v>
      </c>
    </row>
    <row r="161" spans="1:8" x14ac:dyDescent="0.35">
      <c r="A161">
        <v>67788.845305300711</v>
      </c>
      <c r="B161">
        <v>91</v>
      </c>
      <c r="C161">
        <v>40</v>
      </c>
      <c r="D161">
        <v>2.4</v>
      </c>
      <c r="E161">
        <v>1.1000000000000001</v>
      </c>
      <c r="F161">
        <v>4.5999999999999996</v>
      </c>
      <c r="G161">
        <f t="shared" si="3"/>
        <v>8281</v>
      </c>
      <c r="H161">
        <f t="shared" si="3"/>
        <v>1600</v>
      </c>
    </row>
    <row r="162" spans="1:8" x14ac:dyDescent="0.35">
      <c r="A162">
        <v>66817.561648216113</v>
      </c>
      <c r="B162">
        <v>97</v>
      </c>
      <c r="C162">
        <v>46</v>
      </c>
      <c r="D162">
        <v>9.1999999999999993</v>
      </c>
      <c r="E162">
        <v>4.7</v>
      </c>
      <c r="F162">
        <v>7.5</v>
      </c>
      <c r="G162">
        <f t="shared" si="3"/>
        <v>9409</v>
      </c>
      <c r="H162">
        <f t="shared" si="3"/>
        <v>2116</v>
      </c>
    </row>
    <row r="163" spans="1:8" x14ac:dyDescent="0.35">
      <c r="A163">
        <v>64187.135750739042</v>
      </c>
      <c r="B163">
        <v>106</v>
      </c>
      <c r="C163">
        <v>52</v>
      </c>
      <c r="D163">
        <v>19.399999999999999</v>
      </c>
      <c r="E163">
        <v>8.9</v>
      </c>
      <c r="F163">
        <v>15.1</v>
      </c>
      <c r="G163">
        <f t="shared" si="3"/>
        <v>11236</v>
      </c>
      <c r="H163">
        <f t="shared" si="3"/>
        <v>2704</v>
      </c>
    </row>
    <row r="164" spans="1:8" x14ac:dyDescent="0.35">
      <c r="A164">
        <v>76525.171941106018</v>
      </c>
      <c r="B164">
        <v>104</v>
      </c>
      <c r="C164">
        <v>57</v>
      </c>
      <c r="D164">
        <v>13.9</v>
      </c>
      <c r="E164">
        <v>12.4</v>
      </c>
      <c r="F164">
        <v>9.6</v>
      </c>
      <c r="G164">
        <f t="shared" si="3"/>
        <v>10816</v>
      </c>
      <c r="H164">
        <f t="shared" si="3"/>
        <v>3249</v>
      </c>
    </row>
    <row r="165" spans="1:8" x14ac:dyDescent="0.35">
      <c r="A165">
        <v>77723.195657212025</v>
      </c>
      <c r="B165">
        <v>104</v>
      </c>
      <c r="C165">
        <v>56</v>
      </c>
      <c r="D165">
        <v>10.9</v>
      </c>
      <c r="E165">
        <v>10.5</v>
      </c>
      <c r="F165">
        <v>9.9</v>
      </c>
      <c r="G165">
        <f t="shared" si="3"/>
        <v>10816</v>
      </c>
      <c r="H165">
        <f t="shared" si="3"/>
        <v>3136</v>
      </c>
    </row>
    <row r="166" spans="1:8" x14ac:dyDescent="0.35">
      <c r="A166">
        <v>77754.55332494904</v>
      </c>
      <c r="B166">
        <v>103</v>
      </c>
      <c r="C166">
        <v>53</v>
      </c>
      <c r="D166">
        <v>6.1</v>
      </c>
      <c r="E166">
        <v>9.5</v>
      </c>
      <c r="F166">
        <v>5.7</v>
      </c>
      <c r="G166">
        <f t="shared" si="3"/>
        <v>10609</v>
      </c>
      <c r="H166">
        <f t="shared" si="3"/>
        <v>2809</v>
      </c>
    </row>
    <row r="167" spans="1:8" x14ac:dyDescent="0.35">
      <c r="A167">
        <v>77149.91316755861</v>
      </c>
      <c r="B167">
        <v>97</v>
      </c>
      <c r="C167">
        <v>44</v>
      </c>
      <c r="D167">
        <v>4</v>
      </c>
      <c r="E167">
        <v>4.0999999999999996</v>
      </c>
      <c r="F167">
        <v>5.3</v>
      </c>
      <c r="G167">
        <f t="shared" si="3"/>
        <v>9409</v>
      </c>
      <c r="H167">
        <f t="shared" si="3"/>
        <v>1936</v>
      </c>
    </row>
    <row r="168" spans="1:8" x14ac:dyDescent="0.35">
      <c r="A168">
        <v>72875.621842176348</v>
      </c>
      <c r="B168">
        <v>79</v>
      </c>
      <c r="C168">
        <v>37</v>
      </c>
      <c r="D168">
        <v>0.5</v>
      </c>
      <c r="E168">
        <v>0</v>
      </c>
      <c r="F168">
        <v>2.6</v>
      </c>
      <c r="G168">
        <f t="shared" si="3"/>
        <v>6241</v>
      </c>
      <c r="H168">
        <f t="shared" si="3"/>
        <v>1369</v>
      </c>
    </row>
    <row r="169" spans="1:8" x14ac:dyDescent="0.35">
      <c r="A169">
        <v>87756.845290290526</v>
      </c>
      <c r="B169">
        <v>69</v>
      </c>
      <c r="C169">
        <v>33</v>
      </c>
      <c r="D169">
        <v>0</v>
      </c>
      <c r="E169">
        <v>0</v>
      </c>
      <c r="F169">
        <v>1.6</v>
      </c>
      <c r="G169">
        <f t="shared" si="3"/>
        <v>4761</v>
      </c>
      <c r="H169">
        <f t="shared" si="3"/>
        <v>1089</v>
      </c>
    </row>
    <row r="170" spans="1:8" x14ac:dyDescent="0.35">
      <c r="A170">
        <v>86862.749738404687</v>
      </c>
      <c r="B170">
        <v>74</v>
      </c>
      <c r="C170">
        <v>28</v>
      </c>
      <c r="D170">
        <v>0</v>
      </c>
      <c r="E170">
        <v>0</v>
      </c>
      <c r="F170">
        <v>0.6</v>
      </c>
      <c r="G170">
        <f t="shared" si="3"/>
        <v>5476</v>
      </c>
      <c r="H170">
        <f t="shared" si="3"/>
        <v>784</v>
      </c>
    </row>
    <row r="171" spans="1:8" x14ac:dyDescent="0.35">
      <c r="A171">
        <v>66654.742988812432</v>
      </c>
      <c r="B171">
        <v>74</v>
      </c>
      <c r="C171">
        <v>32</v>
      </c>
      <c r="D171">
        <v>0</v>
      </c>
      <c r="E171">
        <v>0</v>
      </c>
      <c r="F171">
        <v>0</v>
      </c>
      <c r="G171">
        <f t="shared" si="3"/>
        <v>5476</v>
      </c>
      <c r="H171">
        <f t="shared" si="3"/>
        <v>1024</v>
      </c>
    </row>
    <row r="172" spans="1:8" x14ac:dyDescent="0.35">
      <c r="A172">
        <v>67875.279902268099</v>
      </c>
      <c r="B172">
        <v>84</v>
      </c>
      <c r="C172">
        <v>36</v>
      </c>
      <c r="D172">
        <v>0</v>
      </c>
      <c r="E172">
        <v>0.4</v>
      </c>
      <c r="F172">
        <v>0.1</v>
      </c>
      <c r="G172">
        <f t="shared" si="3"/>
        <v>7056</v>
      </c>
      <c r="H172">
        <f t="shared" si="3"/>
        <v>1296</v>
      </c>
    </row>
    <row r="173" spans="1:8" x14ac:dyDescent="0.35">
      <c r="A173">
        <v>66325.085456192668</v>
      </c>
      <c r="B173">
        <v>92</v>
      </c>
      <c r="C173">
        <v>37</v>
      </c>
      <c r="D173">
        <v>1</v>
      </c>
      <c r="E173">
        <v>1.3</v>
      </c>
      <c r="F173">
        <v>0.4</v>
      </c>
      <c r="G173">
        <f t="shared" si="3"/>
        <v>8464</v>
      </c>
      <c r="H173">
        <f t="shared" si="3"/>
        <v>1369</v>
      </c>
    </row>
    <row r="174" spans="1:8" x14ac:dyDescent="0.35">
      <c r="A174">
        <v>65340.133072145771</v>
      </c>
      <c r="B174">
        <v>92</v>
      </c>
      <c r="C174">
        <v>45</v>
      </c>
      <c r="D174">
        <v>8.4</v>
      </c>
      <c r="E174">
        <v>1.3</v>
      </c>
      <c r="F174">
        <v>5.0999999999999996</v>
      </c>
      <c r="G174">
        <f t="shared" si="3"/>
        <v>8464</v>
      </c>
      <c r="H174">
        <f t="shared" si="3"/>
        <v>2025</v>
      </c>
    </row>
    <row r="175" spans="1:8" x14ac:dyDescent="0.35">
      <c r="A175">
        <v>70107.704632313966</v>
      </c>
      <c r="B175">
        <v>107</v>
      </c>
      <c r="C175">
        <v>54</v>
      </c>
      <c r="D175">
        <v>11.2</v>
      </c>
      <c r="E175">
        <v>11.3</v>
      </c>
      <c r="F175">
        <v>8</v>
      </c>
      <c r="G175">
        <f t="shared" si="3"/>
        <v>11449</v>
      </c>
      <c r="H175">
        <f t="shared" si="3"/>
        <v>2916</v>
      </c>
    </row>
    <row r="176" spans="1:8" x14ac:dyDescent="0.35">
      <c r="A176">
        <v>76269.084321253831</v>
      </c>
      <c r="B176">
        <v>107</v>
      </c>
      <c r="C176">
        <v>58</v>
      </c>
      <c r="D176">
        <v>14.8</v>
      </c>
      <c r="E176">
        <v>12.4</v>
      </c>
      <c r="F176">
        <v>10.9</v>
      </c>
      <c r="G176">
        <f t="shared" si="3"/>
        <v>11449</v>
      </c>
      <c r="H176">
        <f t="shared" si="3"/>
        <v>3364</v>
      </c>
    </row>
    <row r="177" spans="1:8" x14ac:dyDescent="0.35">
      <c r="A177">
        <v>78636.186214016314</v>
      </c>
      <c r="B177">
        <v>106</v>
      </c>
      <c r="C177">
        <v>57</v>
      </c>
      <c r="D177">
        <v>9.1</v>
      </c>
      <c r="E177">
        <v>11.7</v>
      </c>
      <c r="F177">
        <v>6.2</v>
      </c>
      <c r="G177">
        <f t="shared" si="3"/>
        <v>11236</v>
      </c>
      <c r="H177">
        <f t="shared" si="3"/>
        <v>3249</v>
      </c>
    </row>
    <row r="178" spans="1:8" x14ac:dyDescent="0.35">
      <c r="A178">
        <v>75180.410420846078</v>
      </c>
      <c r="B178">
        <v>106</v>
      </c>
      <c r="C178">
        <v>50</v>
      </c>
      <c r="D178">
        <v>3.8</v>
      </c>
      <c r="E178">
        <v>9.1999999999999993</v>
      </c>
      <c r="F178">
        <v>4.5999999999999996</v>
      </c>
      <c r="G178">
        <f t="shared" si="3"/>
        <v>11236</v>
      </c>
      <c r="H178">
        <f t="shared" si="3"/>
        <v>2500</v>
      </c>
    </row>
    <row r="179" spans="1:8" x14ac:dyDescent="0.35">
      <c r="A179">
        <v>74244.50464531091</v>
      </c>
      <c r="B179">
        <v>96</v>
      </c>
      <c r="C179">
        <v>48</v>
      </c>
      <c r="D179">
        <v>4.0999999999999996</v>
      </c>
      <c r="E179">
        <v>5.2</v>
      </c>
      <c r="F179">
        <v>6.2</v>
      </c>
      <c r="G179">
        <f t="shared" si="3"/>
        <v>9216</v>
      </c>
      <c r="H179">
        <f t="shared" si="3"/>
        <v>2304</v>
      </c>
    </row>
    <row r="180" spans="1:8" x14ac:dyDescent="0.35">
      <c r="A180">
        <v>78247.833559734965</v>
      </c>
      <c r="B180">
        <v>72</v>
      </c>
      <c r="C180">
        <v>27</v>
      </c>
      <c r="D180">
        <v>1.2</v>
      </c>
      <c r="E180">
        <v>0</v>
      </c>
      <c r="F180">
        <v>6.2</v>
      </c>
      <c r="G180">
        <f t="shared" si="3"/>
        <v>5184</v>
      </c>
      <c r="H180">
        <f t="shared" si="3"/>
        <v>729</v>
      </c>
    </row>
    <row r="181" spans="1:8" x14ac:dyDescent="0.35">
      <c r="A181">
        <v>94070.189061340468</v>
      </c>
      <c r="B181">
        <v>64</v>
      </c>
      <c r="C181">
        <v>27</v>
      </c>
      <c r="D181">
        <v>0</v>
      </c>
      <c r="E181">
        <v>0</v>
      </c>
      <c r="F181">
        <v>2.5</v>
      </c>
      <c r="G181">
        <f t="shared" si="3"/>
        <v>4096</v>
      </c>
      <c r="H181">
        <f t="shared" si="3"/>
        <v>729</v>
      </c>
    </row>
    <row r="182" spans="1:8" x14ac:dyDescent="0.35">
      <c r="A182">
        <v>89800.72199253313</v>
      </c>
      <c r="B182">
        <v>64</v>
      </c>
      <c r="C182">
        <v>31</v>
      </c>
      <c r="D182">
        <v>0</v>
      </c>
      <c r="E182">
        <v>0</v>
      </c>
      <c r="F182">
        <v>0.2</v>
      </c>
      <c r="G182">
        <f t="shared" si="3"/>
        <v>4096</v>
      </c>
      <c r="H182">
        <f t="shared" si="3"/>
        <v>961</v>
      </c>
    </row>
    <row r="183" spans="1:8" x14ac:dyDescent="0.35">
      <c r="A183">
        <v>70030.91854849644</v>
      </c>
      <c r="B183">
        <v>78</v>
      </c>
      <c r="C183">
        <v>34</v>
      </c>
      <c r="D183">
        <v>0</v>
      </c>
      <c r="E183">
        <v>0</v>
      </c>
      <c r="F183">
        <v>0</v>
      </c>
      <c r="G183">
        <f t="shared" si="3"/>
        <v>6084</v>
      </c>
      <c r="H183">
        <f t="shared" si="3"/>
        <v>1156</v>
      </c>
    </row>
    <row r="184" spans="1:8" x14ac:dyDescent="0.35">
      <c r="A184">
        <v>65430.587882925589</v>
      </c>
      <c r="B184">
        <v>77</v>
      </c>
      <c r="C184">
        <v>37</v>
      </c>
      <c r="D184">
        <v>0.1</v>
      </c>
      <c r="E184">
        <v>0</v>
      </c>
      <c r="F184">
        <v>0.7</v>
      </c>
      <c r="G184">
        <f t="shared" si="3"/>
        <v>5929</v>
      </c>
      <c r="H184">
        <f t="shared" si="3"/>
        <v>1369</v>
      </c>
    </row>
    <row r="185" spans="1:8" x14ac:dyDescent="0.35">
      <c r="A185">
        <v>58139.528112691136</v>
      </c>
      <c r="B185">
        <v>88</v>
      </c>
      <c r="C185">
        <v>44</v>
      </c>
      <c r="D185">
        <v>0</v>
      </c>
      <c r="E185">
        <v>0.9</v>
      </c>
      <c r="F185">
        <v>0.6</v>
      </c>
      <c r="G185">
        <f t="shared" si="3"/>
        <v>7744</v>
      </c>
      <c r="H185">
        <f t="shared" si="3"/>
        <v>1936</v>
      </c>
    </row>
    <row r="186" spans="1:8" x14ac:dyDescent="0.35">
      <c r="A186">
        <v>58356.217637181449</v>
      </c>
      <c r="B186">
        <v>101</v>
      </c>
      <c r="C186">
        <v>49</v>
      </c>
      <c r="D186">
        <v>13.5</v>
      </c>
      <c r="E186">
        <v>4.4000000000000004</v>
      </c>
      <c r="F186">
        <v>10.4</v>
      </c>
      <c r="G186">
        <f t="shared" si="3"/>
        <v>10201</v>
      </c>
      <c r="H186">
        <f t="shared" si="3"/>
        <v>2401</v>
      </c>
    </row>
    <row r="187" spans="1:8" x14ac:dyDescent="0.35">
      <c r="A187">
        <v>65507.373966743122</v>
      </c>
      <c r="B187">
        <v>104</v>
      </c>
      <c r="C187">
        <v>51</v>
      </c>
      <c r="D187">
        <v>18.100000000000001</v>
      </c>
      <c r="E187">
        <v>9.5</v>
      </c>
      <c r="F187">
        <v>14.3</v>
      </c>
      <c r="G187">
        <f t="shared" si="3"/>
        <v>10816</v>
      </c>
      <c r="H187">
        <f t="shared" si="3"/>
        <v>2601</v>
      </c>
    </row>
    <row r="188" spans="1:8" x14ac:dyDescent="0.35">
      <c r="A188">
        <v>70408.014604102951</v>
      </c>
      <c r="B188">
        <v>104</v>
      </c>
      <c r="C188">
        <v>55</v>
      </c>
      <c r="D188">
        <v>14.5</v>
      </c>
      <c r="E188">
        <v>11</v>
      </c>
      <c r="F188">
        <v>12</v>
      </c>
      <c r="G188">
        <f t="shared" si="3"/>
        <v>10816</v>
      </c>
      <c r="H188">
        <f t="shared" si="3"/>
        <v>3025</v>
      </c>
    </row>
    <row r="189" spans="1:8" x14ac:dyDescent="0.35">
      <c r="A189">
        <v>76236.520589373089</v>
      </c>
      <c r="B189">
        <v>101</v>
      </c>
      <c r="C189">
        <v>54</v>
      </c>
      <c r="D189">
        <v>10.1</v>
      </c>
      <c r="E189">
        <v>9.1999999999999993</v>
      </c>
      <c r="F189">
        <v>7.8</v>
      </c>
      <c r="G189">
        <f t="shared" si="3"/>
        <v>10201</v>
      </c>
      <c r="H189">
        <f t="shared" si="3"/>
        <v>2916</v>
      </c>
    </row>
    <row r="190" spans="1:8" x14ac:dyDescent="0.35">
      <c r="A190">
        <v>68885.157611952091</v>
      </c>
      <c r="B190">
        <v>98</v>
      </c>
      <c r="C190">
        <v>49</v>
      </c>
      <c r="D190">
        <v>7.8</v>
      </c>
      <c r="E190">
        <v>6.8</v>
      </c>
      <c r="F190">
        <v>7</v>
      </c>
      <c r="G190">
        <f t="shared" si="3"/>
        <v>9604</v>
      </c>
      <c r="H190">
        <f t="shared" si="3"/>
        <v>2401</v>
      </c>
    </row>
    <row r="191" spans="1:8" x14ac:dyDescent="0.35">
      <c r="A191">
        <v>67703.214751095817</v>
      </c>
      <c r="B191">
        <v>89</v>
      </c>
      <c r="C191">
        <v>45</v>
      </c>
      <c r="D191">
        <v>2.6</v>
      </c>
      <c r="E191">
        <v>0.5</v>
      </c>
      <c r="F191">
        <v>5.0999999999999996</v>
      </c>
      <c r="G191">
        <f t="shared" si="3"/>
        <v>7921</v>
      </c>
      <c r="H191">
        <f t="shared" si="3"/>
        <v>2025</v>
      </c>
    </row>
    <row r="192" spans="1:8" x14ac:dyDescent="0.35">
      <c r="A192">
        <v>69661.460899133541</v>
      </c>
      <c r="B192">
        <v>76</v>
      </c>
      <c r="C192">
        <v>35</v>
      </c>
      <c r="D192">
        <v>1</v>
      </c>
      <c r="E192">
        <v>0</v>
      </c>
      <c r="F192">
        <v>4</v>
      </c>
      <c r="G192">
        <f t="shared" si="3"/>
        <v>5776</v>
      </c>
      <c r="H192">
        <f t="shared" si="3"/>
        <v>1225</v>
      </c>
    </row>
    <row r="193" spans="1:8" x14ac:dyDescent="0.35">
      <c r="A193">
        <v>87462.967660601425</v>
      </c>
      <c r="B193">
        <v>62</v>
      </c>
      <c r="C193">
        <v>27</v>
      </c>
      <c r="D193">
        <v>0.1</v>
      </c>
      <c r="E193">
        <v>0</v>
      </c>
      <c r="F193">
        <v>2</v>
      </c>
      <c r="G193">
        <f t="shared" si="3"/>
        <v>3844</v>
      </c>
      <c r="H193">
        <f t="shared" si="3"/>
        <v>729</v>
      </c>
    </row>
    <row r="194" spans="1:8" x14ac:dyDescent="0.35">
      <c r="A194">
        <v>93391.57696980123</v>
      </c>
      <c r="B194">
        <v>63</v>
      </c>
      <c r="C194">
        <v>29</v>
      </c>
      <c r="D194">
        <v>0</v>
      </c>
      <c r="E194">
        <v>0</v>
      </c>
      <c r="F194">
        <v>2.1</v>
      </c>
      <c r="G194">
        <f t="shared" si="3"/>
        <v>3969</v>
      </c>
      <c r="H194">
        <f t="shared" si="3"/>
        <v>841</v>
      </c>
    </row>
    <row r="195" spans="1:8" x14ac:dyDescent="0.35">
      <c r="A195">
        <v>69707.291336595314</v>
      </c>
      <c r="B195">
        <v>67</v>
      </c>
      <c r="C195">
        <v>31</v>
      </c>
      <c r="D195">
        <v>0</v>
      </c>
      <c r="E195">
        <v>0</v>
      </c>
      <c r="F195">
        <v>1.2</v>
      </c>
      <c r="G195">
        <f t="shared" ref="G195:H258" si="4">B195^2</f>
        <v>4489</v>
      </c>
      <c r="H195">
        <f t="shared" si="4"/>
        <v>961</v>
      </c>
    </row>
    <row r="196" spans="1:8" x14ac:dyDescent="0.35">
      <c r="A196">
        <v>63277.763386365958</v>
      </c>
      <c r="B196">
        <v>79</v>
      </c>
      <c r="C196">
        <v>34</v>
      </c>
      <c r="D196">
        <v>0.2</v>
      </c>
      <c r="E196">
        <v>0</v>
      </c>
      <c r="F196">
        <v>2</v>
      </c>
      <c r="G196">
        <f t="shared" si="4"/>
        <v>6241</v>
      </c>
      <c r="H196">
        <f t="shared" si="4"/>
        <v>1156</v>
      </c>
    </row>
    <row r="197" spans="1:8" x14ac:dyDescent="0.35">
      <c r="A197">
        <v>55063.662524796127</v>
      </c>
      <c r="B197">
        <v>84</v>
      </c>
      <c r="C197">
        <v>37</v>
      </c>
      <c r="D197">
        <v>2.5</v>
      </c>
      <c r="E197">
        <v>0.1</v>
      </c>
      <c r="F197">
        <v>1.9</v>
      </c>
      <c r="G197">
        <f t="shared" si="4"/>
        <v>7056</v>
      </c>
      <c r="H197">
        <f t="shared" si="4"/>
        <v>1369</v>
      </c>
    </row>
    <row r="198" spans="1:8" x14ac:dyDescent="0.35">
      <c r="A198">
        <v>57561.421366462797</v>
      </c>
      <c r="B198">
        <v>99</v>
      </c>
      <c r="C198">
        <v>43</v>
      </c>
      <c r="D198">
        <v>9.9</v>
      </c>
      <c r="E198">
        <v>4.2</v>
      </c>
      <c r="F198">
        <v>6.4</v>
      </c>
      <c r="G198">
        <f t="shared" si="4"/>
        <v>9801</v>
      </c>
      <c r="H198">
        <f t="shared" si="4"/>
        <v>1849</v>
      </c>
    </row>
    <row r="199" spans="1:8" x14ac:dyDescent="0.35">
      <c r="A199">
        <v>59186.391789449546</v>
      </c>
      <c r="B199">
        <v>107</v>
      </c>
      <c r="C199">
        <v>47</v>
      </c>
      <c r="D199">
        <v>19.5</v>
      </c>
      <c r="E199">
        <v>10.1</v>
      </c>
      <c r="F199">
        <v>14.1</v>
      </c>
      <c r="G199">
        <f t="shared" si="4"/>
        <v>11449</v>
      </c>
      <c r="H199">
        <f t="shared" si="4"/>
        <v>2209</v>
      </c>
    </row>
    <row r="200" spans="1:8" x14ac:dyDescent="0.35">
      <c r="A200">
        <v>67433.458404281351</v>
      </c>
      <c r="B200">
        <v>109</v>
      </c>
      <c r="C200">
        <v>56</v>
      </c>
      <c r="D200">
        <v>17.8</v>
      </c>
      <c r="E200">
        <v>13.7</v>
      </c>
      <c r="F200">
        <v>14.2</v>
      </c>
      <c r="G200">
        <f t="shared" si="4"/>
        <v>11881</v>
      </c>
      <c r="H200">
        <f t="shared" si="4"/>
        <v>3136</v>
      </c>
    </row>
    <row r="201" spans="1:8" x14ac:dyDescent="0.35">
      <c r="A201">
        <v>73705.393973063197</v>
      </c>
      <c r="B201">
        <v>110</v>
      </c>
      <c r="C201">
        <v>56</v>
      </c>
      <c r="D201">
        <v>12.6</v>
      </c>
      <c r="E201">
        <v>12.2</v>
      </c>
      <c r="F201">
        <v>10.3</v>
      </c>
      <c r="G201">
        <f t="shared" si="4"/>
        <v>12100</v>
      </c>
      <c r="H201">
        <f t="shared" si="4"/>
        <v>3136</v>
      </c>
    </row>
    <row r="202" spans="1:8" x14ac:dyDescent="0.35">
      <c r="A202">
        <v>66817.159626834866</v>
      </c>
      <c r="B202">
        <v>109</v>
      </c>
      <c r="C202">
        <v>47</v>
      </c>
      <c r="D202">
        <v>8.1999999999999993</v>
      </c>
      <c r="E202">
        <v>8.9</v>
      </c>
      <c r="F202">
        <v>7.8</v>
      </c>
      <c r="G202">
        <f t="shared" si="4"/>
        <v>11881</v>
      </c>
      <c r="H202">
        <f t="shared" si="4"/>
        <v>2209</v>
      </c>
    </row>
    <row r="203" spans="1:8" x14ac:dyDescent="0.35">
      <c r="A203">
        <v>67842.716170387357</v>
      </c>
      <c r="B203">
        <v>88</v>
      </c>
      <c r="C203">
        <v>41</v>
      </c>
      <c r="D203">
        <v>6</v>
      </c>
      <c r="E203">
        <v>1.3</v>
      </c>
      <c r="F203">
        <v>6.4</v>
      </c>
      <c r="G203">
        <f t="shared" si="4"/>
        <v>7744</v>
      </c>
      <c r="H203">
        <f t="shared" si="4"/>
        <v>1681</v>
      </c>
    </row>
    <row r="204" spans="1:8" x14ac:dyDescent="0.35">
      <c r="A204">
        <v>67668.640912308867</v>
      </c>
      <c r="B204">
        <v>69</v>
      </c>
      <c r="C204">
        <v>37</v>
      </c>
      <c r="D204">
        <v>1.5</v>
      </c>
      <c r="E204">
        <v>0</v>
      </c>
      <c r="F204">
        <v>4.5</v>
      </c>
      <c r="G204">
        <f t="shared" si="4"/>
        <v>4761</v>
      </c>
      <c r="H204">
        <f t="shared" si="4"/>
        <v>1369</v>
      </c>
    </row>
    <row r="205" spans="1:8" x14ac:dyDescent="0.35">
      <c r="A205">
        <v>84529.015620285427</v>
      </c>
      <c r="B205">
        <v>65</v>
      </c>
      <c r="C205">
        <v>30</v>
      </c>
      <c r="D205">
        <v>0.3</v>
      </c>
      <c r="E205">
        <v>0</v>
      </c>
      <c r="F205">
        <v>2.5</v>
      </c>
      <c r="G205">
        <f t="shared" si="4"/>
        <v>4225</v>
      </c>
      <c r="H205">
        <f t="shared" si="4"/>
        <v>900</v>
      </c>
    </row>
    <row r="206" spans="1:8" x14ac:dyDescent="0.35">
      <c r="A206">
        <v>78874.584893093779</v>
      </c>
      <c r="B206">
        <v>65</v>
      </c>
      <c r="C206">
        <v>32</v>
      </c>
      <c r="D206">
        <v>0</v>
      </c>
      <c r="E206">
        <v>0</v>
      </c>
      <c r="F206">
        <v>1.5</v>
      </c>
      <c r="G206">
        <f t="shared" si="4"/>
        <v>4225</v>
      </c>
      <c r="H206">
        <f t="shared" si="4"/>
        <v>1024</v>
      </c>
    </row>
    <row r="207" spans="1:8" x14ac:dyDescent="0.35">
      <c r="A207">
        <v>72411.287146839968</v>
      </c>
      <c r="B207">
        <v>74</v>
      </c>
      <c r="C207">
        <v>29</v>
      </c>
      <c r="D207">
        <v>0</v>
      </c>
      <c r="E207">
        <v>0</v>
      </c>
      <c r="F207">
        <v>0.5</v>
      </c>
      <c r="G207">
        <f t="shared" si="4"/>
        <v>5476</v>
      </c>
      <c r="H207">
        <f t="shared" si="4"/>
        <v>841</v>
      </c>
    </row>
    <row r="208" spans="1:8" x14ac:dyDescent="0.35">
      <c r="A208">
        <v>75655.197672094801</v>
      </c>
      <c r="B208">
        <v>84</v>
      </c>
      <c r="C208">
        <v>32</v>
      </c>
      <c r="D208">
        <v>0.1</v>
      </c>
      <c r="E208">
        <v>0</v>
      </c>
      <c r="F208">
        <v>0.2</v>
      </c>
      <c r="G208">
        <f t="shared" si="4"/>
        <v>7056</v>
      </c>
      <c r="H208">
        <f t="shared" si="4"/>
        <v>1024</v>
      </c>
    </row>
    <row r="209" spans="1:8" x14ac:dyDescent="0.35">
      <c r="A209">
        <v>58640.446753720695</v>
      </c>
      <c r="B209">
        <v>86</v>
      </c>
      <c r="C209">
        <v>35</v>
      </c>
      <c r="D209">
        <v>2.1</v>
      </c>
      <c r="E209">
        <v>0.4</v>
      </c>
      <c r="F209">
        <v>2.2000000000000002</v>
      </c>
      <c r="G209">
        <f t="shared" si="4"/>
        <v>7396</v>
      </c>
      <c r="H209">
        <f t="shared" si="4"/>
        <v>1225</v>
      </c>
    </row>
    <row r="210" spans="1:8" x14ac:dyDescent="0.35">
      <c r="A210">
        <v>55868.509330045876</v>
      </c>
      <c r="B210">
        <v>96</v>
      </c>
      <c r="C210">
        <v>48</v>
      </c>
      <c r="D210">
        <v>10</v>
      </c>
      <c r="E210">
        <v>1.9</v>
      </c>
      <c r="F210">
        <v>6.8</v>
      </c>
      <c r="G210">
        <f t="shared" si="4"/>
        <v>9216</v>
      </c>
      <c r="H210">
        <f t="shared" si="4"/>
        <v>2304</v>
      </c>
    </row>
    <row r="211" spans="1:8" x14ac:dyDescent="0.35">
      <c r="A211">
        <v>57634.187236467893</v>
      </c>
      <c r="B211">
        <v>102</v>
      </c>
      <c r="C211">
        <v>49</v>
      </c>
      <c r="D211">
        <v>17.7</v>
      </c>
      <c r="E211">
        <v>8</v>
      </c>
      <c r="F211">
        <v>12.9</v>
      </c>
      <c r="G211">
        <f t="shared" si="4"/>
        <v>10404</v>
      </c>
      <c r="H211">
        <f t="shared" si="4"/>
        <v>2401</v>
      </c>
    </row>
    <row r="212" spans="1:8" x14ac:dyDescent="0.35">
      <c r="A212">
        <v>74772.760740265032</v>
      </c>
      <c r="B212">
        <v>104</v>
      </c>
      <c r="C212">
        <v>55</v>
      </c>
      <c r="D212">
        <v>14.7</v>
      </c>
      <c r="E212">
        <v>13</v>
      </c>
      <c r="F212">
        <v>11.3</v>
      </c>
      <c r="G212">
        <f t="shared" si="4"/>
        <v>10816</v>
      </c>
      <c r="H212">
        <f t="shared" si="4"/>
        <v>3025</v>
      </c>
    </row>
    <row r="213" spans="1:8" x14ac:dyDescent="0.35">
      <c r="A213">
        <v>71700.915366182468</v>
      </c>
      <c r="B213">
        <v>100</v>
      </c>
      <c r="C213">
        <v>54</v>
      </c>
      <c r="D213">
        <v>14.6</v>
      </c>
      <c r="E213">
        <v>8.9</v>
      </c>
      <c r="F213">
        <v>9.9</v>
      </c>
      <c r="G213">
        <f t="shared" si="4"/>
        <v>10000</v>
      </c>
      <c r="H213">
        <f t="shared" si="4"/>
        <v>2916</v>
      </c>
    </row>
    <row r="214" spans="1:8" x14ac:dyDescent="0.35">
      <c r="A214">
        <v>64587.549046457701</v>
      </c>
      <c r="B214">
        <v>96</v>
      </c>
      <c r="C214">
        <v>51</v>
      </c>
      <c r="D214">
        <v>11.7</v>
      </c>
      <c r="E214">
        <v>6.4</v>
      </c>
      <c r="F214">
        <v>9.6</v>
      </c>
      <c r="G214">
        <f t="shared" si="4"/>
        <v>9216</v>
      </c>
      <c r="H214">
        <f t="shared" si="4"/>
        <v>2601</v>
      </c>
    </row>
    <row r="215" spans="1:8" x14ac:dyDescent="0.35">
      <c r="A215">
        <v>67864.827346355756</v>
      </c>
      <c r="B215">
        <v>85</v>
      </c>
      <c r="C215">
        <v>41</v>
      </c>
      <c r="D215">
        <v>6.4</v>
      </c>
      <c r="E215">
        <v>1.4</v>
      </c>
      <c r="F215">
        <v>6.4</v>
      </c>
      <c r="G215">
        <f t="shared" si="4"/>
        <v>7225</v>
      </c>
      <c r="H215">
        <f t="shared" si="4"/>
        <v>1681</v>
      </c>
    </row>
    <row r="216" spans="1:8" x14ac:dyDescent="0.35">
      <c r="A216">
        <v>72314.399993960251</v>
      </c>
      <c r="B216">
        <v>83</v>
      </c>
      <c r="C216">
        <v>31</v>
      </c>
      <c r="D216">
        <v>1.1000000000000001</v>
      </c>
      <c r="E216">
        <v>0.1</v>
      </c>
      <c r="F216">
        <v>4.4000000000000004</v>
      </c>
      <c r="G216">
        <f t="shared" si="4"/>
        <v>6889</v>
      </c>
      <c r="H216">
        <f t="shared" si="4"/>
        <v>961</v>
      </c>
    </row>
    <row r="217" spans="1:8" x14ac:dyDescent="0.35">
      <c r="A217">
        <v>85122.399179001019</v>
      </c>
      <c r="B217">
        <v>63</v>
      </c>
      <c r="C217">
        <v>33</v>
      </c>
      <c r="D217">
        <v>0</v>
      </c>
      <c r="E217">
        <v>0</v>
      </c>
      <c r="F217">
        <v>2.8521739130434782</v>
      </c>
      <c r="G217">
        <f t="shared" si="4"/>
        <v>3969</v>
      </c>
      <c r="H217">
        <f t="shared" si="4"/>
        <v>1089</v>
      </c>
    </row>
    <row r="218" spans="1:8" x14ac:dyDescent="0.35">
      <c r="A218">
        <v>85212.45196839959</v>
      </c>
      <c r="B218">
        <v>65</v>
      </c>
      <c r="C218">
        <v>29</v>
      </c>
      <c r="D218">
        <v>0</v>
      </c>
      <c r="E218">
        <v>0</v>
      </c>
      <c r="F218">
        <v>1.8652173913043477</v>
      </c>
      <c r="G218">
        <f t="shared" si="4"/>
        <v>4225</v>
      </c>
      <c r="H218">
        <f t="shared" si="4"/>
        <v>841</v>
      </c>
    </row>
    <row r="219" spans="1:8" x14ac:dyDescent="0.35">
      <c r="A219">
        <v>84787.917389806316</v>
      </c>
      <c r="B219">
        <v>63</v>
      </c>
      <c r="C219">
        <v>31</v>
      </c>
      <c r="D219">
        <v>0</v>
      </c>
      <c r="E219">
        <v>0</v>
      </c>
      <c r="F219">
        <v>2.1</v>
      </c>
      <c r="G219">
        <f t="shared" si="4"/>
        <v>3969</v>
      </c>
      <c r="H219">
        <f t="shared" si="4"/>
        <v>961</v>
      </c>
    </row>
    <row r="220" spans="1:8" x14ac:dyDescent="0.35">
      <c r="A220">
        <v>72362.240538328246</v>
      </c>
      <c r="B220">
        <v>75</v>
      </c>
      <c r="C220">
        <v>38</v>
      </c>
      <c r="D220">
        <v>0</v>
      </c>
      <c r="E220">
        <v>0</v>
      </c>
      <c r="F220">
        <v>2.9</v>
      </c>
      <c r="G220">
        <f t="shared" si="4"/>
        <v>5625</v>
      </c>
      <c r="H220">
        <f t="shared" si="4"/>
        <v>1444</v>
      </c>
    </row>
    <row r="221" spans="1:8" x14ac:dyDescent="0.35">
      <c r="A221">
        <v>54912.100464067276</v>
      </c>
      <c r="B221">
        <v>90</v>
      </c>
      <c r="C221">
        <v>44</v>
      </c>
      <c r="D221">
        <v>0.9</v>
      </c>
      <c r="E221">
        <v>1.2</v>
      </c>
      <c r="F221">
        <v>2.6</v>
      </c>
      <c r="G221">
        <f t="shared" si="4"/>
        <v>8100</v>
      </c>
      <c r="H221">
        <f t="shared" si="4"/>
        <v>1936</v>
      </c>
    </row>
    <row r="222" spans="1:8" x14ac:dyDescent="0.35">
      <c r="A222">
        <v>55804.989951809381</v>
      </c>
      <c r="B222">
        <v>88</v>
      </c>
      <c r="C222">
        <v>43</v>
      </c>
      <c r="D222">
        <v>10.7</v>
      </c>
      <c r="E222">
        <v>1</v>
      </c>
      <c r="F222">
        <v>8</v>
      </c>
      <c r="G222">
        <f t="shared" si="4"/>
        <v>7744</v>
      </c>
      <c r="H222">
        <f t="shared" si="4"/>
        <v>1849</v>
      </c>
    </row>
    <row r="223" spans="1:8" x14ac:dyDescent="0.35">
      <c r="A223">
        <v>53063.606153109075</v>
      </c>
      <c r="B223">
        <v>103</v>
      </c>
      <c r="C223">
        <v>50</v>
      </c>
      <c r="D223">
        <v>16</v>
      </c>
      <c r="E223">
        <v>9.1</v>
      </c>
      <c r="F223">
        <v>12.3</v>
      </c>
      <c r="G223">
        <f t="shared" si="4"/>
        <v>10609</v>
      </c>
      <c r="H223">
        <f t="shared" si="4"/>
        <v>2500</v>
      </c>
    </row>
    <row r="224" spans="1:8" x14ac:dyDescent="0.35">
      <c r="A224">
        <v>64485.83763700306</v>
      </c>
      <c r="B224">
        <v>104</v>
      </c>
      <c r="C224">
        <v>56</v>
      </c>
      <c r="D224">
        <v>14.6</v>
      </c>
      <c r="E224">
        <v>11.4</v>
      </c>
      <c r="F224">
        <v>9.6999999999999993</v>
      </c>
      <c r="G224">
        <f t="shared" si="4"/>
        <v>10816</v>
      </c>
      <c r="H224">
        <f t="shared" si="4"/>
        <v>3136</v>
      </c>
    </row>
    <row r="225" spans="1:8" x14ac:dyDescent="0.35">
      <c r="A225">
        <v>70218.662533537208</v>
      </c>
      <c r="B225">
        <v>105</v>
      </c>
      <c r="C225">
        <v>56</v>
      </c>
      <c r="D225">
        <v>17</v>
      </c>
      <c r="E225">
        <v>13.2</v>
      </c>
      <c r="F225">
        <v>14.8</v>
      </c>
      <c r="G225">
        <f t="shared" si="4"/>
        <v>11025</v>
      </c>
      <c r="H225">
        <f t="shared" si="4"/>
        <v>3136</v>
      </c>
    </row>
    <row r="226" spans="1:8" x14ac:dyDescent="0.35">
      <c r="A226">
        <v>65492.499175637109</v>
      </c>
      <c r="B226">
        <v>100</v>
      </c>
      <c r="C226">
        <v>45</v>
      </c>
      <c r="D226">
        <v>11</v>
      </c>
      <c r="E226">
        <v>8</v>
      </c>
      <c r="F226">
        <v>10.199999999999999</v>
      </c>
      <c r="G226">
        <f t="shared" si="4"/>
        <v>10000</v>
      </c>
      <c r="H226">
        <f t="shared" si="4"/>
        <v>2025</v>
      </c>
    </row>
    <row r="227" spans="1:8" x14ac:dyDescent="0.35">
      <c r="A227">
        <v>69207.980781090722</v>
      </c>
      <c r="B227">
        <v>90</v>
      </c>
      <c r="C227">
        <v>37</v>
      </c>
      <c r="D227">
        <v>3.6</v>
      </c>
      <c r="E227">
        <v>1.1000000000000001</v>
      </c>
      <c r="F227">
        <v>6.1</v>
      </c>
      <c r="G227">
        <f t="shared" si="4"/>
        <v>8100</v>
      </c>
      <c r="H227">
        <f t="shared" si="4"/>
        <v>1369</v>
      </c>
    </row>
    <row r="228" spans="1:8" x14ac:dyDescent="0.35">
      <c r="A228">
        <v>77380.673440392464</v>
      </c>
      <c r="B228">
        <v>80</v>
      </c>
      <c r="C228">
        <v>31</v>
      </c>
      <c r="D228">
        <v>2.9</v>
      </c>
      <c r="E228">
        <v>0</v>
      </c>
      <c r="F228">
        <v>6.2</v>
      </c>
      <c r="G228">
        <f t="shared" si="4"/>
        <v>6400</v>
      </c>
      <c r="H228">
        <f t="shared" si="4"/>
        <v>961</v>
      </c>
    </row>
    <row r="229" spans="1:8" x14ac:dyDescent="0.35">
      <c r="A229">
        <v>84726.408118476043</v>
      </c>
      <c r="B229">
        <v>68</v>
      </c>
      <c r="C229">
        <v>31</v>
      </c>
      <c r="D229">
        <v>0</v>
      </c>
      <c r="E229">
        <v>0</v>
      </c>
      <c r="F229">
        <v>1.7</v>
      </c>
      <c r="G229">
        <f t="shared" si="4"/>
        <v>4624</v>
      </c>
      <c r="H229">
        <f t="shared" si="4"/>
        <v>961</v>
      </c>
    </row>
    <row r="230" spans="1:8" x14ac:dyDescent="0.35">
      <c r="A230">
        <v>85313.359335091751</v>
      </c>
      <c r="B230">
        <v>67</v>
      </c>
      <c r="C230">
        <v>33</v>
      </c>
      <c r="D230">
        <v>0</v>
      </c>
      <c r="E230">
        <v>0</v>
      </c>
      <c r="F230">
        <v>0.9</v>
      </c>
      <c r="G230">
        <f t="shared" si="4"/>
        <v>4489</v>
      </c>
      <c r="H230">
        <f t="shared" si="4"/>
        <v>1089</v>
      </c>
    </row>
    <row r="231" spans="1:8" x14ac:dyDescent="0.35">
      <c r="A231">
        <v>69383.262103312954</v>
      </c>
      <c r="B231">
        <v>77</v>
      </c>
      <c r="C231">
        <v>32</v>
      </c>
      <c r="D231">
        <v>0</v>
      </c>
      <c r="E231">
        <v>0</v>
      </c>
      <c r="F231">
        <v>0</v>
      </c>
      <c r="G231">
        <f t="shared" si="4"/>
        <v>5929</v>
      </c>
      <c r="H231">
        <f t="shared" si="4"/>
        <v>1024</v>
      </c>
    </row>
    <row r="232" spans="1:8" x14ac:dyDescent="0.35">
      <c r="A232">
        <v>73478.653914041803</v>
      </c>
      <c r="B232">
        <v>82</v>
      </c>
      <c r="C232">
        <v>35</v>
      </c>
      <c r="D232">
        <v>0.6</v>
      </c>
      <c r="E232">
        <v>0</v>
      </c>
      <c r="F232">
        <v>0.5</v>
      </c>
      <c r="G232">
        <f t="shared" si="4"/>
        <v>6724</v>
      </c>
      <c r="H232">
        <f t="shared" si="4"/>
        <v>1225</v>
      </c>
    </row>
    <row r="233" spans="1:8" x14ac:dyDescent="0.35">
      <c r="A233">
        <v>54875.918539755352</v>
      </c>
      <c r="B233">
        <v>93</v>
      </c>
      <c r="C233">
        <v>37</v>
      </c>
      <c r="D233">
        <v>2.8</v>
      </c>
      <c r="E233">
        <v>2</v>
      </c>
      <c r="F233">
        <v>2.2999999999999998</v>
      </c>
      <c r="G233">
        <f t="shared" si="4"/>
        <v>8649</v>
      </c>
      <c r="H233">
        <f t="shared" si="4"/>
        <v>1369</v>
      </c>
    </row>
    <row r="234" spans="1:8" x14ac:dyDescent="0.35">
      <c r="A234">
        <v>50371.268962920491</v>
      </c>
      <c r="B234">
        <v>103</v>
      </c>
      <c r="C234">
        <v>44</v>
      </c>
      <c r="D234">
        <v>9.1</v>
      </c>
      <c r="E234">
        <v>4.9000000000000004</v>
      </c>
      <c r="F234">
        <v>8.4</v>
      </c>
      <c r="G234">
        <f t="shared" si="4"/>
        <v>10609</v>
      </c>
      <c r="H234">
        <f t="shared" si="4"/>
        <v>1936</v>
      </c>
    </row>
    <row r="235" spans="1:8" x14ac:dyDescent="0.35">
      <c r="A235">
        <v>54087.956632517838</v>
      </c>
      <c r="B235">
        <v>102</v>
      </c>
      <c r="C235">
        <v>51</v>
      </c>
      <c r="D235">
        <v>14.6</v>
      </c>
      <c r="E235">
        <v>9.8000000000000007</v>
      </c>
      <c r="F235">
        <v>11.2</v>
      </c>
      <c r="G235">
        <f t="shared" si="4"/>
        <v>10404</v>
      </c>
      <c r="H235">
        <f t="shared" si="4"/>
        <v>2601</v>
      </c>
    </row>
    <row r="236" spans="1:8" x14ac:dyDescent="0.35">
      <c r="A236">
        <v>63498.875146049948</v>
      </c>
      <c r="B236">
        <v>104</v>
      </c>
      <c r="C236">
        <v>55</v>
      </c>
      <c r="D236">
        <v>16.100000000000001</v>
      </c>
      <c r="E236">
        <v>11.7</v>
      </c>
      <c r="F236">
        <v>12.6</v>
      </c>
      <c r="G236">
        <f t="shared" si="4"/>
        <v>10816</v>
      </c>
      <c r="H236">
        <f t="shared" si="4"/>
        <v>3025</v>
      </c>
    </row>
    <row r="237" spans="1:8" x14ac:dyDescent="0.35">
      <c r="A237">
        <v>72031.778962945973</v>
      </c>
      <c r="B237">
        <v>112</v>
      </c>
      <c r="C237">
        <v>56</v>
      </c>
      <c r="D237">
        <v>10.9</v>
      </c>
      <c r="E237">
        <v>14.8</v>
      </c>
      <c r="F237">
        <v>9.4</v>
      </c>
      <c r="G237">
        <f t="shared" si="4"/>
        <v>12544</v>
      </c>
      <c r="H237">
        <f t="shared" si="4"/>
        <v>3136</v>
      </c>
    </row>
    <row r="238" spans="1:8" x14ac:dyDescent="0.35">
      <c r="A238">
        <v>67131.540346967377</v>
      </c>
      <c r="B238">
        <v>109</v>
      </c>
      <c r="C238">
        <v>56</v>
      </c>
      <c r="D238">
        <v>10.7</v>
      </c>
      <c r="E238">
        <v>11</v>
      </c>
      <c r="F238">
        <v>9.8000000000000007</v>
      </c>
      <c r="G238">
        <f t="shared" si="4"/>
        <v>11881</v>
      </c>
      <c r="H238">
        <f t="shared" si="4"/>
        <v>3136</v>
      </c>
    </row>
    <row r="239" spans="1:8" x14ac:dyDescent="0.35">
      <c r="A239">
        <v>68611.381051325181</v>
      </c>
      <c r="B239">
        <v>96</v>
      </c>
      <c r="C239">
        <v>41</v>
      </c>
      <c r="D239">
        <v>4.8</v>
      </c>
      <c r="E239">
        <v>5.2</v>
      </c>
      <c r="F239">
        <v>6.9</v>
      </c>
      <c r="G239">
        <f t="shared" si="4"/>
        <v>9216</v>
      </c>
      <c r="H239">
        <f t="shared" si="4"/>
        <v>1681</v>
      </c>
    </row>
    <row r="240" spans="1:8" x14ac:dyDescent="0.35">
      <c r="A240">
        <v>71731.871012538235</v>
      </c>
      <c r="B240">
        <v>83</v>
      </c>
      <c r="C240">
        <v>31</v>
      </c>
      <c r="D240">
        <v>0.5</v>
      </c>
      <c r="E240">
        <v>0</v>
      </c>
      <c r="F240">
        <v>3.1</v>
      </c>
      <c r="G240">
        <f t="shared" si="4"/>
        <v>6889</v>
      </c>
      <c r="H240">
        <f t="shared" si="4"/>
        <v>961</v>
      </c>
    </row>
    <row r="241" spans="1:8" x14ac:dyDescent="0.35">
      <c r="A241">
        <v>84765.002171075437</v>
      </c>
      <c r="B241">
        <v>74</v>
      </c>
      <c r="C241">
        <v>32</v>
      </c>
      <c r="D241">
        <v>0</v>
      </c>
      <c r="E241">
        <v>0</v>
      </c>
      <c r="F241">
        <v>1.4</v>
      </c>
      <c r="G241">
        <f t="shared" si="4"/>
        <v>5476</v>
      </c>
      <c r="H241">
        <f t="shared" si="4"/>
        <v>1024</v>
      </c>
    </row>
    <row r="242" spans="1:8" x14ac:dyDescent="0.35">
      <c r="A242">
        <v>78429.145202675849</v>
      </c>
      <c r="B242">
        <v>74</v>
      </c>
      <c r="C242">
        <v>27</v>
      </c>
      <c r="D242">
        <v>0</v>
      </c>
      <c r="E242">
        <v>0</v>
      </c>
      <c r="F242">
        <v>1.3</v>
      </c>
      <c r="G242">
        <f t="shared" si="4"/>
        <v>5476</v>
      </c>
      <c r="H242">
        <f t="shared" si="4"/>
        <v>729</v>
      </c>
    </row>
    <row r="243" spans="1:8" x14ac:dyDescent="0.35">
      <c r="A243">
        <v>66012.312821585117</v>
      </c>
      <c r="B243">
        <v>76</v>
      </c>
      <c r="C243">
        <v>34</v>
      </c>
      <c r="D243">
        <v>0</v>
      </c>
      <c r="E243">
        <v>0</v>
      </c>
      <c r="F243">
        <v>0.8</v>
      </c>
      <c r="G243">
        <f t="shared" si="4"/>
        <v>5776</v>
      </c>
      <c r="H243">
        <f t="shared" si="4"/>
        <v>1156</v>
      </c>
    </row>
    <row r="244" spans="1:8" x14ac:dyDescent="0.35">
      <c r="A244">
        <v>71245.827162614674</v>
      </c>
      <c r="B244">
        <v>83</v>
      </c>
      <c r="C244">
        <v>34</v>
      </c>
      <c r="D244">
        <v>0</v>
      </c>
      <c r="E244">
        <v>0</v>
      </c>
      <c r="F244">
        <v>0.5</v>
      </c>
      <c r="G244">
        <f t="shared" si="4"/>
        <v>6889</v>
      </c>
      <c r="H244">
        <f t="shared" si="4"/>
        <v>1156</v>
      </c>
    </row>
    <row r="245" spans="1:8" x14ac:dyDescent="0.35">
      <c r="A245">
        <v>59508.410915825691</v>
      </c>
      <c r="B245">
        <v>91</v>
      </c>
      <c r="C245">
        <v>40</v>
      </c>
      <c r="D245">
        <v>1.2</v>
      </c>
      <c r="E245">
        <v>0.8</v>
      </c>
      <c r="F245">
        <v>1.3</v>
      </c>
      <c r="G245">
        <f t="shared" si="4"/>
        <v>8281</v>
      </c>
      <c r="H245">
        <f t="shared" si="4"/>
        <v>1600</v>
      </c>
    </row>
    <row r="246" spans="1:8" x14ac:dyDescent="0.35">
      <c r="A246">
        <v>56365.809778644245</v>
      </c>
      <c r="B246">
        <v>105</v>
      </c>
      <c r="C246">
        <v>43</v>
      </c>
      <c r="D246">
        <v>12</v>
      </c>
      <c r="E246">
        <v>5.2</v>
      </c>
      <c r="F246">
        <v>9.3000000000000007</v>
      </c>
      <c r="G246">
        <f t="shared" si="4"/>
        <v>11025</v>
      </c>
      <c r="H246">
        <f t="shared" si="4"/>
        <v>1849</v>
      </c>
    </row>
    <row r="247" spans="1:8" x14ac:dyDescent="0.35">
      <c r="A247">
        <v>62298.439301656472</v>
      </c>
      <c r="B247">
        <v>109</v>
      </c>
      <c r="C247">
        <v>49</v>
      </c>
      <c r="D247">
        <v>16.5</v>
      </c>
      <c r="E247">
        <v>9.5</v>
      </c>
      <c r="F247">
        <v>11.5</v>
      </c>
      <c r="G247">
        <f t="shared" si="4"/>
        <v>11881</v>
      </c>
      <c r="H247">
        <f t="shared" si="4"/>
        <v>2401</v>
      </c>
    </row>
    <row r="248" spans="1:8" x14ac:dyDescent="0.35">
      <c r="A248">
        <v>73138.141804128449</v>
      </c>
      <c r="B248">
        <v>109</v>
      </c>
      <c r="C248">
        <v>54</v>
      </c>
      <c r="D248">
        <v>16</v>
      </c>
      <c r="E248">
        <v>12.4</v>
      </c>
      <c r="F248">
        <v>11.5</v>
      </c>
      <c r="G248">
        <f t="shared" si="4"/>
        <v>11881</v>
      </c>
      <c r="H248">
        <f t="shared" si="4"/>
        <v>2916</v>
      </c>
    </row>
    <row r="249" spans="1:8" x14ac:dyDescent="0.35">
      <c r="A249">
        <v>70411.632796534148</v>
      </c>
      <c r="B249">
        <v>101</v>
      </c>
      <c r="C249">
        <v>54</v>
      </c>
      <c r="D249">
        <v>12.5</v>
      </c>
      <c r="E249">
        <v>10.9</v>
      </c>
      <c r="F249">
        <v>9.5</v>
      </c>
      <c r="G249">
        <f t="shared" si="4"/>
        <v>10201</v>
      </c>
      <c r="H249">
        <f t="shared" si="4"/>
        <v>2916</v>
      </c>
    </row>
    <row r="250" spans="1:8" x14ac:dyDescent="0.35">
      <c r="A250">
        <v>64836.80230282875</v>
      </c>
      <c r="B250">
        <v>105</v>
      </c>
      <c r="C250">
        <v>47</v>
      </c>
      <c r="D250">
        <v>11.2</v>
      </c>
      <c r="E250">
        <v>8.6999999999999993</v>
      </c>
      <c r="F250">
        <v>10</v>
      </c>
      <c r="G250">
        <f t="shared" si="4"/>
        <v>11025</v>
      </c>
      <c r="H250">
        <f t="shared" si="4"/>
        <v>2209</v>
      </c>
    </row>
    <row r="251" spans="1:8" x14ac:dyDescent="0.35">
      <c r="A251">
        <v>66309.406622324168</v>
      </c>
      <c r="B251">
        <v>90</v>
      </c>
      <c r="C251">
        <v>40</v>
      </c>
      <c r="D251">
        <v>3.2</v>
      </c>
      <c r="E251">
        <v>1</v>
      </c>
      <c r="F251">
        <v>7.2</v>
      </c>
      <c r="G251">
        <f t="shared" si="4"/>
        <v>8100</v>
      </c>
      <c r="H251">
        <f t="shared" si="4"/>
        <v>1600</v>
      </c>
    </row>
    <row r="252" spans="1:8" x14ac:dyDescent="0.35">
      <c r="A252">
        <v>66237.846816462799</v>
      </c>
      <c r="B252">
        <v>72</v>
      </c>
      <c r="C252">
        <v>35</v>
      </c>
      <c r="D252">
        <v>0.6</v>
      </c>
      <c r="E252">
        <v>0</v>
      </c>
      <c r="F252">
        <v>4.8</v>
      </c>
      <c r="G252">
        <f t="shared" si="4"/>
        <v>5184</v>
      </c>
      <c r="H252">
        <f t="shared" si="4"/>
        <v>1225</v>
      </c>
    </row>
    <row r="253" spans="1:8" x14ac:dyDescent="0.35">
      <c r="A253">
        <v>86326.855237206939</v>
      </c>
      <c r="B253">
        <v>70</v>
      </c>
      <c r="C253">
        <v>31</v>
      </c>
      <c r="D253">
        <v>0.2</v>
      </c>
      <c r="E253">
        <v>0</v>
      </c>
      <c r="F253">
        <v>1</v>
      </c>
      <c r="G253">
        <f t="shared" si="4"/>
        <v>4900</v>
      </c>
      <c r="H253">
        <f t="shared" si="4"/>
        <v>961</v>
      </c>
    </row>
    <row r="254" spans="1:8" x14ac:dyDescent="0.35">
      <c r="A254">
        <v>79350.578208486244</v>
      </c>
      <c r="B254">
        <v>66</v>
      </c>
      <c r="C254">
        <v>28</v>
      </c>
      <c r="D254">
        <v>0</v>
      </c>
      <c r="E254">
        <v>0</v>
      </c>
      <c r="F254">
        <v>1.1000000000000001</v>
      </c>
      <c r="G254">
        <f t="shared" si="4"/>
        <v>4356</v>
      </c>
      <c r="H254">
        <f t="shared" si="4"/>
        <v>784</v>
      </c>
    </row>
    <row r="255" spans="1:8" x14ac:dyDescent="0.35">
      <c r="A255">
        <v>67608.739726503569</v>
      </c>
      <c r="B255">
        <v>76</v>
      </c>
      <c r="C255">
        <v>27</v>
      </c>
      <c r="D255">
        <v>0</v>
      </c>
      <c r="E255">
        <v>0</v>
      </c>
      <c r="F255">
        <v>0.5</v>
      </c>
      <c r="G255">
        <f t="shared" si="4"/>
        <v>5776</v>
      </c>
      <c r="H255">
        <f t="shared" si="4"/>
        <v>729</v>
      </c>
    </row>
    <row r="256" spans="1:8" x14ac:dyDescent="0.35">
      <c r="A256">
        <v>62809.408477217126</v>
      </c>
      <c r="B256">
        <v>84</v>
      </c>
      <c r="C256">
        <v>33</v>
      </c>
      <c r="D256">
        <v>0</v>
      </c>
      <c r="E256">
        <v>0.2</v>
      </c>
      <c r="F256">
        <v>1</v>
      </c>
      <c r="G256">
        <f t="shared" si="4"/>
        <v>7056</v>
      </c>
      <c r="H256">
        <f t="shared" si="4"/>
        <v>1089</v>
      </c>
    </row>
    <row r="257" spans="1:8" x14ac:dyDescent="0.35">
      <c r="A257">
        <v>56962.007487028546</v>
      </c>
      <c r="B257">
        <v>88</v>
      </c>
      <c r="C257">
        <v>33</v>
      </c>
      <c r="D257">
        <v>3.6</v>
      </c>
      <c r="E257">
        <v>0.4</v>
      </c>
      <c r="F257">
        <v>3.4</v>
      </c>
      <c r="G257">
        <f t="shared" si="4"/>
        <v>7744</v>
      </c>
      <c r="H257">
        <f t="shared" si="4"/>
        <v>1089</v>
      </c>
    </row>
    <row r="258" spans="1:8" x14ac:dyDescent="0.35">
      <c r="A258">
        <v>54171.17505843527</v>
      </c>
      <c r="B258">
        <v>102</v>
      </c>
      <c r="C258">
        <v>38</v>
      </c>
      <c r="D258">
        <v>10.7</v>
      </c>
      <c r="E258">
        <v>4.3</v>
      </c>
      <c r="F258">
        <v>6.1</v>
      </c>
      <c r="G258">
        <f t="shared" si="4"/>
        <v>10404</v>
      </c>
      <c r="H258">
        <f t="shared" si="4"/>
        <v>1444</v>
      </c>
    </row>
    <row r="259" spans="1:8" x14ac:dyDescent="0.35">
      <c r="A259">
        <v>56211.433568246692</v>
      </c>
      <c r="B259">
        <v>105</v>
      </c>
      <c r="C259">
        <v>51</v>
      </c>
      <c r="D259">
        <v>19.100000000000001</v>
      </c>
      <c r="E259">
        <v>10.8</v>
      </c>
      <c r="F259">
        <v>13.7</v>
      </c>
      <c r="G259">
        <f t="shared" ref="G259:H272" si="5">B259^2</f>
        <v>11025</v>
      </c>
      <c r="H259">
        <f t="shared" si="5"/>
        <v>2601</v>
      </c>
    </row>
    <row r="260" spans="1:8" x14ac:dyDescent="0.35">
      <c r="A260">
        <v>64101.103175152908</v>
      </c>
      <c r="B260">
        <v>103</v>
      </c>
      <c r="C260">
        <v>55</v>
      </c>
      <c r="D260">
        <v>16.7</v>
      </c>
      <c r="E260">
        <v>11.5</v>
      </c>
      <c r="F260">
        <v>12.5</v>
      </c>
      <c r="G260">
        <f t="shared" si="5"/>
        <v>10609</v>
      </c>
      <c r="H260">
        <f t="shared" si="5"/>
        <v>3025</v>
      </c>
    </row>
    <row r="261" spans="1:8" x14ac:dyDescent="0.35">
      <c r="A261">
        <v>70227.909025305809</v>
      </c>
      <c r="B261">
        <v>106</v>
      </c>
      <c r="C261">
        <v>58</v>
      </c>
      <c r="D261">
        <v>13.6</v>
      </c>
      <c r="E261">
        <v>13.5</v>
      </c>
      <c r="F261">
        <v>10.3</v>
      </c>
      <c r="G261">
        <f t="shared" si="5"/>
        <v>11236</v>
      </c>
      <c r="H261">
        <f t="shared" si="5"/>
        <v>3364</v>
      </c>
    </row>
    <row r="262" spans="1:8" x14ac:dyDescent="0.35">
      <c r="A262">
        <v>67203.100152828745</v>
      </c>
      <c r="B262">
        <v>114</v>
      </c>
      <c r="C262">
        <v>53</v>
      </c>
      <c r="D262">
        <v>7.5</v>
      </c>
      <c r="E262">
        <v>11.6</v>
      </c>
      <c r="F262">
        <v>9.1999999999999993</v>
      </c>
      <c r="G262">
        <f t="shared" si="5"/>
        <v>12996</v>
      </c>
      <c r="H262">
        <f t="shared" si="5"/>
        <v>2809</v>
      </c>
    </row>
    <row r="263" spans="1:8" x14ac:dyDescent="0.35">
      <c r="A263">
        <v>65477.624384531089</v>
      </c>
      <c r="B263">
        <v>97</v>
      </c>
      <c r="C263">
        <v>41</v>
      </c>
      <c r="D263">
        <v>4.9000000000000004</v>
      </c>
      <c r="E263">
        <v>3.8</v>
      </c>
      <c r="F263">
        <v>7.5</v>
      </c>
      <c r="G263">
        <f t="shared" si="5"/>
        <v>9409</v>
      </c>
      <c r="H263">
        <f t="shared" si="5"/>
        <v>1681</v>
      </c>
    </row>
    <row r="264" spans="1:8" x14ac:dyDescent="0.35">
      <c r="A264">
        <v>75735.601948343523</v>
      </c>
      <c r="B264">
        <v>71</v>
      </c>
      <c r="C264">
        <v>30</v>
      </c>
      <c r="D264">
        <v>1.6</v>
      </c>
      <c r="E264">
        <v>0</v>
      </c>
      <c r="F264">
        <v>5</v>
      </c>
      <c r="G264">
        <f t="shared" si="5"/>
        <v>5041</v>
      </c>
      <c r="H264">
        <f t="shared" si="5"/>
        <v>900</v>
      </c>
    </row>
    <row r="265" spans="1:8" x14ac:dyDescent="0.35">
      <c r="A265">
        <v>84920.182424235478</v>
      </c>
      <c r="B265">
        <v>60</v>
      </c>
      <c r="C265">
        <v>29</v>
      </c>
      <c r="D265">
        <v>0</v>
      </c>
      <c r="E265">
        <v>0</v>
      </c>
      <c r="F265">
        <v>2</v>
      </c>
      <c r="G265">
        <f t="shared" si="5"/>
        <v>3600</v>
      </c>
      <c r="H265">
        <f t="shared" si="5"/>
        <v>841</v>
      </c>
    </row>
    <row r="266" spans="1:8" x14ac:dyDescent="0.35">
      <c r="A266">
        <v>84348.508020107038</v>
      </c>
      <c r="B266">
        <v>68</v>
      </c>
      <c r="C266">
        <v>29</v>
      </c>
      <c r="D266">
        <v>0</v>
      </c>
      <c r="E266">
        <v>0</v>
      </c>
      <c r="F266">
        <v>1.8</v>
      </c>
      <c r="G266">
        <f t="shared" si="5"/>
        <v>4624</v>
      </c>
      <c r="H266">
        <f t="shared" si="5"/>
        <v>841</v>
      </c>
    </row>
    <row r="267" spans="1:8" x14ac:dyDescent="0.35">
      <c r="A267">
        <v>75211.36606720183</v>
      </c>
      <c r="B267">
        <v>72</v>
      </c>
      <c r="C267">
        <v>30</v>
      </c>
      <c r="D267">
        <v>0</v>
      </c>
      <c r="E267">
        <v>0</v>
      </c>
      <c r="F267">
        <v>0.1</v>
      </c>
      <c r="G267">
        <f t="shared" si="5"/>
        <v>5184</v>
      </c>
      <c r="H267">
        <f t="shared" si="5"/>
        <v>900</v>
      </c>
    </row>
    <row r="268" spans="1:8" x14ac:dyDescent="0.35">
      <c r="A268">
        <v>76124.356624006119</v>
      </c>
      <c r="B268">
        <v>68</v>
      </c>
      <c r="C268">
        <v>33</v>
      </c>
      <c r="D268">
        <v>0</v>
      </c>
      <c r="E268">
        <v>0</v>
      </c>
      <c r="F268">
        <v>0.4</v>
      </c>
      <c r="G268">
        <f t="shared" si="5"/>
        <v>4624</v>
      </c>
      <c r="H268">
        <f t="shared" si="5"/>
        <v>1089</v>
      </c>
    </row>
    <row r="269" spans="1:8" x14ac:dyDescent="0.35">
      <c r="A269">
        <v>58878.04139003568</v>
      </c>
      <c r="B269">
        <v>90</v>
      </c>
      <c r="C269">
        <v>37</v>
      </c>
      <c r="D269">
        <v>1.7</v>
      </c>
      <c r="E269">
        <v>1.2</v>
      </c>
      <c r="F269">
        <v>4.0999999999999996</v>
      </c>
      <c r="G269">
        <f t="shared" si="5"/>
        <v>8100</v>
      </c>
      <c r="H269">
        <f t="shared" si="5"/>
        <v>1369</v>
      </c>
    </row>
    <row r="270" spans="1:8" x14ac:dyDescent="0.35">
      <c r="A270">
        <v>50048.445793781859</v>
      </c>
      <c r="B270">
        <v>95</v>
      </c>
      <c r="C270">
        <v>44</v>
      </c>
      <c r="D270">
        <v>14.5</v>
      </c>
      <c r="E270">
        <v>2.5</v>
      </c>
      <c r="F270">
        <v>10.8</v>
      </c>
      <c r="G270">
        <f t="shared" si="5"/>
        <v>9025</v>
      </c>
      <c r="H270">
        <f t="shared" si="5"/>
        <v>1936</v>
      </c>
    </row>
    <row r="271" spans="1:8" x14ac:dyDescent="0.35">
      <c r="A271">
        <v>49166.410883333338</v>
      </c>
      <c r="B271">
        <v>101</v>
      </c>
      <c r="C271">
        <v>50</v>
      </c>
      <c r="D271">
        <v>19</v>
      </c>
      <c r="E271">
        <v>4.5</v>
      </c>
      <c r="F271">
        <v>14.4</v>
      </c>
      <c r="G271">
        <f t="shared" si="5"/>
        <v>10201</v>
      </c>
      <c r="H271">
        <f t="shared" si="5"/>
        <v>2500</v>
      </c>
    </row>
    <row r="272" spans="1:8" x14ac:dyDescent="0.35">
      <c r="A272">
        <v>68312.67916506117</v>
      </c>
      <c r="B272">
        <v>107</v>
      </c>
      <c r="C272">
        <v>53</v>
      </c>
      <c r="D272">
        <v>15.5</v>
      </c>
      <c r="E272">
        <v>12.7</v>
      </c>
      <c r="F272">
        <v>10.9</v>
      </c>
      <c r="G272">
        <f t="shared" si="5"/>
        <v>11449</v>
      </c>
      <c r="H272">
        <f t="shared" si="5"/>
        <v>2809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B1E6-0073-4C40-B0F2-31A8199D3EE9}">
  <dimension ref="A1:M272"/>
  <sheetViews>
    <sheetView workbookViewId="0">
      <selection activeCell="M5" sqref="M5"/>
    </sheetView>
  </sheetViews>
  <sheetFormatPr defaultRowHeight="14.5" x14ac:dyDescent="0.35"/>
  <cols>
    <col min="13" max="13" width="18.1796875" customWidth="1"/>
  </cols>
  <sheetData>
    <row r="1" spans="1:13" ht="52.5" x14ac:dyDescent="0.35">
      <c r="A1" s="9" t="s">
        <v>26</v>
      </c>
      <c r="B1" s="9" t="s">
        <v>34</v>
      </c>
      <c r="C1" s="9" t="s">
        <v>22</v>
      </c>
      <c r="D1" s="9" t="s">
        <v>37</v>
      </c>
      <c r="E1" s="9" t="s">
        <v>38</v>
      </c>
      <c r="F1" s="1" t="s">
        <v>197</v>
      </c>
      <c r="G1" s="1" t="s">
        <v>217</v>
      </c>
      <c r="H1" s="1" t="s">
        <v>218</v>
      </c>
      <c r="I1" s="18" t="s">
        <v>34</v>
      </c>
      <c r="J1" s="18" t="s">
        <v>22</v>
      </c>
      <c r="K1" s="18" t="s">
        <v>37</v>
      </c>
      <c r="L1" s="18" t="s">
        <v>38</v>
      </c>
      <c r="M1" s="18" t="s">
        <v>197</v>
      </c>
    </row>
    <row r="2" spans="1:13" x14ac:dyDescent="0.35">
      <c r="A2">
        <v>103012.35064434251</v>
      </c>
      <c r="B2">
        <v>62</v>
      </c>
      <c r="C2">
        <v>29</v>
      </c>
      <c r="D2">
        <v>0</v>
      </c>
      <c r="E2">
        <v>0</v>
      </c>
      <c r="F2">
        <v>3.4</v>
      </c>
      <c r="G2">
        <f>B2^2</f>
        <v>3844</v>
      </c>
      <c r="H2">
        <f t="shared" ref="H2" si="0">C2^2</f>
        <v>841</v>
      </c>
      <c r="I2" s="18">
        <v>62</v>
      </c>
      <c r="J2" s="18">
        <v>41</v>
      </c>
      <c r="K2" s="18">
        <v>41</v>
      </c>
      <c r="L2" s="18">
        <v>0</v>
      </c>
      <c r="M2" s="18">
        <v>57.8</v>
      </c>
    </row>
    <row r="3" spans="1:13" x14ac:dyDescent="0.35">
      <c r="A3">
        <v>90665.872004969424</v>
      </c>
      <c r="B3">
        <v>69</v>
      </c>
      <c r="C3">
        <v>32</v>
      </c>
      <c r="D3">
        <v>0.1</v>
      </c>
      <c r="E3">
        <v>0</v>
      </c>
      <c r="F3">
        <v>1.8</v>
      </c>
      <c r="G3">
        <f t="shared" ref="G3:G66" si="1">B3^2</f>
        <v>4761</v>
      </c>
      <c r="H3">
        <f t="shared" ref="H3:H66" si="2">C3^2</f>
        <v>1024</v>
      </c>
      <c r="I3" s="18">
        <v>69</v>
      </c>
      <c r="J3" s="18">
        <v>36</v>
      </c>
      <c r="K3" s="18">
        <v>36</v>
      </c>
      <c r="L3" s="18">
        <v>0</v>
      </c>
      <c r="M3" s="18">
        <v>0</v>
      </c>
    </row>
    <row r="4" spans="1:13" x14ac:dyDescent="0.35">
      <c r="A4">
        <v>84710.327263226296</v>
      </c>
      <c r="B4">
        <v>84</v>
      </c>
      <c r="C4">
        <v>36</v>
      </c>
      <c r="D4">
        <v>0.2</v>
      </c>
      <c r="E4">
        <v>0.1</v>
      </c>
      <c r="F4">
        <v>1.1000000000000001</v>
      </c>
      <c r="G4">
        <f t="shared" si="1"/>
        <v>7056</v>
      </c>
      <c r="H4">
        <f t="shared" si="2"/>
        <v>1296</v>
      </c>
      <c r="I4" s="18">
        <v>82</v>
      </c>
      <c r="J4" s="18">
        <v>45</v>
      </c>
      <c r="K4" s="18">
        <v>45</v>
      </c>
      <c r="L4" s="18">
        <v>1</v>
      </c>
      <c r="M4" s="18">
        <v>1</v>
      </c>
    </row>
    <row r="5" spans="1:13" x14ac:dyDescent="0.35">
      <c r="A5">
        <v>79923.458676758411</v>
      </c>
      <c r="B5">
        <v>86</v>
      </c>
      <c r="C5">
        <v>33</v>
      </c>
      <c r="D5">
        <v>4</v>
      </c>
      <c r="E5">
        <v>0.3</v>
      </c>
      <c r="F5">
        <v>4.9000000000000004</v>
      </c>
      <c r="G5">
        <f t="shared" si="1"/>
        <v>7396</v>
      </c>
      <c r="H5">
        <f t="shared" si="2"/>
        <v>1089</v>
      </c>
      <c r="I5" s="18">
        <v>90</v>
      </c>
      <c r="J5" s="18">
        <v>41</v>
      </c>
      <c r="K5" s="18">
        <v>41</v>
      </c>
      <c r="L5" s="18">
        <v>0</v>
      </c>
      <c r="M5" s="18">
        <v>0</v>
      </c>
    </row>
    <row r="6" spans="1:13" x14ac:dyDescent="0.35">
      <c r="A6">
        <v>73409.104215086641</v>
      </c>
      <c r="B6">
        <v>103</v>
      </c>
      <c r="C6">
        <v>46</v>
      </c>
      <c r="D6">
        <v>16.100000000000001</v>
      </c>
      <c r="E6">
        <v>7.1</v>
      </c>
      <c r="F6">
        <v>12.2</v>
      </c>
      <c r="G6">
        <f t="shared" si="1"/>
        <v>10609</v>
      </c>
      <c r="H6">
        <f t="shared" si="2"/>
        <v>2116</v>
      </c>
      <c r="I6" s="18">
        <v>107</v>
      </c>
      <c r="J6" s="18">
        <v>49</v>
      </c>
      <c r="K6" s="18">
        <v>49</v>
      </c>
      <c r="L6" s="18">
        <v>26</v>
      </c>
      <c r="M6" s="18">
        <v>26</v>
      </c>
    </row>
    <row r="7" spans="1:13" x14ac:dyDescent="0.35">
      <c r="A7">
        <v>70289.418296636082</v>
      </c>
      <c r="B7">
        <v>102</v>
      </c>
      <c r="C7">
        <v>52</v>
      </c>
      <c r="D7">
        <v>17.8</v>
      </c>
      <c r="E7">
        <v>8.6</v>
      </c>
      <c r="F7">
        <v>13.2</v>
      </c>
      <c r="G7">
        <f t="shared" si="1"/>
        <v>10404</v>
      </c>
      <c r="H7">
        <f t="shared" si="2"/>
        <v>2704</v>
      </c>
      <c r="I7" s="18">
        <v>104</v>
      </c>
      <c r="J7" s="18">
        <v>49</v>
      </c>
      <c r="K7" s="18">
        <v>49</v>
      </c>
      <c r="L7" s="18">
        <v>15</v>
      </c>
      <c r="M7" s="18">
        <v>15</v>
      </c>
    </row>
    <row r="8" spans="1:13" x14ac:dyDescent="0.35">
      <c r="A8">
        <v>75115.282957084608</v>
      </c>
      <c r="B8">
        <v>107</v>
      </c>
      <c r="C8">
        <v>54</v>
      </c>
      <c r="D8">
        <v>19</v>
      </c>
      <c r="E8">
        <v>8.6</v>
      </c>
      <c r="F8">
        <v>16</v>
      </c>
      <c r="G8">
        <f t="shared" si="1"/>
        <v>11449</v>
      </c>
      <c r="H8">
        <f t="shared" si="2"/>
        <v>2916</v>
      </c>
      <c r="I8" s="18">
        <v>108</v>
      </c>
      <c r="J8" s="18">
        <v>52</v>
      </c>
      <c r="K8" s="18">
        <v>52</v>
      </c>
      <c r="L8" s="18">
        <v>10</v>
      </c>
      <c r="M8" s="18">
        <v>10</v>
      </c>
    </row>
    <row r="9" spans="1:13" x14ac:dyDescent="0.35">
      <c r="A9">
        <v>82367.346653338434</v>
      </c>
      <c r="B9">
        <v>103</v>
      </c>
      <c r="C9">
        <v>53</v>
      </c>
      <c r="D9">
        <v>15.9</v>
      </c>
      <c r="E9">
        <v>9.6999999999999993</v>
      </c>
      <c r="F9">
        <v>13.7</v>
      </c>
      <c r="G9">
        <f t="shared" si="1"/>
        <v>10609</v>
      </c>
      <c r="H9">
        <f t="shared" si="2"/>
        <v>2809</v>
      </c>
      <c r="I9" s="18">
        <v>105</v>
      </c>
      <c r="J9" s="18">
        <v>52</v>
      </c>
      <c r="K9" s="18">
        <v>52</v>
      </c>
      <c r="L9" s="18">
        <v>1</v>
      </c>
      <c r="M9" s="18">
        <v>1</v>
      </c>
    </row>
    <row r="10" spans="1:13" x14ac:dyDescent="0.35">
      <c r="A10">
        <v>74439.082993832824</v>
      </c>
      <c r="B10">
        <v>96</v>
      </c>
      <c r="C10">
        <v>49</v>
      </c>
      <c r="D10">
        <v>7.7</v>
      </c>
      <c r="E10">
        <v>6.3</v>
      </c>
      <c r="F10">
        <v>9.1</v>
      </c>
      <c r="G10">
        <f t="shared" si="1"/>
        <v>9216</v>
      </c>
      <c r="H10">
        <f t="shared" si="2"/>
        <v>2401</v>
      </c>
      <c r="I10" s="18">
        <v>99</v>
      </c>
      <c r="J10" s="18">
        <v>50</v>
      </c>
      <c r="K10" s="18">
        <v>50</v>
      </c>
      <c r="L10" s="18">
        <v>14</v>
      </c>
      <c r="M10" s="18">
        <v>14</v>
      </c>
    </row>
    <row r="11" spans="1:13" x14ac:dyDescent="0.35">
      <c r="A11">
        <v>74019.774693195723</v>
      </c>
      <c r="B11">
        <v>104</v>
      </c>
      <c r="C11">
        <v>45</v>
      </c>
      <c r="D11">
        <v>9.1999999999999993</v>
      </c>
      <c r="E11">
        <v>2.4</v>
      </c>
      <c r="F11">
        <v>11.1</v>
      </c>
      <c r="G11">
        <f t="shared" si="1"/>
        <v>10816</v>
      </c>
      <c r="H11">
        <f t="shared" si="2"/>
        <v>2025</v>
      </c>
      <c r="I11" s="18">
        <v>100</v>
      </c>
      <c r="J11" s="18">
        <v>50</v>
      </c>
      <c r="K11" s="18">
        <v>50</v>
      </c>
      <c r="L11" s="18">
        <v>38</v>
      </c>
      <c r="M11" s="18">
        <v>38</v>
      </c>
    </row>
    <row r="12" spans="1:13" x14ac:dyDescent="0.35">
      <c r="A12">
        <v>70289.016275254849</v>
      </c>
      <c r="B12">
        <v>79</v>
      </c>
      <c r="C12">
        <v>35</v>
      </c>
      <c r="D12">
        <v>0.1</v>
      </c>
      <c r="E12">
        <v>0</v>
      </c>
      <c r="F12">
        <v>3.5</v>
      </c>
      <c r="G12">
        <f t="shared" si="1"/>
        <v>6241</v>
      </c>
      <c r="H12">
        <f t="shared" si="2"/>
        <v>1225</v>
      </c>
      <c r="I12" s="18">
        <v>79</v>
      </c>
      <c r="J12" s="18">
        <v>44</v>
      </c>
      <c r="K12" s="18">
        <v>44</v>
      </c>
      <c r="L12" s="18">
        <v>2</v>
      </c>
      <c r="M12" s="18">
        <v>2</v>
      </c>
    </row>
    <row r="13" spans="1:13" x14ac:dyDescent="0.35">
      <c r="A13">
        <v>85918.803535244646</v>
      </c>
      <c r="B13">
        <v>61</v>
      </c>
      <c r="C13">
        <v>33</v>
      </c>
      <c r="D13">
        <v>0</v>
      </c>
      <c r="E13">
        <v>0</v>
      </c>
      <c r="F13">
        <v>3.2</v>
      </c>
      <c r="G13">
        <f t="shared" si="1"/>
        <v>3721</v>
      </c>
      <c r="H13">
        <f t="shared" si="2"/>
        <v>1089</v>
      </c>
      <c r="I13" s="18">
        <v>63</v>
      </c>
      <c r="J13" s="18">
        <v>42</v>
      </c>
      <c r="K13" s="18">
        <v>42</v>
      </c>
      <c r="L13" s="18">
        <v>0</v>
      </c>
      <c r="M13" s="18">
        <v>0</v>
      </c>
    </row>
    <row r="14" spans="1:13" x14ac:dyDescent="0.35">
      <c r="A14">
        <v>89789.867415239554</v>
      </c>
      <c r="B14">
        <v>58</v>
      </c>
      <c r="C14">
        <v>27</v>
      </c>
      <c r="D14">
        <v>0</v>
      </c>
      <c r="E14">
        <v>0</v>
      </c>
      <c r="F14">
        <v>2.5</v>
      </c>
      <c r="G14">
        <f t="shared" si="1"/>
        <v>3364</v>
      </c>
      <c r="H14">
        <f t="shared" si="2"/>
        <v>729</v>
      </c>
      <c r="I14" s="18">
        <v>62</v>
      </c>
      <c r="J14" s="18">
        <v>36</v>
      </c>
      <c r="K14" s="18">
        <v>36</v>
      </c>
      <c r="L14" s="18">
        <v>0</v>
      </c>
      <c r="M14" s="18">
        <v>0</v>
      </c>
    </row>
    <row r="15" spans="1:13" x14ac:dyDescent="0.35">
      <c r="A15">
        <v>74543.206531574921</v>
      </c>
      <c r="B15">
        <v>73</v>
      </c>
      <c r="C15">
        <v>30</v>
      </c>
      <c r="D15">
        <v>0</v>
      </c>
      <c r="E15">
        <v>0</v>
      </c>
      <c r="F15">
        <v>1.9</v>
      </c>
      <c r="G15">
        <f t="shared" si="1"/>
        <v>5329</v>
      </c>
      <c r="H15">
        <f t="shared" si="2"/>
        <v>900</v>
      </c>
      <c r="I15" s="18">
        <v>72</v>
      </c>
      <c r="J15" s="18">
        <v>42</v>
      </c>
      <c r="K15" s="18">
        <v>42</v>
      </c>
      <c r="L15" s="18">
        <v>3</v>
      </c>
      <c r="M15" s="18">
        <v>3</v>
      </c>
    </row>
    <row r="16" spans="1:13" x14ac:dyDescent="0.35">
      <c r="A16">
        <v>82983.64543078492</v>
      </c>
      <c r="B16">
        <v>83</v>
      </c>
      <c r="C16">
        <v>31</v>
      </c>
      <c r="D16">
        <v>0</v>
      </c>
      <c r="E16">
        <v>0</v>
      </c>
      <c r="F16">
        <v>2.5</v>
      </c>
      <c r="G16">
        <f t="shared" si="1"/>
        <v>6889</v>
      </c>
      <c r="H16">
        <f t="shared" si="2"/>
        <v>961</v>
      </c>
      <c r="I16" s="18">
        <v>81</v>
      </c>
      <c r="J16" s="18">
        <v>40</v>
      </c>
      <c r="K16" s="18">
        <v>40</v>
      </c>
      <c r="L16" s="18">
        <v>0</v>
      </c>
      <c r="M16" s="18">
        <v>0</v>
      </c>
    </row>
    <row r="17" spans="1:13" x14ac:dyDescent="0.35">
      <c r="A17">
        <v>65479.232470056064</v>
      </c>
      <c r="B17">
        <v>86</v>
      </c>
      <c r="C17">
        <v>37</v>
      </c>
      <c r="D17">
        <v>1.4</v>
      </c>
      <c r="E17">
        <v>0.1</v>
      </c>
      <c r="F17">
        <v>3.2</v>
      </c>
      <c r="G17">
        <f t="shared" si="1"/>
        <v>7396</v>
      </c>
      <c r="H17">
        <f t="shared" si="2"/>
        <v>1369</v>
      </c>
      <c r="I17" s="18">
        <v>87</v>
      </c>
      <c r="J17" s="18">
        <v>44</v>
      </c>
      <c r="K17" s="18">
        <v>44</v>
      </c>
      <c r="L17" s="18">
        <v>0</v>
      </c>
      <c r="M17" s="18">
        <v>0</v>
      </c>
    </row>
    <row r="18" spans="1:13" x14ac:dyDescent="0.35">
      <c r="A18">
        <v>62916.748186009179</v>
      </c>
      <c r="B18">
        <v>94</v>
      </c>
      <c r="C18">
        <v>43</v>
      </c>
      <c r="D18">
        <v>8.8000000000000007</v>
      </c>
      <c r="E18">
        <v>1.8</v>
      </c>
      <c r="F18">
        <v>7.5</v>
      </c>
      <c r="G18">
        <f t="shared" si="1"/>
        <v>8836</v>
      </c>
      <c r="H18">
        <f t="shared" si="2"/>
        <v>1849</v>
      </c>
      <c r="I18" s="18">
        <v>99</v>
      </c>
      <c r="J18" s="18">
        <v>47</v>
      </c>
      <c r="K18" s="18">
        <v>47</v>
      </c>
      <c r="L18" s="18">
        <v>0</v>
      </c>
      <c r="M18" s="18">
        <v>0</v>
      </c>
    </row>
    <row r="19" spans="1:13" x14ac:dyDescent="0.35">
      <c r="A19">
        <v>65732.505940239556</v>
      </c>
      <c r="B19">
        <v>101</v>
      </c>
      <c r="C19">
        <v>50</v>
      </c>
      <c r="D19">
        <v>16</v>
      </c>
      <c r="E19">
        <v>7.3</v>
      </c>
      <c r="F19">
        <v>13.2</v>
      </c>
      <c r="G19">
        <f t="shared" si="1"/>
        <v>10201</v>
      </c>
      <c r="H19">
        <f t="shared" si="2"/>
        <v>2500</v>
      </c>
      <c r="I19" s="18">
        <v>103</v>
      </c>
      <c r="J19" s="18">
        <v>48</v>
      </c>
      <c r="K19" s="18">
        <v>48</v>
      </c>
      <c r="L19" s="18">
        <v>10</v>
      </c>
      <c r="M19" s="18">
        <v>10</v>
      </c>
    </row>
    <row r="20" spans="1:13" x14ac:dyDescent="0.35">
      <c r="A20">
        <v>78320.197408358814</v>
      </c>
      <c r="B20">
        <v>110</v>
      </c>
      <c r="C20">
        <v>53</v>
      </c>
      <c r="D20">
        <v>19.899999999999999</v>
      </c>
      <c r="E20">
        <v>11</v>
      </c>
      <c r="F20">
        <v>15.8</v>
      </c>
      <c r="G20">
        <f t="shared" si="1"/>
        <v>12100</v>
      </c>
      <c r="H20">
        <f t="shared" si="2"/>
        <v>2809</v>
      </c>
      <c r="I20" s="18">
        <v>110</v>
      </c>
      <c r="J20" s="18">
        <v>50</v>
      </c>
      <c r="K20" s="18">
        <v>50</v>
      </c>
      <c r="L20" s="18">
        <v>4</v>
      </c>
      <c r="M20" s="18">
        <v>4</v>
      </c>
    </row>
    <row r="21" spans="1:13" x14ac:dyDescent="0.35">
      <c r="A21">
        <v>76120.738431574922</v>
      </c>
      <c r="B21">
        <v>102</v>
      </c>
      <c r="C21">
        <v>52</v>
      </c>
      <c r="D21">
        <v>14</v>
      </c>
      <c r="E21">
        <v>8.6999999999999993</v>
      </c>
      <c r="F21">
        <v>11.5</v>
      </c>
      <c r="G21">
        <f t="shared" si="1"/>
        <v>10404</v>
      </c>
      <c r="H21">
        <f t="shared" si="2"/>
        <v>2704</v>
      </c>
      <c r="I21" s="18">
        <v>104</v>
      </c>
      <c r="J21" s="18">
        <v>51</v>
      </c>
      <c r="K21" s="18">
        <v>51</v>
      </c>
      <c r="L21" s="18">
        <v>19</v>
      </c>
      <c r="M21" s="18">
        <v>19</v>
      </c>
    </row>
    <row r="22" spans="1:13" x14ac:dyDescent="0.35">
      <c r="A22">
        <v>71532.870428822629</v>
      </c>
      <c r="B22">
        <v>102</v>
      </c>
      <c r="C22">
        <v>50</v>
      </c>
      <c r="D22">
        <v>12.3</v>
      </c>
      <c r="E22">
        <v>8.1999999999999993</v>
      </c>
      <c r="F22">
        <v>11</v>
      </c>
      <c r="G22">
        <f t="shared" si="1"/>
        <v>10404</v>
      </c>
      <c r="H22">
        <f t="shared" si="2"/>
        <v>2500</v>
      </c>
      <c r="I22" s="18">
        <v>104</v>
      </c>
      <c r="J22" s="18">
        <v>51</v>
      </c>
      <c r="K22" s="18">
        <v>51</v>
      </c>
      <c r="L22" s="18">
        <v>33</v>
      </c>
      <c r="M22" s="18">
        <v>33</v>
      </c>
    </row>
    <row r="23" spans="1:13" x14ac:dyDescent="0.35">
      <c r="A23">
        <v>71169.041078797149</v>
      </c>
      <c r="B23">
        <v>93</v>
      </c>
      <c r="C23">
        <v>36</v>
      </c>
      <c r="D23">
        <v>6.7</v>
      </c>
      <c r="E23">
        <v>1.5</v>
      </c>
      <c r="F23">
        <v>8</v>
      </c>
      <c r="G23">
        <f t="shared" si="1"/>
        <v>8649</v>
      </c>
      <c r="H23">
        <f t="shared" si="2"/>
        <v>1296</v>
      </c>
      <c r="I23" s="18">
        <v>93</v>
      </c>
      <c r="J23" s="18">
        <v>47</v>
      </c>
      <c r="K23" s="18">
        <v>47</v>
      </c>
      <c r="L23" s="18">
        <v>34</v>
      </c>
      <c r="M23" s="18">
        <v>34</v>
      </c>
    </row>
    <row r="24" spans="1:13" x14ac:dyDescent="0.35">
      <c r="A24">
        <v>68492.382722477065</v>
      </c>
      <c r="B24">
        <v>72</v>
      </c>
      <c r="C24">
        <v>34</v>
      </c>
      <c r="D24">
        <v>2.5</v>
      </c>
      <c r="E24">
        <v>0</v>
      </c>
      <c r="F24">
        <v>6.8</v>
      </c>
      <c r="G24">
        <f t="shared" si="1"/>
        <v>5184</v>
      </c>
      <c r="H24">
        <f t="shared" si="2"/>
        <v>1156</v>
      </c>
      <c r="I24" s="18">
        <v>73</v>
      </c>
      <c r="J24" s="18">
        <v>47</v>
      </c>
      <c r="K24" s="18">
        <v>47</v>
      </c>
      <c r="L24" s="18">
        <v>0</v>
      </c>
      <c r="M24" s="18">
        <v>0</v>
      </c>
    </row>
    <row r="25" spans="1:13" x14ac:dyDescent="0.35">
      <c r="A25">
        <v>83848.795443221199</v>
      </c>
      <c r="B25">
        <v>65</v>
      </c>
      <c r="C25">
        <v>33</v>
      </c>
      <c r="D25">
        <v>0</v>
      </c>
      <c r="E25">
        <v>0</v>
      </c>
      <c r="F25">
        <v>4</v>
      </c>
      <c r="G25">
        <f t="shared" si="1"/>
        <v>4225</v>
      </c>
      <c r="H25">
        <f t="shared" si="2"/>
        <v>1089</v>
      </c>
      <c r="I25" s="18">
        <v>64</v>
      </c>
      <c r="J25" s="18">
        <v>41</v>
      </c>
      <c r="K25" s="18">
        <v>41</v>
      </c>
      <c r="L25" s="18">
        <v>0</v>
      </c>
      <c r="M25" s="18">
        <v>0</v>
      </c>
    </row>
    <row r="26" spans="1:13" x14ac:dyDescent="0.35">
      <c r="A26">
        <v>83181.841971738031</v>
      </c>
      <c r="B26">
        <v>66</v>
      </c>
      <c r="C26">
        <v>36</v>
      </c>
      <c r="D26">
        <v>0</v>
      </c>
      <c r="E26">
        <v>0</v>
      </c>
      <c r="F26">
        <v>1.5</v>
      </c>
      <c r="G26">
        <f t="shared" si="1"/>
        <v>4356</v>
      </c>
      <c r="H26">
        <f t="shared" si="2"/>
        <v>1296</v>
      </c>
      <c r="I26" s="18">
        <v>63</v>
      </c>
      <c r="J26" s="18">
        <v>44</v>
      </c>
      <c r="K26" s="18">
        <v>44</v>
      </c>
      <c r="L26" s="18">
        <v>0</v>
      </c>
      <c r="M26" s="18">
        <v>0</v>
      </c>
    </row>
    <row r="27" spans="1:13" x14ac:dyDescent="0.35">
      <c r="A27">
        <v>80280.051641921513</v>
      </c>
      <c r="B27">
        <v>66</v>
      </c>
      <c r="C27">
        <v>30</v>
      </c>
      <c r="D27">
        <v>0</v>
      </c>
      <c r="E27">
        <v>0</v>
      </c>
      <c r="F27">
        <v>1.8</v>
      </c>
      <c r="G27">
        <f t="shared" si="1"/>
        <v>4356</v>
      </c>
      <c r="H27">
        <f t="shared" si="2"/>
        <v>900</v>
      </c>
      <c r="I27" s="18">
        <v>66</v>
      </c>
      <c r="J27" s="18">
        <v>42</v>
      </c>
      <c r="K27" s="18">
        <v>42</v>
      </c>
      <c r="L27" s="18">
        <v>0</v>
      </c>
      <c r="M27" s="18">
        <v>0</v>
      </c>
    </row>
    <row r="28" spans="1:13" x14ac:dyDescent="0.35">
      <c r="A28">
        <v>76699.649220565756</v>
      </c>
      <c r="B28">
        <v>78</v>
      </c>
      <c r="C28">
        <v>35</v>
      </c>
      <c r="D28">
        <v>0.1</v>
      </c>
      <c r="E28">
        <v>0</v>
      </c>
      <c r="F28">
        <v>2</v>
      </c>
      <c r="G28">
        <f t="shared" si="1"/>
        <v>6084</v>
      </c>
      <c r="H28">
        <f t="shared" si="2"/>
        <v>1225</v>
      </c>
      <c r="I28" s="18">
        <v>81</v>
      </c>
      <c r="J28" s="18">
        <v>46</v>
      </c>
      <c r="K28" s="18">
        <v>46</v>
      </c>
      <c r="L28" s="18">
        <v>7</v>
      </c>
      <c r="M28" s="18">
        <v>7</v>
      </c>
    </row>
    <row r="29" spans="1:13" x14ac:dyDescent="0.35">
      <c r="A29">
        <v>67956.086199898069</v>
      </c>
      <c r="B29">
        <v>76</v>
      </c>
      <c r="C29">
        <v>35</v>
      </c>
      <c r="D29">
        <v>3.7</v>
      </c>
      <c r="E29">
        <v>0</v>
      </c>
      <c r="F29">
        <v>4.5</v>
      </c>
      <c r="G29">
        <f t="shared" si="1"/>
        <v>5776</v>
      </c>
      <c r="H29">
        <f t="shared" si="2"/>
        <v>1225</v>
      </c>
      <c r="I29" s="18">
        <v>78</v>
      </c>
      <c r="J29" s="18">
        <v>43</v>
      </c>
      <c r="K29" s="18">
        <v>43</v>
      </c>
      <c r="L29" s="18">
        <v>0</v>
      </c>
      <c r="M29" s="18">
        <v>0</v>
      </c>
    </row>
    <row r="30" spans="1:13" x14ac:dyDescent="0.35">
      <c r="A30">
        <v>63075.144610219169</v>
      </c>
      <c r="B30">
        <v>99</v>
      </c>
      <c r="C30">
        <v>40</v>
      </c>
      <c r="D30">
        <v>10.3</v>
      </c>
      <c r="E30">
        <v>3.1</v>
      </c>
      <c r="F30">
        <v>7.3</v>
      </c>
      <c r="G30">
        <f t="shared" si="1"/>
        <v>9801</v>
      </c>
      <c r="H30">
        <f t="shared" si="2"/>
        <v>1600</v>
      </c>
      <c r="I30" s="18">
        <v>101</v>
      </c>
      <c r="J30" s="18">
        <v>43</v>
      </c>
      <c r="K30" s="18">
        <v>43</v>
      </c>
      <c r="L30" s="18">
        <v>11</v>
      </c>
      <c r="M30" s="18">
        <v>11</v>
      </c>
    </row>
    <row r="31" spans="1:13" x14ac:dyDescent="0.35">
      <c r="A31">
        <v>62429.498271941899</v>
      </c>
      <c r="B31">
        <v>105</v>
      </c>
      <c r="C31">
        <v>53</v>
      </c>
      <c r="D31">
        <v>15</v>
      </c>
      <c r="E31">
        <v>7.9</v>
      </c>
      <c r="F31">
        <v>12.2</v>
      </c>
      <c r="G31">
        <f t="shared" si="1"/>
        <v>11025</v>
      </c>
      <c r="H31">
        <f t="shared" si="2"/>
        <v>2809</v>
      </c>
      <c r="I31" s="18">
        <v>106</v>
      </c>
      <c r="J31" s="18">
        <v>50</v>
      </c>
      <c r="K31" s="18">
        <v>50</v>
      </c>
      <c r="L31" s="18">
        <v>36</v>
      </c>
      <c r="M31" s="18">
        <v>36</v>
      </c>
    </row>
    <row r="32" spans="1:13" x14ac:dyDescent="0.35">
      <c r="A32">
        <v>76651.004633435266</v>
      </c>
      <c r="B32">
        <v>105</v>
      </c>
      <c r="C32">
        <v>54</v>
      </c>
      <c r="D32">
        <v>14</v>
      </c>
      <c r="E32">
        <v>14.5</v>
      </c>
      <c r="F32">
        <v>10.9</v>
      </c>
      <c r="G32">
        <f t="shared" si="1"/>
        <v>11025</v>
      </c>
      <c r="H32">
        <f t="shared" si="2"/>
        <v>2916</v>
      </c>
      <c r="I32" s="18">
        <v>105</v>
      </c>
      <c r="J32" s="18">
        <v>51</v>
      </c>
      <c r="K32" s="18">
        <v>51</v>
      </c>
      <c r="L32" s="18">
        <v>2</v>
      </c>
      <c r="M32" s="18">
        <v>2</v>
      </c>
    </row>
    <row r="33" spans="1:13" x14ac:dyDescent="0.35">
      <c r="A33">
        <v>75084.327310728855</v>
      </c>
      <c r="B33">
        <v>100</v>
      </c>
      <c r="C33">
        <v>52</v>
      </c>
      <c r="D33">
        <v>14.6</v>
      </c>
      <c r="E33">
        <v>10.4</v>
      </c>
      <c r="F33">
        <v>12.6</v>
      </c>
      <c r="G33">
        <f t="shared" si="1"/>
        <v>10000</v>
      </c>
      <c r="H33">
        <f t="shared" si="2"/>
        <v>2704</v>
      </c>
      <c r="I33" s="18">
        <v>101</v>
      </c>
      <c r="J33" s="18">
        <v>53</v>
      </c>
      <c r="K33" s="18">
        <v>53</v>
      </c>
      <c r="L33" s="18">
        <v>21</v>
      </c>
      <c r="M33" s="18">
        <v>21</v>
      </c>
    </row>
    <row r="34" spans="1:13" x14ac:dyDescent="0.35">
      <c r="A34">
        <v>73225.380443858303</v>
      </c>
      <c r="B34">
        <v>104</v>
      </c>
      <c r="C34">
        <v>51</v>
      </c>
      <c r="D34">
        <v>9</v>
      </c>
      <c r="E34">
        <v>8.9</v>
      </c>
      <c r="F34">
        <v>8.9</v>
      </c>
      <c r="G34">
        <f t="shared" si="1"/>
        <v>10816</v>
      </c>
      <c r="H34">
        <f t="shared" si="2"/>
        <v>2601</v>
      </c>
      <c r="I34" s="18">
        <v>102</v>
      </c>
      <c r="J34" s="18">
        <v>53</v>
      </c>
      <c r="K34" s="18">
        <v>53</v>
      </c>
      <c r="L34" s="18">
        <v>76</v>
      </c>
      <c r="M34" s="18">
        <v>76</v>
      </c>
    </row>
    <row r="35" spans="1:13" x14ac:dyDescent="0.35">
      <c r="A35">
        <v>72098.916533613665</v>
      </c>
      <c r="B35">
        <v>91</v>
      </c>
      <c r="C35">
        <v>41</v>
      </c>
      <c r="D35">
        <v>10.5</v>
      </c>
      <c r="E35">
        <v>2.8</v>
      </c>
      <c r="F35">
        <v>10.4</v>
      </c>
      <c r="G35">
        <f t="shared" si="1"/>
        <v>8281</v>
      </c>
      <c r="H35">
        <f t="shared" si="2"/>
        <v>1681</v>
      </c>
      <c r="I35" s="18">
        <v>91</v>
      </c>
      <c r="J35" s="18">
        <v>48</v>
      </c>
      <c r="K35" s="18">
        <v>48</v>
      </c>
      <c r="L35" s="18">
        <v>64</v>
      </c>
      <c r="M35" s="18">
        <v>64</v>
      </c>
    </row>
    <row r="36" spans="1:13" x14ac:dyDescent="0.35">
      <c r="A36">
        <v>72910.597702344545</v>
      </c>
      <c r="B36">
        <v>70</v>
      </c>
      <c r="C36">
        <v>29</v>
      </c>
      <c r="D36">
        <v>2.7</v>
      </c>
      <c r="E36">
        <v>0</v>
      </c>
      <c r="F36">
        <v>6.1</v>
      </c>
      <c r="G36">
        <f t="shared" si="1"/>
        <v>4900</v>
      </c>
      <c r="H36">
        <f t="shared" si="2"/>
        <v>841</v>
      </c>
      <c r="I36" s="18">
        <v>69</v>
      </c>
      <c r="J36" s="18">
        <v>43</v>
      </c>
      <c r="K36" s="18">
        <v>43</v>
      </c>
      <c r="L36" s="18">
        <v>0</v>
      </c>
      <c r="M36" s="18">
        <v>0</v>
      </c>
    </row>
    <row r="37" spans="1:13" x14ac:dyDescent="0.35">
      <c r="A37">
        <v>87003.457221839955</v>
      </c>
      <c r="B37">
        <v>64</v>
      </c>
      <c r="C37">
        <v>29</v>
      </c>
      <c r="D37">
        <v>0</v>
      </c>
      <c r="E37">
        <v>0</v>
      </c>
      <c r="F37">
        <v>3.6</v>
      </c>
      <c r="G37">
        <f t="shared" si="1"/>
        <v>4096</v>
      </c>
      <c r="H37">
        <f t="shared" si="2"/>
        <v>841</v>
      </c>
      <c r="I37" s="18">
        <v>65</v>
      </c>
      <c r="J37" s="18">
        <v>40</v>
      </c>
      <c r="K37" s="18">
        <v>40</v>
      </c>
      <c r="L37" s="18">
        <v>0</v>
      </c>
      <c r="M37" s="18">
        <v>0</v>
      </c>
    </row>
    <row r="38" spans="1:13" x14ac:dyDescent="0.35">
      <c r="A38">
        <v>90577.427301095828</v>
      </c>
      <c r="B38">
        <v>61</v>
      </c>
      <c r="C38">
        <v>28</v>
      </c>
      <c r="D38">
        <v>0</v>
      </c>
      <c r="E38">
        <v>0</v>
      </c>
      <c r="F38">
        <v>2.2999999999999998</v>
      </c>
      <c r="G38">
        <f t="shared" si="1"/>
        <v>3721</v>
      </c>
      <c r="H38">
        <f t="shared" si="2"/>
        <v>784</v>
      </c>
      <c r="I38" s="18">
        <v>68</v>
      </c>
      <c r="J38" s="18">
        <v>39</v>
      </c>
      <c r="K38" s="18">
        <v>39</v>
      </c>
      <c r="L38" s="18">
        <v>0</v>
      </c>
      <c r="M38" s="18">
        <v>0</v>
      </c>
    </row>
    <row r="39" spans="1:13" x14ac:dyDescent="0.35">
      <c r="A39">
        <v>87614.529721330284</v>
      </c>
      <c r="B39">
        <v>67</v>
      </c>
      <c r="C39">
        <v>33</v>
      </c>
      <c r="D39">
        <v>0</v>
      </c>
      <c r="E39">
        <v>0</v>
      </c>
      <c r="F39">
        <v>0.5</v>
      </c>
      <c r="G39">
        <f t="shared" si="1"/>
        <v>4489</v>
      </c>
      <c r="H39">
        <f t="shared" si="2"/>
        <v>1089</v>
      </c>
      <c r="I39" s="18">
        <v>69</v>
      </c>
      <c r="J39" s="18">
        <v>43</v>
      </c>
      <c r="K39" s="18">
        <v>43</v>
      </c>
      <c r="L39" s="18">
        <v>0</v>
      </c>
      <c r="M39" s="18">
        <v>0</v>
      </c>
    </row>
    <row r="40" spans="1:13" x14ac:dyDescent="0.35">
      <c r="A40">
        <v>77728.421935168197</v>
      </c>
      <c r="B40">
        <v>82</v>
      </c>
      <c r="C40">
        <v>39</v>
      </c>
      <c r="D40">
        <v>0</v>
      </c>
      <c r="E40">
        <v>0.3</v>
      </c>
      <c r="F40">
        <v>0.9</v>
      </c>
      <c r="G40">
        <f t="shared" si="1"/>
        <v>6724</v>
      </c>
      <c r="H40">
        <f t="shared" si="2"/>
        <v>1521</v>
      </c>
      <c r="I40" s="18">
        <v>84</v>
      </c>
      <c r="J40" s="18">
        <v>46</v>
      </c>
      <c r="K40" s="18">
        <v>46</v>
      </c>
      <c r="L40" s="18">
        <v>34</v>
      </c>
      <c r="M40" s="18">
        <v>34</v>
      </c>
    </row>
    <row r="41" spans="1:13" x14ac:dyDescent="0.35">
      <c r="A41">
        <v>71939.314045259947</v>
      </c>
      <c r="B41">
        <v>95</v>
      </c>
      <c r="C41">
        <v>43</v>
      </c>
      <c r="D41">
        <v>1.1000000000000001</v>
      </c>
      <c r="E41">
        <v>1.6</v>
      </c>
      <c r="F41">
        <v>2.8</v>
      </c>
      <c r="G41">
        <f t="shared" si="1"/>
        <v>9025</v>
      </c>
      <c r="H41">
        <f t="shared" si="2"/>
        <v>1849</v>
      </c>
      <c r="I41" s="18">
        <v>96</v>
      </c>
      <c r="J41" s="18">
        <v>46</v>
      </c>
      <c r="K41" s="18">
        <v>46</v>
      </c>
      <c r="L41" s="18">
        <v>26</v>
      </c>
      <c r="M41" s="18">
        <v>26</v>
      </c>
    </row>
    <row r="42" spans="1:13" x14ac:dyDescent="0.35">
      <c r="A42">
        <v>67323.706567201836</v>
      </c>
      <c r="B42">
        <v>93</v>
      </c>
      <c r="C42">
        <v>46</v>
      </c>
      <c r="D42">
        <v>13.4</v>
      </c>
      <c r="E42">
        <v>2.6</v>
      </c>
      <c r="F42">
        <v>10.8</v>
      </c>
      <c r="G42">
        <f t="shared" si="1"/>
        <v>8649</v>
      </c>
      <c r="H42">
        <f t="shared" si="2"/>
        <v>2116</v>
      </c>
      <c r="I42" s="18">
        <v>96</v>
      </c>
      <c r="J42" s="18">
        <v>49</v>
      </c>
      <c r="K42" s="18">
        <v>49</v>
      </c>
      <c r="L42" s="18">
        <v>1</v>
      </c>
      <c r="M42" s="18">
        <v>1</v>
      </c>
    </row>
    <row r="43" spans="1:13" x14ac:dyDescent="0.35">
      <c r="A43">
        <v>67103.800871661573</v>
      </c>
      <c r="B43">
        <v>100</v>
      </c>
      <c r="C43">
        <v>50</v>
      </c>
      <c r="D43">
        <v>15.7</v>
      </c>
      <c r="E43">
        <v>7.5</v>
      </c>
      <c r="F43">
        <v>12.8</v>
      </c>
      <c r="G43">
        <f t="shared" si="1"/>
        <v>10000</v>
      </c>
      <c r="H43">
        <f t="shared" si="2"/>
        <v>2500</v>
      </c>
      <c r="I43" s="18">
        <v>99</v>
      </c>
      <c r="J43" s="18">
        <v>50</v>
      </c>
      <c r="K43" s="18">
        <v>50</v>
      </c>
      <c r="L43" s="18">
        <v>0</v>
      </c>
      <c r="M43" s="18">
        <v>0</v>
      </c>
    </row>
    <row r="44" spans="1:13" x14ac:dyDescent="0.35">
      <c r="A44">
        <v>76740.253380071357</v>
      </c>
      <c r="B44">
        <v>99</v>
      </c>
      <c r="C44">
        <v>57</v>
      </c>
      <c r="D44">
        <v>17.8</v>
      </c>
      <c r="E44">
        <v>10.3</v>
      </c>
      <c r="F44">
        <v>14.5</v>
      </c>
      <c r="G44">
        <f t="shared" si="1"/>
        <v>9801</v>
      </c>
      <c r="H44">
        <f t="shared" si="2"/>
        <v>3249</v>
      </c>
      <c r="I44" s="18">
        <v>101</v>
      </c>
      <c r="J44" s="18">
        <v>53</v>
      </c>
      <c r="K44" s="18">
        <v>53</v>
      </c>
      <c r="L44" s="18">
        <v>0</v>
      </c>
      <c r="M44" s="18">
        <v>0</v>
      </c>
    </row>
    <row r="45" spans="1:13" x14ac:dyDescent="0.35">
      <c r="A45">
        <v>77446.202925535166</v>
      </c>
      <c r="B45">
        <v>105</v>
      </c>
      <c r="C45">
        <v>56</v>
      </c>
      <c r="D45">
        <v>13.9</v>
      </c>
      <c r="E45">
        <v>10.9</v>
      </c>
      <c r="F45">
        <v>12.6</v>
      </c>
      <c r="G45">
        <f t="shared" si="1"/>
        <v>11025</v>
      </c>
      <c r="H45">
        <f t="shared" si="2"/>
        <v>3136</v>
      </c>
      <c r="I45" s="18">
        <v>103</v>
      </c>
      <c r="J45" s="18">
        <v>55</v>
      </c>
      <c r="K45" s="18">
        <v>55</v>
      </c>
      <c r="L45" s="18">
        <v>20</v>
      </c>
      <c r="M45" s="18">
        <v>20</v>
      </c>
    </row>
    <row r="46" spans="1:13" x14ac:dyDescent="0.35">
      <c r="A46">
        <v>75907.265078134558</v>
      </c>
      <c r="B46">
        <v>101</v>
      </c>
      <c r="C46">
        <v>48</v>
      </c>
      <c r="D46">
        <v>5.3</v>
      </c>
      <c r="E46">
        <v>7.8</v>
      </c>
      <c r="F46">
        <v>5.8</v>
      </c>
      <c r="G46">
        <f t="shared" si="1"/>
        <v>10201</v>
      </c>
      <c r="H46">
        <f t="shared" si="2"/>
        <v>2304</v>
      </c>
      <c r="I46" s="18">
        <v>102</v>
      </c>
      <c r="J46" s="18">
        <v>52</v>
      </c>
      <c r="K46" s="18">
        <v>52</v>
      </c>
      <c r="L46" s="18">
        <v>69</v>
      </c>
      <c r="M46" s="18">
        <v>69</v>
      </c>
    </row>
    <row r="47" spans="1:13" x14ac:dyDescent="0.35">
      <c r="A47">
        <v>74911.056095412845</v>
      </c>
      <c r="B47">
        <v>93</v>
      </c>
      <c r="C47">
        <v>42</v>
      </c>
      <c r="D47">
        <v>3.9</v>
      </c>
      <c r="E47">
        <v>2</v>
      </c>
      <c r="F47">
        <v>6.2</v>
      </c>
      <c r="G47">
        <f t="shared" si="1"/>
        <v>8649</v>
      </c>
      <c r="H47">
        <f t="shared" si="2"/>
        <v>1764</v>
      </c>
      <c r="I47" s="18">
        <v>93</v>
      </c>
      <c r="J47" s="18">
        <v>49</v>
      </c>
      <c r="K47" s="18">
        <v>49</v>
      </c>
      <c r="L47" s="18">
        <v>33</v>
      </c>
      <c r="M47" s="18">
        <v>33</v>
      </c>
    </row>
    <row r="48" spans="1:13" x14ac:dyDescent="0.35">
      <c r="A48">
        <v>82729.56791783894</v>
      </c>
      <c r="B48">
        <v>69</v>
      </c>
      <c r="C48">
        <v>28</v>
      </c>
      <c r="D48">
        <v>0.5</v>
      </c>
      <c r="E48">
        <v>0</v>
      </c>
      <c r="F48">
        <v>4.5999999999999996</v>
      </c>
      <c r="G48">
        <f t="shared" si="1"/>
        <v>4761</v>
      </c>
      <c r="H48">
        <f t="shared" si="2"/>
        <v>784</v>
      </c>
      <c r="I48" s="18">
        <v>70</v>
      </c>
      <c r="J48" s="18">
        <v>41</v>
      </c>
      <c r="K48" s="18">
        <v>41</v>
      </c>
      <c r="L48" s="18">
        <v>0</v>
      </c>
      <c r="M48" s="18">
        <v>0</v>
      </c>
    </row>
    <row r="49" spans="1:13" x14ac:dyDescent="0.35">
      <c r="A49">
        <v>94722.267741717631</v>
      </c>
      <c r="B49">
        <v>66</v>
      </c>
      <c r="C49">
        <v>27</v>
      </c>
      <c r="D49">
        <v>0</v>
      </c>
      <c r="E49">
        <v>0</v>
      </c>
      <c r="F49">
        <v>3.4</v>
      </c>
      <c r="G49">
        <f t="shared" si="1"/>
        <v>4356</v>
      </c>
      <c r="H49">
        <f t="shared" si="2"/>
        <v>729</v>
      </c>
      <c r="I49" s="18">
        <v>67</v>
      </c>
      <c r="J49" s="18">
        <v>41</v>
      </c>
      <c r="K49" s="18">
        <v>41</v>
      </c>
      <c r="L49" s="18">
        <v>0</v>
      </c>
      <c r="M49" s="18">
        <v>0</v>
      </c>
    </row>
    <row r="50" spans="1:13" x14ac:dyDescent="0.35">
      <c r="A50">
        <v>91773.03888891438</v>
      </c>
      <c r="B50">
        <v>58</v>
      </c>
      <c r="C50">
        <v>32</v>
      </c>
      <c r="D50">
        <v>0</v>
      </c>
      <c r="E50">
        <v>0</v>
      </c>
      <c r="F50">
        <v>0.7</v>
      </c>
      <c r="G50">
        <f t="shared" si="1"/>
        <v>3364</v>
      </c>
      <c r="H50">
        <f t="shared" si="2"/>
        <v>1024</v>
      </c>
      <c r="I50" s="18">
        <v>60</v>
      </c>
      <c r="J50" s="18">
        <v>41</v>
      </c>
      <c r="K50" s="18">
        <v>41</v>
      </c>
      <c r="L50" s="18">
        <v>0</v>
      </c>
      <c r="M50" s="18">
        <v>0</v>
      </c>
    </row>
    <row r="51" spans="1:13" x14ac:dyDescent="0.35">
      <c r="A51">
        <v>81983.01421286953</v>
      </c>
      <c r="B51">
        <v>69</v>
      </c>
      <c r="C51">
        <v>33</v>
      </c>
      <c r="D51">
        <v>0</v>
      </c>
      <c r="E51">
        <v>0</v>
      </c>
      <c r="F51">
        <v>0.2</v>
      </c>
      <c r="G51">
        <f t="shared" si="1"/>
        <v>4761</v>
      </c>
      <c r="H51">
        <f t="shared" si="2"/>
        <v>1089</v>
      </c>
      <c r="I51" s="18">
        <v>69</v>
      </c>
      <c r="J51" s="18">
        <v>46</v>
      </c>
      <c r="K51" s="18">
        <v>46</v>
      </c>
      <c r="L51" s="18">
        <v>0</v>
      </c>
      <c r="M51" s="18">
        <v>0</v>
      </c>
    </row>
    <row r="52" spans="1:13" x14ac:dyDescent="0.35">
      <c r="A52">
        <v>74305.209873878703</v>
      </c>
      <c r="B52">
        <v>80</v>
      </c>
      <c r="C52">
        <v>38</v>
      </c>
      <c r="D52">
        <v>0.4</v>
      </c>
      <c r="E52">
        <v>0</v>
      </c>
      <c r="F52">
        <v>0.9</v>
      </c>
      <c r="G52">
        <f t="shared" si="1"/>
        <v>6400</v>
      </c>
      <c r="H52">
        <f t="shared" si="2"/>
        <v>1444</v>
      </c>
      <c r="I52" s="18">
        <v>83</v>
      </c>
      <c r="J52" s="18">
        <v>40</v>
      </c>
      <c r="K52" s="18">
        <v>40</v>
      </c>
      <c r="L52" s="18">
        <v>7</v>
      </c>
      <c r="M52" s="18">
        <v>7</v>
      </c>
    </row>
    <row r="53" spans="1:13" x14ac:dyDescent="0.35">
      <c r="A53">
        <v>68553.087951044858</v>
      </c>
      <c r="B53">
        <v>78</v>
      </c>
      <c r="C53">
        <v>38</v>
      </c>
      <c r="D53">
        <v>4.5</v>
      </c>
      <c r="E53">
        <v>0</v>
      </c>
      <c r="F53">
        <v>4.9000000000000004</v>
      </c>
      <c r="G53">
        <f t="shared" si="1"/>
        <v>6084</v>
      </c>
      <c r="H53">
        <f t="shared" si="2"/>
        <v>1444</v>
      </c>
      <c r="I53" s="18">
        <v>81</v>
      </c>
      <c r="J53" s="18">
        <v>46</v>
      </c>
      <c r="K53" s="18">
        <v>46</v>
      </c>
      <c r="L53" s="18">
        <v>0</v>
      </c>
      <c r="M53" s="18">
        <v>0</v>
      </c>
    </row>
    <row r="54" spans="1:13" x14ac:dyDescent="0.35">
      <c r="A54">
        <v>65898.540770693173</v>
      </c>
      <c r="B54">
        <v>94</v>
      </c>
      <c r="C54">
        <v>42</v>
      </c>
      <c r="D54">
        <v>13.6</v>
      </c>
      <c r="E54">
        <v>2.2999999999999998</v>
      </c>
      <c r="F54">
        <v>9.5</v>
      </c>
      <c r="G54">
        <f t="shared" si="1"/>
        <v>8836</v>
      </c>
      <c r="H54">
        <f t="shared" si="2"/>
        <v>1764</v>
      </c>
      <c r="I54" s="18">
        <v>97</v>
      </c>
      <c r="J54" s="18">
        <v>51</v>
      </c>
      <c r="K54" s="18">
        <v>51</v>
      </c>
      <c r="L54" s="18">
        <v>0</v>
      </c>
      <c r="M54" s="18">
        <v>0</v>
      </c>
    </row>
    <row r="55" spans="1:13" x14ac:dyDescent="0.35">
      <c r="A55">
        <v>62853.630829153924</v>
      </c>
      <c r="B55">
        <v>98</v>
      </c>
      <c r="C55">
        <v>48</v>
      </c>
      <c r="D55">
        <v>18.2</v>
      </c>
      <c r="E55">
        <v>5.2</v>
      </c>
      <c r="F55">
        <v>12.6</v>
      </c>
      <c r="G55">
        <f t="shared" si="1"/>
        <v>9604</v>
      </c>
      <c r="H55">
        <f t="shared" si="2"/>
        <v>2304</v>
      </c>
      <c r="I55" s="18">
        <v>102</v>
      </c>
      <c r="J55" s="18">
        <v>50</v>
      </c>
      <c r="K55" s="18">
        <v>50</v>
      </c>
      <c r="L55" s="18">
        <v>0</v>
      </c>
      <c r="M55" s="18">
        <v>0</v>
      </c>
    </row>
    <row r="56" spans="1:13" x14ac:dyDescent="0.35">
      <c r="A56">
        <v>77062.272506447509</v>
      </c>
      <c r="B56">
        <v>105</v>
      </c>
      <c r="C56">
        <v>57</v>
      </c>
      <c r="D56">
        <v>19.100000000000001</v>
      </c>
      <c r="E56">
        <v>14</v>
      </c>
      <c r="F56">
        <v>15.2</v>
      </c>
      <c r="G56">
        <f t="shared" si="1"/>
        <v>11025</v>
      </c>
      <c r="H56">
        <f t="shared" si="2"/>
        <v>3249</v>
      </c>
      <c r="I56" s="18">
        <v>108</v>
      </c>
      <c r="J56" s="18">
        <v>52</v>
      </c>
      <c r="K56" s="18">
        <v>52</v>
      </c>
      <c r="L56" s="18">
        <v>6</v>
      </c>
      <c r="M56" s="18">
        <v>6</v>
      </c>
    </row>
    <row r="57" spans="1:13" x14ac:dyDescent="0.35">
      <c r="A57">
        <v>75263.628846763502</v>
      </c>
      <c r="B57">
        <v>102</v>
      </c>
      <c r="C57">
        <v>54</v>
      </c>
      <c r="D57">
        <v>12.4</v>
      </c>
      <c r="E57">
        <v>11.6</v>
      </c>
      <c r="F57">
        <v>9.8000000000000007</v>
      </c>
      <c r="G57">
        <f t="shared" si="1"/>
        <v>10404</v>
      </c>
      <c r="H57">
        <f t="shared" si="2"/>
        <v>2916</v>
      </c>
      <c r="I57" s="18">
        <v>105</v>
      </c>
      <c r="J57" s="18">
        <v>52</v>
      </c>
      <c r="K57" s="18">
        <v>52</v>
      </c>
      <c r="L57" s="18">
        <v>9</v>
      </c>
      <c r="M57" s="18">
        <v>9</v>
      </c>
    </row>
    <row r="58" spans="1:13" x14ac:dyDescent="0.35">
      <c r="A58">
        <v>66942.590297782881</v>
      </c>
      <c r="B58">
        <v>95</v>
      </c>
      <c r="C58">
        <v>47</v>
      </c>
      <c r="D58">
        <v>8.6</v>
      </c>
      <c r="E58">
        <v>4.2</v>
      </c>
      <c r="F58">
        <v>7.6</v>
      </c>
      <c r="G58">
        <f t="shared" si="1"/>
        <v>9025</v>
      </c>
      <c r="H58">
        <f t="shared" si="2"/>
        <v>2209</v>
      </c>
      <c r="I58" s="18">
        <v>96</v>
      </c>
      <c r="J58" s="18">
        <v>50</v>
      </c>
      <c r="K58" s="18">
        <v>50</v>
      </c>
      <c r="L58" s="18">
        <v>5</v>
      </c>
      <c r="M58" s="18">
        <v>5</v>
      </c>
    </row>
    <row r="59" spans="1:13" x14ac:dyDescent="0.35">
      <c r="A59">
        <v>65653.307728134561</v>
      </c>
      <c r="B59">
        <v>88</v>
      </c>
      <c r="C59">
        <v>42</v>
      </c>
      <c r="D59">
        <v>7.6</v>
      </c>
      <c r="E59">
        <v>0.9</v>
      </c>
      <c r="F59">
        <v>8</v>
      </c>
      <c r="G59">
        <f t="shared" si="1"/>
        <v>7744</v>
      </c>
      <c r="H59">
        <f t="shared" si="2"/>
        <v>1764</v>
      </c>
      <c r="I59" s="18">
        <v>91</v>
      </c>
      <c r="J59" s="18">
        <v>50</v>
      </c>
      <c r="K59" s="18">
        <v>50</v>
      </c>
      <c r="L59" s="18">
        <v>8</v>
      </c>
      <c r="M59" s="18">
        <v>8</v>
      </c>
    </row>
    <row r="60" spans="1:13" x14ac:dyDescent="0.35">
      <c r="A60">
        <v>68414.792595897045</v>
      </c>
      <c r="B60">
        <v>77</v>
      </c>
      <c r="C60">
        <v>31</v>
      </c>
      <c r="D60">
        <v>2</v>
      </c>
      <c r="E60">
        <v>0</v>
      </c>
      <c r="F60">
        <v>3.3</v>
      </c>
      <c r="G60">
        <f t="shared" si="1"/>
        <v>5929</v>
      </c>
      <c r="H60">
        <f t="shared" si="2"/>
        <v>961</v>
      </c>
      <c r="I60" s="18">
        <v>77</v>
      </c>
      <c r="J60" s="18">
        <v>43</v>
      </c>
      <c r="K60" s="18">
        <v>43</v>
      </c>
      <c r="L60" s="18">
        <v>12</v>
      </c>
      <c r="M60" s="18">
        <v>12</v>
      </c>
    </row>
    <row r="61" spans="1:13" x14ac:dyDescent="0.35">
      <c r="A61">
        <v>80650.313334046892</v>
      </c>
      <c r="B61">
        <v>64</v>
      </c>
      <c r="C61">
        <v>28</v>
      </c>
      <c r="D61">
        <v>0.7</v>
      </c>
      <c r="E61">
        <v>0</v>
      </c>
      <c r="F61">
        <v>3</v>
      </c>
      <c r="G61">
        <f t="shared" si="1"/>
        <v>4096</v>
      </c>
      <c r="H61">
        <f t="shared" si="2"/>
        <v>784</v>
      </c>
      <c r="I61" s="18">
        <v>66</v>
      </c>
      <c r="J61" s="18">
        <v>42</v>
      </c>
      <c r="K61" s="18">
        <v>42</v>
      </c>
      <c r="L61" s="18">
        <v>0</v>
      </c>
      <c r="M61" s="18">
        <v>0</v>
      </c>
    </row>
    <row r="62" spans="1:13" x14ac:dyDescent="0.35">
      <c r="A62">
        <v>80264.372808053013</v>
      </c>
      <c r="B62">
        <v>62</v>
      </c>
      <c r="C62">
        <v>30</v>
      </c>
      <c r="D62">
        <v>0</v>
      </c>
      <c r="E62">
        <v>0</v>
      </c>
      <c r="F62">
        <v>1.1000000000000001</v>
      </c>
      <c r="G62">
        <f t="shared" si="1"/>
        <v>3844</v>
      </c>
      <c r="H62">
        <f t="shared" si="2"/>
        <v>900</v>
      </c>
      <c r="I62" s="18">
        <v>64</v>
      </c>
      <c r="J62" s="18">
        <v>43</v>
      </c>
      <c r="K62" s="18">
        <v>43</v>
      </c>
      <c r="L62" s="18">
        <v>0</v>
      </c>
      <c r="M62" s="18">
        <v>0</v>
      </c>
    </row>
    <row r="63" spans="1:13" x14ac:dyDescent="0.35">
      <c r="A63">
        <v>74848.742781320077</v>
      </c>
      <c r="B63">
        <v>72</v>
      </c>
      <c r="C63">
        <v>28</v>
      </c>
      <c r="D63">
        <v>0</v>
      </c>
      <c r="E63">
        <v>0</v>
      </c>
      <c r="F63">
        <v>1.9</v>
      </c>
      <c r="G63">
        <f t="shared" si="1"/>
        <v>5184</v>
      </c>
      <c r="H63">
        <f t="shared" si="2"/>
        <v>784</v>
      </c>
      <c r="I63" s="18">
        <v>74</v>
      </c>
      <c r="J63" s="18">
        <v>38</v>
      </c>
      <c r="K63" s="18">
        <v>38</v>
      </c>
      <c r="L63" s="18">
        <v>0</v>
      </c>
      <c r="M63" s="18">
        <v>0</v>
      </c>
    </row>
    <row r="64" spans="1:13" x14ac:dyDescent="0.35">
      <c r="A64">
        <v>83571.400690163107</v>
      </c>
      <c r="B64">
        <v>67</v>
      </c>
      <c r="C64">
        <v>32</v>
      </c>
      <c r="D64">
        <v>0.1</v>
      </c>
      <c r="E64">
        <v>0</v>
      </c>
      <c r="F64">
        <v>2.9</v>
      </c>
      <c r="G64">
        <f t="shared" si="1"/>
        <v>4489</v>
      </c>
      <c r="H64">
        <f t="shared" si="2"/>
        <v>1024</v>
      </c>
      <c r="I64" s="18">
        <v>72</v>
      </c>
      <c r="J64" s="18">
        <v>39</v>
      </c>
      <c r="K64" s="18">
        <v>39</v>
      </c>
      <c r="L64" s="18">
        <v>0</v>
      </c>
      <c r="M64" s="18">
        <v>0</v>
      </c>
    </row>
    <row r="65" spans="1:13" x14ac:dyDescent="0.35">
      <c r="A65">
        <v>70082.377285295617</v>
      </c>
      <c r="B65">
        <v>87</v>
      </c>
      <c r="C65">
        <v>38</v>
      </c>
      <c r="D65">
        <v>2.4</v>
      </c>
      <c r="E65">
        <v>0.4</v>
      </c>
      <c r="F65">
        <v>3.7</v>
      </c>
      <c r="G65">
        <f t="shared" si="1"/>
        <v>7569</v>
      </c>
      <c r="H65">
        <f t="shared" si="2"/>
        <v>1444</v>
      </c>
      <c r="I65" s="18">
        <v>86</v>
      </c>
      <c r="J65" s="18">
        <v>43</v>
      </c>
      <c r="K65" s="18">
        <v>43</v>
      </c>
      <c r="L65" s="18">
        <v>0</v>
      </c>
      <c r="M65" s="18">
        <v>0</v>
      </c>
    </row>
    <row r="66" spans="1:13" x14ac:dyDescent="0.35">
      <c r="A66">
        <v>65843.463841462799</v>
      </c>
      <c r="B66">
        <v>95</v>
      </c>
      <c r="C66">
        <v>46</v>
      </c>
      <c r="D66">
        <v>10.1</v>
      </c>
      <c r="E66">
        <v>3.2</v>
      </c>
      <c r="F66">
        <v>7.5</v>
      </c>
      <c r="G66">
        <f t="shared" si="1"/>
        <v>9025</v>
      </c>
      <c r="H66">
        <f t="shared" si="2"/>
        <v>2116</v>
      </c>
      <c r="I66" s="18">
        <v>97</v>
      </c>
      <c r="J66" s="18">
        <v>48</v>
      </c>
      <c r="K66" s="18">
        <v>48</v>
      </c>
      <c r="L66" s="18">
        <v>3</v>
      </c>
      <c r="M66" s="18">
        <v>3</v>
      </c>
    </row>
    <row r="67" spans="1:13" x14ac:dyDescent="0.35">
      <c r="A67">
        <v>67353.456149413862</v>
      </c>
      <c r="B67">
        <v>105</v>
      </c>
      <c r="C67">
        <v>50</v>
      </c>
      <c r="D67">
        <v>15.5</v>
      </c>
      <c r="E67">
        <v>9.5</v>
      </c>
      <c r="F67">
        <v>11.7</v>
      </c>
      <c r="G67">
        <f t="shared" ref="G67:G130" si="3">B67^2</f>
        <v>11025</v>
      </c>
      <c r="H67">
        <f t="shared" ref="H67:H130" si="4">C67^2</f>
        <v>2500</v>
      </c>
      <c r="I67" s="18">
        <v>107</v>
      </c>
      <c r="J67" s="18">
        <v>50</v>
      </c>
      <c r="K67" s="18">
        <v>50</v>
      </c>
      <c r="L67" s="18">
        <v>13</v>
      </c>
      <c r="M67" s="18">
        <v>13</v>
      </c>
    </row>
    <row r="68" spans="1:13" x14ac:dyDescent="0.35">
      <c r="A68">
        <v>81626.823269087661</v>
      </c>
      <c r="B68">
        <v>111</v>
      </c>
      <c r="C68">
        <v>54</v>
      </c>
      <c r="D68">
        <v>16.7</v>
      </c>
      <c r="E68">
        <v>14.4</v>
      </c>
      <c r="F68">
        <v>13.2</v>
      </c>
      <c r="G68">
        <f t="shared" si="3"/>
        <v>12321</v>
      </c>
      <c r="H68">
        <f t="shared" si="4"/>
        <v>2916</v>
      </c>
      <c r="I68" s="18">
        <v>115</v>
      </c>
      <c r="J68" s="18">
        <v>50</v>
      </c>
      <c r="K68" s="18">
        <v>50</v>
      </c>
      <c r="L68" s="18">
        <v>32</v>
      </c>
      <c r="M68" s="18">
        <v>32</v>
      </c>
    </row>
    <row r="69" spans="1:13" x14ac:dyDescent="0.35">
      <c r="A69">
        <v>74014.548415239551</v>
      </c>
      <c r="B69">
        <v>99</v>
      </c>
      <c r="C69">
        <v>51</v>
      </c>
      <c r="D69">
        <v>13.8</v>
      </c>
      <c r="E69">
        <v>8.1999999999999993</v>
      </c>
      <c r="F69">
        <v>11.9</v>
      </c>
      <c r="G69">
        <f t="shared" si="3"/>
        <v>9801</v>
      </c>
      <c r="H69">
        <f t="shared" si="4"/>
        <v>2601</v>
      </c>
      <c r="I69" s="18">
        <v>103</v>
      </c>
      <c r="J69" s="18">
        <v>52</v>
      </c>
      <c r="K69" s="18">
        <v>52</v>
      </c>
      <c r="L69" s="18">
        <v>0</v>
      </c>
      <c r="M69" s="18">
        <v>0</v>
      </c>
    </row>
    <row r="70" spans="1:13" x14ac:dyDescent="0.35">
      <c r="A70">
        <v>71532.066386060149</v>
      </c>
      <c r="B70">
        <v>97</v>
      </c>
      <c r="C70">
        <v>48</v>
      </c>
      <c r="D70">
        <v>15.1</v>
      </c>
      <c r="E70">
        <v>5.6</v>
      </c>
      <c r="F70">
        <v>13.7</v>
      </c>
      <c r="G70">
        <f t="shared" si="3"/>
        <v>9409</v>
      </c>
      <c r="H70">
        <f t="shared" si="4"/>
        <v>2304</v>
      </c>
      <c r="I70" s="18">
        <v>100</v>
      </c>
      <c r="J70" s="18">
        <v>49</v>
      </c>
      <c r="K70" s="18">
        <v>49</v>
      </c>
      <c r="L70" s="18">
        <v>8</v>
      </c>
      <c r="M70" s="18">
        <v>8</v>
      </c>
    </row>
    <row r="71" spans="1:13" x14ac:dyDescent="0.35">
      <c r="A71">
        <v>71048.434664424058</v>
      </c>
      <c r="B71">
        <v>86</v>
      </c>
      <c r="C71">
        <v>38</v>
      </c>
      <c r="D71">
        <v>7.8</v>
      </c>
      <c r="E71">
        <v>0.2</v>
      </c>
      <c r="F71">
        <v>9.1999999999999993</v>
      </c>
      <c r="G71">
        <f t="shared" si="3"/>
        <v>7396</v>
      </c>
      <c r="H71">
        <f t="shared" si="4"/>
        <v>1444</v>
      </c>
      <c r="I71" s="18">
        <v>86</v>
      </c>
      <c r="J71" s="18">
        <v>50</v>
      </c>
      <c r="K71" s="18">
        <v>50</v>
      </c>
      <c r="L71" s="18">
        <v>15</v>
      </c>
      <c r="M71" s="18">
        <v>15</v>
      </c>
    </row>
    <row r="72" spans="1:13" x14ac:dyDescent="0.35">
      <c r="A72">
        <v>72049.869925101942</v>
      </c>
      <c r="B72">
        <v>77</v>
      </c>
      <c r="C72">
        <v>30</v>
      </c>
      <c r="D72">
        <v>1</v>
      </c>
      <c r="E72">
        <v>0</v>
      </c>
      <c r="F72">
        <v>5.4</v>
      </c>
      <c r="G72">
        <f t="shared" si="3"/>
        <v>5929</v>
      </c>
      <c r="H72">
        <f t="shared" si="4"/>
        <v>900</v>
      </c>
      <c r="I72" s="18">
        <v>82</v>
      </c>
      <c r="J72" s="18">
        <v>44</v>
      </c>
      <c r="K72" s="18">
        <v>44</v>
      </c>
      <c r="L72" s="18">
        <v>0</v>
      </c>
      <c r="M72" s="18">
        <v>0</v>
      </c>
    </row>
    <row r="73" spans="1:13" x14ac:dyDescent="0.35">
      <c r="A73">
        <v>87930.518526987769</v>
      </c>
      <c r="B73">
        <v>66</v>
      </c>
      <c r="C73">
        <v>26</v>
      </c>
      <c r="D73">
        <v>0.1</v>
      </c>
      <c r="E73">
        <v>0</v>
      </c>
      <c r="F73">
        <v>2.2999999999999998</v>
      </c>
      <c r="G73">
        <f t="shared" si="3"/>
        <v>4356</v>
      </c>
      <c r="H73">
        <f t="shared" si="4"/>
        <v>676</v>
      </c>
      <c r="I73" s="18">
        <v>69</v>
      </c>
      <c r="J73" s="18">
        <v>38</v>
      </c>
      <c r="K73" s="18">
        <v>38</v>
      </c>
      <c r="L73" s="18">
        <v>0</v>
      </c>
      <c r="M73" s="18">
        <v>0</v>
      </c>
    </row>
    <row r="74" spans="1:13" x14ac:dyDescent="0.35">
      <c r="A74">
        <v>94602.867391488282</v>
      </c>
      <c r="B74">
        <v>67</v>
      </c>
      <c r="C74">
        <v>21</v>
      </c>
      <c r="D74">
        <v>0</v>
      </c>
      <c r="E74">
        <v>0</v>
      </c>
      <c r="F74">
        <v>1.7</v>
      </c>
      <c r="G74">
        <f t="shared" si="3"/>
        <v>4489</v>
      </c>
      <c r="H74">
        <f t="shared" si="4"/>
        <v>441</v>
      </c>
      <c r="I74" s="18">
        <v>66</v>
      </c>
      <c r="J74" s="18">
        <v>37</v>
      </c>
      <c r="K74" s="18">
        <v>37</v>
      </c>
      <c r="L74" s="18">
        <v>0</v>
      </c>
      <c r="M74" s="18">
        <v>0</v>
      </c>
    </row>
    <row r="75" spans="1:13" x14ac:dyDescent="0.35">
      <c r="A75">
        <v>81756.27415384812</v>
      </c>
      <c r="B75">
        <v>75</v>
      </c>
      <c r="C75">
        <v>32</v>
      </c>
      <c r="D75">
        <v>0</v>
      </c>
      <c r="E75">
        <v>0</v>
      </c>
      <c r="F75">
        <v>1.9</v>
      </c>
      <c r="G75">
        <f t="shared" si="3"/>
        <v>5625</v>
      </c>
      <c r="H75">
        <f t="shared" si="4"/>
        <v>1024</v>
      </c>
      <c r="I75" s="18">
        <v>74</v>
      </c>
      <c r="J75" s="18">
        <v>40</v>
      </c>
      <c r="K75" s="18">
        <v>40</v>
      </c>
      <c r="L75" s="18">
        <v>0</v>
      </c>
      <c r="M75" s="18">
        <v>0</v>
      </c>
    </row>
    <row r="76" spans="1:13" x14ac:dyDescent="0.35">
      <c r="A76">
        <v>72420.533638608569</v>
      </c>
      <c r="B76">
        <v>83</v>
      </c>
      <c r="C76">
        <v>31</v>
      </c>
      <c r="D76">
        <v>0.3</v>
      </c>
      <c r="E76">
        <v>0.1</v>
      </c>
      <c r="F76">
        <v>2.8</v>
      </c>
      <c r="G76">
        <f t="shared" si="3"/>
        <v>6889</v>
      </c>
      <c r="H76">
        <f t="shared" si="4"/>
        <v>961</v>
      </c>
      <c r="I76" s="18">
        <v>87</v>
      </c>
      <c r="J76" s="18">
        <v>43</v>
      </c>
      <c r="K76" s="18">
        <v>43</v>
      </c>
      <c r="L76" s="18">
        <v>6</v>
      </c>
      <c r="M76" s="18">
        <v>6</v>
      </c>
    </row>
    <row r="77" spans="1:13" x14ac:dyDescent="0.35">
      <c r="A77">
        <v>66488.306136977582</v>
      </c>
      <c r="B77">
        <v>90</v>
      </c>
      <c r="C77">
        <v>36</v>
      </c>
      <c r="D77">
        <v>4.2</v>
      </c>
      <c r="E77">
        <v>0.7</v>
      </c>
      <c r="F77">
        <v>4.4000000000000004</v>
      </c>
      <c r="G77">
        <f t="shared" si="3"/>
        <v>8100</v>
      </c>
      <c r="H77">
        <f t="shared" si="4"/>
        <v>1296</v>
      </c>
      <c r="I77" s="18">
        <v>95</v>
      </c>
      <c r="J77" s="18">
        <v>45</v>
      </c>
      <c r="K77" s="18">
        <v>45</v>
      </c>
      <c r="L77" s="18">
        <v>0</v>
      </c>
      <c r="M77" s="18">
        <v>0</v>
      </c>
    </row>
    <row r="78" spans="1:13" x14ac:dyDescent="0.35">
      <c r="A78">
        <v>64813.887084097863</v>
      </c>
      <c r="B78">
        <v>92</v>
      </c>
      <c r="C78">
        <v>40</v>
      </c>
      <c r="D78">
        <v>11.3</v>
      </c>
      <c r="E78">
        <v>2.9</v>
      </c>
      <c r="F78">
        <v>9.3000000000000007</v>
      </c>
      <c r="G78">
        <f t="shared" si="3"/>
        <v>8464</v>
      </c>
      <c r="H78">
        <f t="shared" si="4"/>
        <v>1600</v>
      </c>
      <c r="I78" s="18">
        <v>97</v>
      </c>
      <c r="J78" s="18">
        <v>48</v>
      </c>
      <c r="K78" s="18">
        <v>48</v>
      </c>
      <c r="L78" s="18">
        <v>23</v>
      </c>
      <c r="M78" s="18">
        <v>23</v>
      </c>
    </row>
    <row r="79" spans="1:13" x14ac:dyDescent="0.35">
      <c r="A79">
        <v>68568.766784913358</v>
      </c>
      <c r="B79">
        <v>102</v>
      </c>
      <c r="C79">
        <v>47</v>
      </c>
      <c r="D79">
        <v>18.5</v>
      </c>
      <c r="E79">
        <v>7.1</v>
      </c>
      <c r="F79">
        <v>14.5</v>
      </c>
      <c r="G79">
        <f t="shared" si="3"/>
        <v>10404</v>
      </c>
      <c r="H79">
        <f t="shared" si="4"/>
        <v>2209</v>
      </c>
      <c r="I79" s="18">
        <v>105</v>
      </c>
      <c r="J79" s="18">
        <v>50</v>
      </c>
      <c r="K79" s="18">
        <v>50</v>
      </c>
      <c r="L79" s="18">
        <v>11</v>
      </c>
      <c r="M79" s="18">
        <v>11</v>
      </c>
    </row>
    <row r="80" spans="1:13" x14ac:dyDescent="0.35">
      <c r="A80">
        <v>77629.524675382272</v>
      </c>
      <c r="B80">
        <v>107</v>
      </c>
      <c r="C80">
        <v>55</v>
      </c>
      <c r="D80">
        <v>21.1</v>
      </c>
      <c r="E80">
        <v>10.5</v>
      </c>
      <c r="F80">
        <v>16.7</v>
      </c>
      <c r="G80">
        <f t="shared" si="3"/>
        <v>11449</v>
      </c>
      <c r="H80">
        <f t="shared" si="4"/>
        <v>3025</v>
      </c>
      <c r="I80" s="18">
        <v>110</v>
      </c>
      <c r="J80" s="18">
        <v>52</v>
      </c>
      <c r="K80" s="18">
        <v>52</v>
      </c>
      <c r="L80" s="18">
        <v>1</v>
      </c>
      <c r="M80" s="18">
        <v>1</v>
      </c>
    </row>
    <row r="81" spans="1:13" x14ac:dyDescent="0.35">
      <c r="A81">
        <v>83549.289514194708</v>
      </c>
      <c r="B81">
        <v>105</v>
      </c>
      <c r="C81">
        <v>54</v>
      </c>
      <c r="D81">
        <v>14.1</v>
      </c>
      <c r="E81">
        <v>10.6</v>
      </c>
      <c r="F81">
        <v>12.4</v>
      </c>
      <c r="G81">
        <f t="shared" si="3"/>
        <v>11025</v>
      </c>
      <c r="H81">
        <f t="shared" si="4"/>
        <v>2916</v>
      </c>
      <c r="I81" s="18">
        <v>108</v>
      </c>
      <c r="J81" s="18">
        <v>53</v>
      </c>
      <c r="K81" s="18">
        <v>53</v>
      </c>
      <c r="L81" s="18">
        <v>12</v>
      </c>
      <c r="M81" s="18">
        <v>12</v>
      </c>
    </row>
    <row r="82" spans="1:13" x14ac:dyDescent="0.35">
      <c r="A82">
        <v>73908.414770591233</v>
      </c>
      <c r="B82">
        <v>100</v>
      </c>
      <c r="C82">
        <v>42</v>
      </c>
      <c r="D82">
        <v>7.1</v>
      </c>
      <c r="E82">
        <v>4.8</v>
      </c>
      <c r="F82">
        <v>8.9</v>
      </c>
      <c r="G82">
        <f t="shared" si="3"/>
        <v>10000</v>
      </c>
      <c r="H82">
        <f t="shared" si="4"/>
        <v>1764</v>
      </c>
      <c r="I82" s="18">
        <v>104</v>
      </c>
      <c r="J82" s="18">
        <v>52</v>
      </c>
      <c r="K82" s="18">
        <v>52</v>
      </c>
      <c r="L82" s="18">
        <v>30</v>
      </c>
      <c r="M82" s="18">
        <v>30</v>
      </c>
    </row>
    <row r="83" spans="1:13" x14ac:dyDescent="0.35">
      <c r="A83">
        <v>75027.240274592259</v>
      </c>
      <c r="B83">
        <v>85</v>
      </c>
      <c r="C83">
        <v>41</v>
      </c>
      <c r="D83">
        <v>5.4</v>
      </c>
      <c r="E83">
        <v>0.3</v>
      </c>
      <c r="F83">
        <v>8.6999999999999993</v>
      </c>
      <c r="G83">
        <f t="shared" si="3"/>
        <v>7225</v>
      </c>
      <c r="H83">
        <f t="shared" si="4"/>
        <v>1681</v>
      </c>
      <c r="I83" s="18">
        <v>88</v>
      </c>
      <c r="J83" s="18">
        <v>51</v>
      </c>
      <c r="K83" s="18">
        <v>51</v>
      </c>
      <c r="L83" s="18">
        <v>16</v>
      </c>
      <c r="M83" s="18">
        <v>16</v>
      </c>
    </row>
    <row r="84" spans="1:13" x14ac:dyDescent="0.35">
      <c r="A84">
        <v>77252.830641156979</v>
      </c>
      <c r="B84">
        <v>81</v>
      </c>
      <c r="C84">
        <v>32</v>
      </c>
      <c r="D84">
        <v>1.4</v>
      </c>
      <c r="E84">
        <v>0</v>
      </c>
      <c r="F84">
        <v>6.6</v>
      </c>
      <c r="G84">
        <f t="shared" si="3"/>
        <v>6561</v>
      </c>
      <c r="H84">
        <f t="shared" si="4"/>
        <v>1024</v>
      </c>
      <c r="I84" s="18">
        <v>80</v>
      </c>
      <c r="J84" s="18">
        <v>45</v>
      </c>
      <c r="K84" s="18">
        <v>45</v>
      </c>
      <c r="L84" s="18">
        <v>1</v>
      </c>
      <c r="M84" s="18">
        <v>1</v>
      </c>
    </row>
    <row r="85" spans="1:13" x14ac:dyDescent="0.35">
      <c r="A85">
        <v>95139.967956829772</v>
      </c>
      <c r="B85">
        <v>66</v>
      </c>
      <c r="C85">
        <v>28</v>
      </c>
      <c r="D85">
        <v>0.1</v>
      </c>
      <c r="E85">
        <v>0</v>
      </c>
      <c r="F85">
        <v>3.9</v>
      </c>
      <c r="G85">
        <f t="shared" si="3"/>
        <v>4356</v>
      </c>
      <c r="H85">
        <f t="shared" si="4"/>
        <v>784</v>
      </c>
      <c r="I85" s="18">
        <v>66</v>
      </c>
      <c r="J85" s="18">
        <v>41</v>
      </c>
      <c r="K85" s="18">
        <v>41</v>
      </c>
      <c r="L85" s="18">
        <v>0</v>
      </c>
      <c r="M85" s="18">
        <v>0</v>
      </c>
    </row>
    <row r="86" spans="1:13" x14ac:dyDescent="0.35">
      <c r="A86">
        <v>101412.30554699287</v>
      </c>
      <c r="B86">
        <v>62</v>
      </c>
      <c r="C86">
        <v>30</v>
      </c>
      <c r="D86">
        <v>0</v>
      </c>
      <c r="E86">
        <v>0</v>
      </c>
      <c r="F86">
        <v>1.3</v>
      </c>
      <c r="G86">
        <f t="shared" si="3"/>
        <v>3844</v>
      </c>
      <c r="H86">
        <f t="shared" si="4"/>
        <v>900</v>
      </c>
      <c r="I86" s="18">
        <v>63</v>
      </c>
      <c r="J86" s="18">
        <v>42</v>
      </c>
      <c r="K86" s="18">
        <v>42</v>
      </c>
      <c r="L86" s="18">
        <v>0</v>
      </c>
      <c r="M86" s="18">
        <v>0</v>
      </c>
    </row>
    <row r="87" spans="1:13" x14ac:dyDescent="0.35">
      <c r="A87">
        <v>88331.735865468916</v>
      </c>
      <c r="B87">
        <v>71</v>
      </c>
      <c r="C87">
        <v>31</v>
      </c>
      <c r="D87">
        <v>0</v>
      </c>
      <c r="E87">
        <v>0</v>
      </c>
      <c r="F87">
        <v>1.5</v>
      </c>
      <c r="G87">
        <f t="shared" si="3"/>
        <v>5041</v>
      </c>
      <c r="H87">
        <f t="shared" si="4"/>
        <v>961</v>
      </c>
      <c r="I87" s="18">
        <v>72</v>
      </c>
      <c r="J87" s="18">
        <v>43</v>
      </c>
      <c r="K87" s="18">
        <v>43</v>
      </c>
      <c r="L87" s="18">
        <v>0</v>
      </c>
      <c r="M87" s="18">
        <v>0</v>
      </c>
    </row>
    <row r="88" spans="1:13" x14ac:dyDescent="0.35">
      <c r="A88">
        <v>77335.245024311924</v>
      </c>
      <c r="B88">
        <v>75</v>
      </c>
      <c r="C88">
        <v>36</v>
      </c>
      <c r="D88">
        <v>0.9</v>
      </c>
      <c r="E88">
        <v>0</v>
      </c>
      <c r="F88">
        <v>1.6</v>
      </c>
      <c r="G88">
        <f t="shared" si="3"/>
        <v>5625</v>
      </c>
      <c r="H88">
        <f t="shared" si="4"/>
        <v>1296</v>
      </c>
      <c r="I88" s="18">
        <v>76</v>
      </c>
      <c r="J88" s="18">
        <v>43</v>
      </c>
      <c r="K88" s="18">
        <v>43</v>
      </c>
      <c r="L88" s="18">
        <v>0</v>
      </c>
      <c r="M88" s="18">
        <v>0</v>
      </c>
    </row>
    <row r="89" spans="1:13" x14ac:dyDescent="0.35">
      <c r="A89">
        <v>73370.510162487262</v>
      </c>
      <c r="B89">
        <v>91</v>
      </c>
      <c r="C89">
        <v>34</v>
      </c>
      <c r="D89">
        <v>3.9</v>
      </c>
      <c r="E89">
        <v>0.7</v>
      </c>
      <c r="F89">
        <v>5.0999999999999996</v>
      </c>
      <c r="G89">
        <f t="shared" si="3"/>
        <v>8281</v>
      </c>
      <c r="H89">
        <f t="shared" si="4"/>
        <v>1156</v>
      </c>
      <c r="I89" s="18">
        <v>94</v>
      </c>
      <c r="J89" s="18">
        <v>42</v>
      </c>
      <c r="K89" s="18">
        <v>42</v>
      </c>
      <c r="L89" s="18">
        <v>8</v>
      </c>
      <c r="M89" s="18">
        <v>8</v>
      </c>
    </row>
    <row r="90" spans="1:13" x14ac:dyDescent="0.35">
      <c r="A90">
        <v>66811.129306116214</v>
      </c>
      <c r="B90">
        <v>102</v>
      </c>
      <c r="C90">
        <v>46</v>
      </c>
      <c r="D90">
        <v>9.6999999999999993</v>
      </c>
      <c r="E90">
        <v>3.5</v>
      </c>
      <c r="F90">
        <v>9</v>
      </c>
      <c r="G90">
        <f t="shared" si="3"/>
        <v>10404</v>
      </c>
      <c r="H90">
        <f t="shared" si="4"/>
        <v>2116</v>
      </c>
      <c r="I90" s="18">
        <v>104</v>
      </c>
      <c r="J90" s="18">
        <v>47</v>
      </c>
      <c r="K90" s="18">
        <v>47</v>
      </c>
      <c r="L90" s="18">
        <v>33</v>
      </c>
      <c r="M90" s="18">
        <v>33</v>
      </c>
    </row>
    <row r="91" spans="1:13" x14ac:dyDescent="0.35">
      <c r="A91">
        <v>64017.884749235476</v>
      </c>
      <c r="B91">
        <v>103</v>
      </c>
      <c r="C91">
        <v>50</v>
      </c>
      <c r="D91">
        <v>18.899999999999999</v>
      </c>
      <c r="E91">
        <v>7.7</v>
      </c>
      <c r="F91">
        <v>15.3</v>
      </c>
      <c r="G91">
        <f t="shared" si="3"/>
        <v>10609</v>
      </c>
      <c r="H91">
        <f t="shared" si="4"/>
        <v>2500</v>
      </c>
      <c r="I91" s="18">
        <v>106</v>
      </c>
      <c r="J91" s="18">
        <v>48</v>
      </c>
      <c r="K91" s="18">
        <v>48</v>
      </c>
      <c r="L91" s="18">
        <v>20</v>
      </c>
      <c r="M91" s="18">
        <v>20</v>
      </c>
    </row>
    <row r="92" spans="1:13" x14ac:dyDescent="0.35">
      <c r="A92">
        <v>71086.626695642204</v>
      </c>
      <c r="B92">
        <v>108</v>
      </c>
      <c r="C92">
        <v>50</v>
      </c>
      <c r="D92">
        <v>18.8</v>
      </c>
      <c r="E92">
        <v>10.4</v>
      </c>
      <c r="F92">
        <v>16.399999999999999</v>
      </c>
      <c r="G92">
        <f t="shared" si="3"/>
        <v>11664</v>
      </c>
      <c r="H92">
        <f t="shared" si="4"/>
        <v>2500</v>
      </c>
      <c r="I92" s="18">
        <v>107</v>
      </c>
      <c r="J92" s="18">
        <v>51</v>
      </c>
      <c r="K92" s="18">
        <v>51</v>
      </c>
      <c r="L92" s="18">
        <v>11</v>
      </c>
      <c r="M92" s="18">
        <v>11</v>
      </c>
    </row>
    <row r="93" spans="1:13" x14ac:dyDescent="0.35">
      <c r="A93">
        <v>77620.278183613656</v>
      </c>
      <c r="B93">
        <v>104</v>
      </c>
      <c r="C93">
        <v>54</v>
      </c>
      <c r="D93">
        <v>15.6</v>
      </c>
      <c r="E93">
        <v>11.3</v>
      </c>
      <c r="F93">
        <v>13</v>
      </c>
      <c r="G93">
        <f t="shared" si="3"/>
        <v>10816</v>
      </c>
      <c r="H93">
        <f t="shared" si="4"/>
        <v>2916</v>
      </c>
      <c r="I93" s="18">
        <v>107</v>
      </c>
      <c r="J93" s="18">
        <v>51</v>
      </c>
      <c r="K93" s="18">
        <v>51</v>
      </c>
      <c r="L93" s="18">
        <v>16</v>
      </c>
      <c r="M93" s="18">
        <v>16</v>
      </c>
    </row>
    <row r="94" spans="1:13" x14ac:dyDescent="0.35">
      <c r="A94">
        <v>74034.247462920495</v>
      </c>
      <c r="B94">
        <v>102</v>
      </c>
      <c r="C94">
        <v>50</v>
      </c>
      <c r="D94">
        <v>10.5</v>
      </c>
      <c r="E94">
        <v>7.5</v>
      </c>
      <c r="F94">
        <v>11.1</v>
      </c>
      <c r="G94">
        <f t="shared" si="3"/>
        <v>10404</v>
      </c>
      <c r="H94">
        <f t="shared" si="4"/>
        <v>2500</v>
      </c>
      <c r="I94" s="18">
        <v>104</v>
      </c>
      <c r="J94" s="18">
        <v>52</v>
      </c>
      <c r="K94" s="18">
        <v>52</v>
      </c>
      <c r="L94" s="18">
        <v>51</v>
      </c>
      <c r="M94" s="18">
        <v>51</v>
      </c>
    </row>
    <row r="95" spans="1:13" x14ac:dyDescent="0.35">
      <c r="A95">
        <v>75198.501383002047</v>
      </c>
      <c r="B95">
        <v>93</v>
      </c>
      <c r="C95">
        <v>43</v>
      </c>
      <c r="D95">
        <v>7.9</v>
      </c>
      <c r="E95">
        <v>1.1000000000000001</v>
      </c>
      <c r="F95">
        <v>9.5</v>
      </c>
      <c r="G95">
        <f t="shared" si="3"/>
        <v>8649</v>
      </c>
      <c r="H95">
        <f t="shared" si="4"/>
        <v>1849</v>
      </c>
      <c r="I95" s="18">
        <v>96</v>
      </c>
      <c r="J95" s="18">
        <v>48</v>
      </c>
      <c r="K95" s="18">
        <v>48</v>
      </c>
      <c r="L95" s="18">
        <v>48</v>
      </c>
      <c r="M95" s="18">
        <v>48</v>
      </c>
    </row>
    <row r="96" spans="1:13" x14ac:dyDescent="0.35">
      <c r="A96">
        <v>72088.061956320089</v>
      </c>
      <c r="B96">
        <v>79</v>
      </c>
      <c r="C96">
        <v>39</v>
      </c>
      <c r="D96">
        <v>1.2</v>
      </c>
      <c r="E96">
        <v>0</v>
      </c>
      <c r="F96">
        <v>7.4</v>
      </c>
      <c r="G96">
        <f t="shared" si="3"/>
        <v>6241</v>
      </c>
      <c r="H96">
        <f t="shared" si="4"/>
        <v>1521</v>
      </c>
      <c r="I96" s="18">
        <v>79</v>
      </c>
      <c r="J96" s="18">
        <v>48</v>
      </c>
      <c r="K96" s="18">
        <v>48</v>
      </c>
      <c r="L96" s="18">
        <v>16</v>
      </c>
      <c r="M96" s="18">
        <v>16</v>
      </c>
    </row>
    <row r="97" spans="1:13" x14ac:dyDescent="0.35">
      <c r="A97">
        <v>90904.270684046889</v>
      </c>
      <c r="B97">
        <v>61</v>
      </c>
      <c r="C97">
        <v>27</v>
      </c>
      <c r="D97">
        <v>0</v>
      </c>
      <c r="E97">
        <v>0</v>
      </c>
      <c r="F97">
        <v>4.5999999999999996</v>
      </c>
      <c r="G97">
        <f t="shared" si="3"/>
        <v>3721</v>
      </c>
      <c r="H97">
        <f t="shared" si="4"/>
        <v>729</v>
      </c>
      <c r="I97" s="18">
        <v>61</v>
      </c>
      <c r="J97" s="18">
        <v>40</v>
      </c>
      <c r="K97" s="18">
        <v>40</v>
      </c>
      <c r="L97" s="18">
        <v>0</v>
      </c>
      <c r="M97" s="18">
        <v>0</v>
      </c>
    </row>
    <row r="98" spans="1:13" x14ac:dyDescent="0.35">
      <c r="A98">
        <v>88175.349548165133</v>
      </c>
      <c r="B98">
        <v>74</v>
      </c>
      <c r="C98">
        <v>25</v>
      </c>
      <c r="D98">
        <v>0</v>
      </c>
      <c r="E98">
        <v>0</v>
      </c>
      <c r="F98">
        <v>2.9</v>
      </c>
      <c r="G98">
        <f t="shared" si="3"/>
        <v>5476</v>
      </c>
      <c r="H98">
        <f t="shared" si="4"/>
        <v>625</v>
      </c>
      <c r="I98" s="18">
        <v>70</v>
      </c>
      <c r="J98" s="18">
        <v>39</v>
      </c>
      <c r="K98" s="18">
        <v>39</v>
      </c>
      <c r="L98" s="18">
        <v>0</v>
      </c>
      <c r="M98" s="18">
        <v>0</v>
      </c>
    </row>
    <row r="99" spans="1:13" x14ac:dyDescent="0.35">
      <c r="A99">
        <v>82851.782417737006</v>
      </c>
      <c r="B99">
        <v>69</v>
      </c>
      <c r="C99">
        <v>29</v>
      </c>
      <c r="D99">
        <v>0</v>
      </c>
      <c r="E99">
        <v>0</v>
      </c>
      <c r="F99">
        <v>1.7</v>
      </c>
      <c r="G99">
        <f t="shared" si="3"/>
        <v>4761</v>
      </c>
      <c r="H99">
        <f t="shared" si="4"/>
        <v>841</v>
      </c>
      <c r="I99" s="18">
        <v>70</v>
      </c>
      <c r="J99" s="18">
        <v>40</v>
      </c>
      <c r="K99" s="18">
        <v>40</v>
      </c>
      <c r="L99" s="18">
        <v>0.56521739130434778</v>
      </c>
      <c r="M99" s="18">
        <v>0.56521739130434778</v>
      </c>
    </row>
    <row r="100" spans="1:13" x14ac:dyDescent="0.35">
      <c r="A100">
        <v>76728.996781396534</v>
      </c>
      <c r="B100">
        <v>78</v>
      </c>
      <c r="C100">
        <v>33</v>
      </c>
      <c r="D100">
        <v>0.1</v>
      </c>
      <c r="E100">
        <v>0</v>
      </c>
      <c r="F100">
        <v>1.8</v>
      </c>
      <c r="G100">
        <f t="shared" si="3"/>
        <v>6084</v>
      </c>
      <c r="H100">
        <f t="shared" si="4"/>
        <v>1089</v>
      </c>
      <c r="I100" s="18">
        <v>79</v>
      </c>
      <c r="J100" s="18">
        <v>42</v>
      </c>
      <c r="K100" s="18">
        <v>42</v>
      </c>
      <c r="L100" s="18">
        <v>0</v>
      </c>
      <c r="M100" s="18">
        <v>0</v>
      </c>
    </row>
    <row r="101" spans="1:13" x14ac:dyDescent="0.35">
      <c r="A101">
        <v>66932.137741870538</v>
      </c>
      <c r="B101">
        <v>94</v>
      </c>
      <c r="C101">
        <v>38</v>
      </c>
      <c r="D101">
        <v>1.6</v>
      </c>
      <c r="E101">
        <v>1.2</v>
      </c>
      <c r="F101">
        <v>2.5</v>
      </c>
      <c r="G101">
        <f t="shared" si="3"/>
        <v>8836</v>
      </c>
      <c r="H101">
        <f t="shared" si="4"/>
        <v>1444</v>
      </c>
      <c r="I101" s="18">
        <v>97</v>
      </c>
      <c r="J101" s="18">
        <v>44</v>
      </c>
      <c r="K101" s="18">
        <v>44</v>
      </c>
      <c r="L101" s="18">
        <v>24</v>
      </c>
      <c r="M101" s="18">
        <v>24</v>
      </c>
    </row>
    <row r="102" spans="1:13" x14ac:dyDescent="0.35">
      <c r="A102">
        <v>61349.668841921513</v>
      </c>
      <c r="B102">
        <v>102</v>
      </c>
      <c r="C102">
        <v>49</v>
      </c>
      <c r="D102">
        <v>9.1999999999999993</v>
      </c>
      <c r="E102">
        <v>4.7</v>
      </c>
      <c r="F102">
        <v>7.2</v>
      </c>
      <c r="G102">
        <f t="shared" si="3"/>
        <v>10404</v>
      </c>
      <c r="H102">
        <f t="shared" si="4"/>
        <v>2401</v>
      </c>
      <c r="I102" s="18">
        <v>105</v>
      </c>
      <c r="J102" s="18">
        <v>47</v>
      </c>
      <c r="K102" s="18">
        <v>47</v>
      </c>
      <c r="L102" s="18">
        <v>11</v>
      </c>
      <c r="M102" s="18">
        <v>11</v>
      </c>
    </row>
    <row r="103" spans="1:13" x14ac:dyDescent="0.35">
      <c r="A103">
        <v>58460.341174923546</v>
      </c>
      <c r="B103">
        <v>108</v>
      </c>
      <c r="C103">
        <v>52</v>
      </c>
      <c r="D103">
        <v>20.8</v>
      </c>
      <c r="E103">
        <v>6.4</v>
      </c>
      <c r="F103">
        <v>15.9</v>
      </c>
      <c r="G103">
        <f t="shared" si="3"/>
        <v>11664</v>
      </c>
      <c r="H103">
        <f t="shared" si="4"/>
        <v>2704</v>
      </c>
      <c r="I103" s="18">
        <v>110</v>
      </c>
      <c r="J103" s="18">
        <v>51</v>
      </c>
      <c r="K103" s="18">
        <v>51</v>
      </c>
      <c r="L103" s="18">
        <v>3</v>
      </c>
      <c r="M103" s="18">
        <v>3</v>
      </c>
    </row>
    <row r="104" spans="1:13" x14ac:dyDescent="0.35">
      <c r="A104">
        <v>74888.542898063199</v>
      </c>
      <c r="B104">
        <v>106</v>
      </c>
      <c r="C104">
        <v>53</v>
      </c>
      <c r="D104">
        <v>17.3</v>
      </c>
      <c r="E104">
        <v>10.6</v>
      </c>
      <c r="F104">
        <v>13.5</v>
      </c>
      <c r="G104">
        <f t="shared" si="3"/>
        <v>11236</v>
      </c>
      <c r="H104">
        <f t="shared" si="4"/>
        <v>2809</v>
      </c>
      <c r="I104" s="18">
        <v>107</v>
      </c>
      <c r="J104" s="18">
        <v>51</v>
      </c>
      <c r="K104" s="18">
        <v>51</v>
      </c>
      <c r="L104" s="18">
        <v>7</v>
      </c>
      <c r="M104" s="18">
        <v>7</v>
      </c>
    </row>
    <row r="105" spans="1:13" x14ac:dyDescent="0.35">
      <c r="A105">
        <v>77232.729572094802</v>
      </c>
      <c r="B105">
        <v>104</v>
      </c>
      <c r="C105">
        <v>52</v>
      </c>
      <c r="D105">
        <v>13.9</v>
      </c>
      <c r="E105">
        <v>10.199999999999999</v>
      </c>
      <c r="F105">
        <v>12.6</v>
      </c>
      <c r="G105">
        <f t="shared" si="3"/>
        <v>10816</v>
      </c>
      <c r="H105">
        <f t="shared" si="4"/>
        <v>2704</v>
      </c>
      <c r="I105" s="18">
        <v>104</v>
      </c>
      <c r="J105" s="18">
        <v>53</v>
      </c>
      <c r="K105" s="18">
        <v>295.60869565217394</v>
      </c>
      <c r="L105" s="18">
        <v>31</v>
      </c>
      <c r="M105" s="18">
        <v>31</v>
      </c>
    </row>
    <row r="106" spans="1:13" x14ac:dyDescent="0.35">
      <c r="A106">
        <v>79016.900462054022</v>
      </c>
      <c r="B106">
        <v>102</v>
      </c>
      <c r="C106">
        <v>49</v>
      </c>
      <c r="D106">
        <v>10.4</v>
      </c>
      <c r="E106">
        <v>10.1</v>
      </c>
      <c r="F106">
        <v>11</v>
      </c>
      <c r="G106">
        <f t="shared" si="3"/>
        <v>10404</v>
      </c>
      <c r="H106">
        <f t="shared" si="4"/>
        <v>2401</v>
      </c>
      <c r="I106" s="18">
        <v>101</v>
      </c>
      <c r="J106" s="18">
        <v>51</v>
      </c>
      <c r="K106" s="18">
        <v>51</v>
      </c>
      <c r="L106" s="18">
        <v>36</v>
      </c>
      <c r="M106" s="18">
        <v>36</v>
      </c>
    </row>
    <row r="107" spans="1:13" x14ac:dyDescent="0.35">
      <c r="A107">
        <v>71822.325823318039</v>
      </c>
      <c r="B107">
        <v>84</v>
      </c>
      <c r="C107">
        <v>40</v>
      </c>
      <c r="D107">
        <v>6.4</v>
      </c>
      <c r="E107">
        <v>0.7</v>
      </c>
      <c r="F107">
        <v>9.1999999999999993</v>
      </c>
      <c r="G107">
        <f t="shared" si="3"/>
        <v>7056</v>
      </c>
      <c r="H107">
        <f t="shared" si="4"/>
        <v>1600</v>
      </c>
      <c r="I107" s="18">
        <v>84</v>
      </c>
      <c r="J107" s="18">
        <v>50</v>
      </c>
      <c r="K107" s="18">
        <v>50</v>
      </c>
      <c r="L107" s="18">
        <v>9</v>
      </c>
      <c r="M107" s="18">
        <v>9</v>
      </c>
    </row>
    <row r="108" spans="1:13" x14ac:dyDescent="0.35">
      <c r="A108">
        <v>71989.16469653415</v>
      </c>
      <c r="B108">
        <v>79</v>
      </c>
      <c r="C108">
        <v>32</v>
      </c>
      <c r="D108">
        <v>0.7</v>
      </c>
      <c r="E108">
        <v>0</v>
      </c>
      <c r="F108">
        <v>5.9</v>
      </c>
      <c r="G108">
        <f t="shared" si="3"/>
        <v>6241</v>
      </c>
      <c r="H108">
        <f t="shared" si="4"/>
        <v>1024</v>
      </c>
      <c r="I108" s="18">
        <v>78</v>
      </c>
      <c r="J108" s="18">
        <v>46</v>
      </c>
      <c r="K108" s="18">
        <v>46</v>
      </c>
      <c r="L108" s="18">
        <v>7</v>
      </c>
      <c r="M108" s="18">
        <v>7</v>
      </c>
    </row>
    <row r="109" spans="1:13" x14ac:dyDescent="0.35">
      <c r="A109">
        <v>92518.386529740063</v>
      </c>
      <c r="B109">
        <v>61</v>
      </c>
      <c r="C109">
        <v>23</v>
      </c>
      <c r="D109">
        <v>0.1</v>
      </c>
      <c r="E109">
        <v>0</v>
      </c>
      <c r="F109">
        <v>2.2999999999999998</v>
      </c>
      <c r="G109">
        <f t="shared" si="3"/>
        <v>3721</v>
      </c>
      <c r="H109">
        <f t="shared" si="4"/>
        <v>529</v>
      </c>
      <c r="I109" s="18">
        <v>63</v>
      </c>
      <c r="J109" s="18">
        <v>38</v>
      </c>
      <c r="K109" s="18">
        <v>38</v>
      </c>
      <c r="L109" s="18">
        <v>0</v>
      </c>
      <c r="M109" s="18">
        <v>0</v>
      </c>
    </row>
    <row r="110" spans="1:13" x14ac:dyDescent="0.35">
      <c r="A110">
        <v>90152.490701121307</v>
      </c>
      <c r="B110">
        <v>63</v>
      </c>
      <c r="C110">
        <v>34</v>
      </c>
      <c r="D110">
        <v>0</v>
      </c>
      <c r="E110">
        <v>0</v>
      </c>
      <c r="F110">
        <v>2.9</v>
      </c>
      <c r="G110">
        <f t="shared" si="3"/>
        <v>3969</v>
      </c>
      <c r="H110">
        <f t="shared" si="4"/>
        <v>1156</v>
      </c>
      <c r="I110" s="18">
        <v>63</v>
      </c>
      <c r="J110" s="18">
        <v>43</v>
      </c>
      <c r="K110" s="18">
        <v>43</v>
      </c>
      <c r="L110" s="18">
        <v>0</v>
      </c>
      <c r="M110" s="18">
        <v>0</v>
      </c>
    </row>
    <row r="111" spans="1:13" x14ac:dyDescent="0.35">
      <c r="A111">
        <v>81171.333044138635</v>
      </c>
      <c r="B111">
        <v>69</v>
      </c>
      <c r="C111">
        <v>37</v>
      </c>
      <c r="D111">
        <v>0</v>
      </c>
      <c r="E111">
        <v>0</v>
      </c>
      <c r="F111">
        <v>1.1000000000000001</v>
      </c>
      <c r="G111">
        <f t="shared" si="3"/>
        <v>4761</v>
      </c>
      <c r="H111">
        <f t="shared" si="4"/>
        <v>1369</v>
      </c>
      <c r="I111" s="18">
        <v>70</v>
      </c>
      <c r="J111" s="18">
        <v>46</v>
      </c>
      <c r="K111" s="18">
        <v>46</v>
      </c>
      <c r="L111" s="18">
        <v>0</v>
      </c>
      <c r="M111" s="18">
        <v>0</v>
      </c>
    </row>
    <row r="112" spans="1:13" x14ac:dyDescent="0.35">
      <c r="A112">
        <v>79022.930782772688</v>
      </c>
      <c r="B112">
        <v>78</v>
      </c>
      <c r="C112">
        <v>33</v>
      </c>
      <c r="D112">
        <v>0.1</v>
      </c>
      <c r="E112">
        <v>0</v>
      </c>
      <c r="F112">
        <v>1</v>
      </c>
      <c r="G112">
        <f t="shared" si="3"/>
        <v>6084</v>
      </c>
      <c r="H112">
        <f t="shared" si="4"/>
        <v>1089</v>
      </c>
      <c r="I112" s="18">
        <v>77</v>
      </c>
      <c r="J112" s="18">
        <v>43</v>
      </c>
      <c r="K112" s="18">
        <v>43</v>
      </c>
      <c r="L112" s="18">
        <v>3</v>
      </c>
      <c r="M112" s="18">
        <v>3</v>
      </c>
    </row>
    <row r="113" spans="1:13" x14ac:dyDescent="0.35">
      <c r="A113">
        <v>71454.476259480129</v>
      </c>
      <c r="B113">
        <v>83</v>
      </c>
      <c r="C113">
        <v>36</v>
      </c>
      <c r="D113">
        <v>3.3</v>
      </c>
      <c r="E113">
        <v>0</v>
      </c>
      <c r="F113">
        <v>3.4</v>
      </c>
      <c r="G113">
        <f t="shared" si="3"/>
        <v>6889</v>
      </c>
      <c r="H113">
        <f t="shared" si="4"/>
        <v>1296</v>
      </c>
      <c r="I113" s="18">
        <v>84</v>
      </c>
      <c r="J113" s="18">
        <v>44</v>
      </c>
      <c r="K113" s="18">
        <v>44</v>
      </c>
      <c r="L113" s="18">
        <v>0</v>
      </c>
      <c r="M113" s="18">
        <v>0</v>
      </c>
    </row>
    <row r="114" spans="1:13" x14ac:dyDescent="0.35">
      <c r="A114">
        <v>60705.630589169217</v>
      </c>
      <c r="B114">
        <v>90</v>
      </c>
      <c r="C114">
        <v>38</v>
      </c>
      <c r="D114">
        <v>12</v>
      </c>
      <c r="E114">
        <v>0.7</v>
      </c>
      <c r="F114">
        <v>8.3000000000000007</v>
      </c>
      <c r="G114">
        <f t="shared" si="3"/>
        <v>8100</v>
      </c>
      <c r="H114">
        <f t="shared" si="4"/>
        <v>1444</v>
      </c>
      <c r="I114" s="18">
        <v>90</v>
      </c>
      <c r="J114" s="18">
        <v>46</v>
      </c>
      <c r="K114" s="18">
        <v>46</v>
      </c>
      <c r="L114" s="18">
        <v>0</v>
      </c>
      <c r="M114" s="18">
        <v>0</v>
      </c>
    </row>
    <row r="115" spans="1:13" x14ac:dyDescent="0.35">
      <c r="A115">
        <v>54959.941008435271</v>
      </c>
      <c r="B115">
        <v>103</v>
      </c>
      <c r="C115">
        <v>49</v>
      </c>
      <c r="D115">
        <v>19.5</v>
      </c>
      <c r="E115">
        <v>7.7</v>
      </c>
      <c r="F115">
        <v>15.6</v>
      </c>
      <c r="G115">
        <f t="shared" si="3"/>
        <v>10609</v>
      </c>
      <c r="H115">
        <f t="shared" si="4"/>
        <v>2401</v>
      </c>
      <c r="I115" s="18">
        <v>104</v>
      </c>
      <c r="J115" s="18">
        <v>50</v>
      </c>
      <c r="K115" s="18">
        <v>50</v>
      </c>
      <c r="L115" s="18">
        <v>7</v>
      </c>
      <c r="M115" s="18">
        <v>7</v>
      </c>
    </row>
    <row r="116" spans="1:13" x14ac:dyDescent="0.35">
      <c r="A116">
        <v>65212.692294291541</v>
      </c>
      <c r="B116">
        <v>102</v>
      </c>
      <c r="C116">
        <v>52</v>
      </c>
      <c r="D116">
        <v>16.5</v>
      </c>
      <c r="E116">
        <v>9.1999999999999993</v>
      </c>
      <c r="F116">
        <v>13.5</v>
      </c>
      <c r="G116">
        <f t="shared" si="3"/>
        <v>10404</v>
      </c>
      <c r="H116">
        <f t="shared" si="4"/>
        <v>2704</v>
      </c>
      <c r="I116" s="18">
        <v>102</v>
      </c>
      <c r="J116" s="18">
        <v>50</v>
      </c>
      <c r="K116" s="18">
        <v>50</v>
      </c>
      <c r="L116" s="18">
        <v>0</v>
      </c>
      <c r="M116" s="18">
        <v>0</v>
      </c>
    </row>
    <row r="117" spans="1:13" x14ac:dyDescent="0.35">
      <c r="A117">
        <v>70408.818646865446</v>
      </c>
      <c r="B117">
        <v>108</v>
      </c>
      <c r="C117">
        <v>53</v>
      </c>
      <c r="D117">
        <v>12.8</v>
      </c>
      <c r="E117">
        <v>7.3</v>
      </c>
      <c r="F117">
        <v>10.6</v>
      </c>
      <c r="G117">
        <f t="shared" si="3"/>
        <v>11664</v>
      </c>
      <c r="H117">
        <f t="shared" si="4"/>
        <v>2809</v>
      </c>
      <c r="I117" s="18">
        <v>108</v>
      </c>
      <c r="J117" s="18">
        <v>51</v>
      </c>
      <c r="K117" s="18">
        <v>51</v>
      </c>
      <c r="L117" s="18">
        <v>26</v>
      </c>
      <c r="M117" s="18">
        <v>26</v>
      </c>
    </row>
    <row r="118" spans="1:13" x14ac:dyDescent="0.35">
      <c r="A118">
        <v>69540.05044199797</v>
      </c>
      <c r="B118">
        <v>102</v>
      </c>
      <c r="C118">
        <v>51</v>
      </c>
      <c r="D118">
        <v>11.1</v>
      </c>
      <c r="E118">
        <v>7.8</v>
      </c>
      <c r="F118">
        <v>9.6</v>
      </c>
      <c r="G118">
        <f t="shared" si="3"/>
        <v>10404</v>
      </c>
      <c r="H118">
        <f t="shared" si="4"/>
        <v>2601</v>
      </c>
      <c r="I118" s="18">
        <v>102</v>
      </c>
      <c r="J118" s="18">
        <v>52</v>
      </c>
      <c r="K118" s="18">
        <v>52</v>
      </c>
      <c r="L118" s="18">
        <v>54</v>
      </c>
      <c r="M118" s="18">
        <v>54</v>
      </c>
    </row>
    <row r="119" spans="1:13" x14ac:dyDescent="0.35">
      <c r="A119">
        <v>76787.289881676857</v>
      </c>
      <c r="B119">
        <v>94</v>
      </c>
      <c r="C119">
        <v>37</v>
      </c>
      <c r="D119">
        <v>9.1999999999999993</v>
      </c>
      <c r="E119">
        <v>2.5</v>
      </c>
      <c r="F119">
        <v>9.3000000000000007</v>
      </c>
      <c r="G119">
        <f t="shared" si="3"/>
        <v>8836</v>
      </c>
      <c r="H119">
        <f t="shared" si="4"/>
        <v>1369</v>
      </c>
      <c r="I119" s="18">
        <v>93</v>
      </c>
      <c r="J119" s="18">
        <v>50</v>
      </c>
      <c r="K119" s="18">
        <v>50</v>
      </c>
      <c r="L119" s="18">
        <v>32</v>
      </c>
      <c r="M119" s="18">
        <v>32</v>
      </c>
    </row>
    <row r="120" spans="1:13" x14ac:dyDescent="0.35">
      <c r="A120">
        <v>77673.345005937823</v>
      </c>
      <c r="B120">
        <v>81</v>
      </c>
      <c r="C120">
        <v>27</v>
      </c>
      <c r="D120">
        <v>3.9</v>
      </c>
      <c r="E120">
        <v>0.1</v>
      </c>
      <c r="F120">
        <v>7.2</v>
      </c>
      <c r="G120">
        <f t="shared" si="3"/>
        <v>6561</v>
      </c>
      <c r="H120">
        <f t="shared" si="4"/>
        <v>729</v>
      </c>
      <c r="I120" s="18">
        <v>82</v>
      </c>
      <c r="J120" s="18">
        <v>41</v>
      </c>
      <c r="K120" s="18">
        <v>41</v>
      </c>
      <c r="L120" s="18">
        <v>17</v>
      </c>
      <c r="M120" s="18">
        <v>17</v>
      </c>
    </row>
    <row r="121" spans="1:13" x14ac:dyDescent="0.35">
      <c r="A121">
        <v>85784.528393909277</v>
      </c>
      <c r="B121">
        <v>64</v>
      </c>
      <c r="C121">
        <v>28</v>
      </c>
      <c r="D121">
        <v>0</v>
      </c>
      <c r="E121">
        <v>0</v>
      </c>
      <c r="F121">
        <v>3.4</v>
      </c>
      <c r="G121">
        <f t="shared" si="3"/>
        <v>4096</v>
      </c>
      <c r="H121">
        <f t="shared" si="4"/>
        <v>784</v>
      </c>
      <c r="I121" s="18">
        <v>66</v>
      </c>
      <c r="J121" s="18">
        <v>42</v>
      </c>
      <c r="K121" s="18">
        <v>42</v>
      </c>
      <c r="L121" s="18">
        <v>0</v>
      </c>
      <c r="M121" s="18">
        <v>0</v>
      </c>
    </row>
    <row r="122" spans="1:13" x14ac:dyDescent="0.35">
      <c r="A122">
        <v>83481.347900764522</v>
      </c>
      <c r="B122">
        <v>71</v>
      </c>
      <c r="C122">
        <v>27</v>
      </c>
      <c r="D122">
        <v>0</v>
      </c>
      <c r="E122">
        <v>0</v>
      </c>
      <c r="F122">
        <v>2.2000000000000002</v>
      </c>
      <c r="G122">
        <f t="shared" si="3"/>
        <v>5041</v>
      </c>
      <c r="H122">
        <f t="shared" si="4"/>
        <v>729</v>
      </c>
      <c r="I122" s="18">
        <v>63</v>
      </c>
      <c r="J122" s="18">
        <v>39</v>
      </c>
      <c r="K122" s="18">
        <v>39</v>
      </c>
      <c r="L122" s="18">
        <v>0</v>
      </c>
      <c r="M122" s="18">
        <v>0</v>
      </c>
    </row>
    <row r="123" spans="1:13" x14ac:dyDescent="0.35">
      <c r="A123">
        <v>79028.157060728845</v>
      </c>
      <c r="B123">
        <v>76</v>
      </c>
      <c r="C123">
        <v>29</v>
      </c>
      <c r="D123">
        <v>0</v>
      </c>
      <c r="E123">
        <v>0</v>
      </c>
      <c r="F123">
        <v>2.5</v>
      </c>
      <c r="G123">
        <f t="shared" si="3"/>
        <v>5776</v>
      </c>
      <c r="H123">
        <f t="shared" si="4"/>
        <v>841</v>
      </c>
      <c r="I123" s="18">
        <v>72</v>
      </c>
      <c r="J123" s="18">
        <v>37</v>
      </c>
      <c r="K123" s="18">
        <v>37</v>
      </c>
      <c r="L123" s="18">
        <v>4</v>
      </c>
      <c r="M123" s="18">
        <v>4</v>
      </c>
    </row>
    <row r="124" spans="1:13" x14ac:dyDescent="0.35">
      <c r="A124">
        <v>68427.657280096842</v>
      </c>
      <c r="B124">
        <v>80</v>
      </c>
      <c r="C124">
        <v>33</v>
      </c>
      <c r="D124">
        <v>0</v>
      </c>
      <c r="E124">
        <v>0.1</v>
      </c>
      <c r="F124">
        <v>0.4</v>
      </c>
      <c r="G124">
        <f t="shared" si="3"/>
        <v>6400</v>
      </c>
      <c r="H124">
        <f t="shared" si="4"/>
        <v>1089</v>
      </c>
      <c r="I124" s="18">
        <v>80</v>
      </c>
      <c r="J124" s="18">
        <v>43</v>
      </c>
      <c r="K124" s="18">
        <v>43</v>
      </c>
      <c r="L124" s="18">
        <v>8</v>
      </c>
      <c r="M124" s="18">
        <v>8</v>
      </c>
    </row>
    <row r="125" spans="1:13" x14ac:dyDescent="0.35">
      <c r="A125">
        <v>58636.024518527018</v>
      </c>
      <c r="B125">
        <v>80</v>
      </c>
      <c r="C125">
        <v>34</v>
      </c>
      <c r="D125">
        <v>2.7</v>
      </c>
      <c r="E125">
        <v>0</v>
      </c>
      <c r="F125">
        <v>1.9</v>
      </c>
      <c r="G125">
        <f t="shared" si="3"/>
        <v>6400</v>
      </c>
      <c r="H125">
        <f t="shared" si="4"/>
        <v>1156</v>
      </c>
      <c r="I125" s="18">
        <v>84</v>
      </c>
      <c r="J125" s="18">
        <v>44</v>
      </c>
      <c r="K125" s="18">
        <v>44</v>
      </c>
      <c r="L125" s="18">
        <v>3</v>
      </c>
      <c r="M125" s="18">
        <v>3</v>
      </c>
    </row>
    <row r="126" spans="1:13" x14ac:dyDescent="0.35">
      <c r="A126">
        <v>55977.457124362896</v>
      </c>
      <c r="B126">
        <v>90</v>
      </c>
      <c r="C126">
        <v>44</v>
      </c>
      <c r="D126">
        <v>12.3</v>
      </c>
      <c r="E126">
        <v>0.8</v>
      </c>
      <c r="F126">
        <v>10</v>
      </c>
      <c r="G126">
        <f t="shared" si="3"/>
        <v>8100</v>
      </c>
      <c r="H126">
        <f t="shared" si="4"/>
        <v>1936</v>
      </c>
      <c r="I126" s="18">
        <v>93</v>
      </c>
      <c r="J126" s="18">
        <v>45</v>
      </c>
      <c r="K126" s="18">
        <v>45</v>
      </c>
      <c r="L126" s="18">
        <v>3</v>
      </c>
      <c r="M126" s="18">
        <v>3</v>
      </c>
    </row>
    <row r="127" spans="1:13" x14ac:dyDescent="0.35">
      <c r="A127">
        <v>55107.080833970438</v>
      </c>
      <c r="B127">
        <v>102</v>
      </c>
      <c r="C127">
        <v>46</v>
      </c>
      <c r="D127">
        <v>14.8</v>
      </c>
      <c r="E127">
        <v>5.7</v>
      </c>
      <c r="F127">
        <v>12.6</v>
      </c>
      <c r="G127">
        <f t="shared" si="3"/>
        <v>10404</v>
      </c>
      <c r="H127">
        <f t="shared" si="4"/>
        <v>2116</v>
      </c>
      <c r="I127" s="18">
        <v>103</v>
      </c>
      <c r="J127" s="18">
        <v>51</v>
      </c>
      <c r="K127" s="18">
        <v>51</v>
      </c>
      <c r="L127" s="18">
        <v>10</v>
      </c>
      <c r="M127" s="18">
        <v>10</v>
      </c>
    </row>
    <row r="128" spans="1:13" x14ac:dyDescent="0.35">
      <c r="A128">
        <v>64905.145937640162</v>
      </c>
      <c r="B128">
        <v>102</v>
      </c>
      <c r="C128">
        <v>54</v>
      </c>
      <c r="D128">
        <v>18.5</v>
      </c>
      <c r="E128">
        <v>10</v>
      </c>
      <c r="F128">
        <v>14.2</v>
      </c>
      <c r="G128">
        <f t="shared" si="3"/>
        <v>10404</v>
      </c>
      <c r="H128">
        <f t="shared" si="4"/>
        <v>2916</v>
      </c>
      <c r="I128" s="18">
        <v>102</v>
      </c>
      <c r="J128" s="18">
        <v>51</v>
      </c>
      <c r="K128" s="18">
        <v>51</v>
      </c>
      <c r="L128" s="18">
        <v>5</v>
      </c>
      <c r="M128" s="18">
        <v>5</v>
      </c>
    </row>
    <row r="129" spans="1:13" x14ac:dyDescent="0.35">
      <c r="A129">
        <v>70921.797929332315</v>
      </c>
      <c r="B129">
        <v>97</v>
      </c>
      <c r="C129">
        <v>55</v>
      </c>
      <c r="D129">
        <v>16.7</v>
      </c>
      <c r="E129">
        <v>9.6</v>
      </c>
      <c r="F129">
        <v>14.2</v>
      </c>
      <c r="G129">
        <f t="shared" si="3"/>
        <v>9409</v>
      </c>
      <c r="H129">
        <f t="shared" si="4"/>
        <v>3025</v>
      </c>
      <c r="I129" s="18">
        <v>97</v>
      </c>
      <c r="J129" s="18">
        <v>53</v>
      </c>
      <c r="K129" s="18">
        <v>53</v>
      </c>
      <c r="L129" s="18">
        <v>0</v>
      </c>
      <c r="M129" s="18">
        <v>0</v>
      </c>
    </row>
    <row r="130" spans="1:13" x14ac:dyDescent="0.35">
      <c r="A130">
        <v>70057.451959658516</v>
      </c>
      <c r="B130">
        <v>102</v>
      </c>
      <c r="C130">
        <v>52</v>
      </c>
      <c r="D130">
        <v>11.5</v>
      </c>
      <c r="E130">
        <v>9.8000000000000007</v>
      </c>
      <c r="F130">
        <v>11.1</v>
      </c>
      <c r="G130">
        <f t="shared" si="3"/>
        <v>10404</v>
      </c>
      <c r="H130">
        <f t="shared" si="4"/>
        <v>2704</v>
      </c>
      <c r="I130" s="18">
        <v>100</v>
      </c>
      <c r="J130" s="18">
        <v>51</v>
      </c>
      <c r="K130" s="18">
        <v>51</v>
      </c>
      <c r="L130" s="18">
        <v>26</v>
      </c>
      <c r="M130" s="18">
        <v>26</v>
      </c>
    </row>
    <row r="131" spans="1:13" x14ac:dyDescent="0.35">
      <c r="A131">
        <v>64524.431689602447</v>
      </c>
      <c r="B131">
        <v>87</v>
      </c>
      <c r="C131">
        <v>40</v>
      </c>
      <c r="D131">
        <v>6.6</v>
      </c>
      <c r="E131">
        <v>1.7</v>
      </c>
      <c r="F131">
        <v>9.1999999999999993</v>
      </c>
      <c r="G131">
        <f t="shared" ref="G131:G194" si="5">B131^2</f>
        <v>7569</v>
      </c>
      <c r="H131">
        <f t="shared" ref="H131:H194" si="6">C131^2</f>
        <v>1600</v>
      </c>
      <c r="I131" s="18">
        <v>88</v>
      </c>
      <c r="J131" s="18">
        <v>50</v>
      </c>
      <c r="K131" s="18">
        <v>50</v>
      </c>
      <c r="L131" s="18">
        <v>38</v>
      </c>
      <c r="M131" s="18">
        <v>38</v>
      </c>
    </row>
    <row r="132" spans="1:13" x14ac:dyDescent="0.35">
      <c r="A132">
        <v>74937.991527956168</v>
      </c>
      <c r="B132">
        <v>74</v>
      </c>
      <c r="C132">
        <v>34</v>
      </c>
      <c r="D132">
        <v>3.7</v>
      </c>
      <c r="E132">
        <v>0</v>
      </c>
      <c r="F132">
        <v>8</v>
      </c>
      <c r="G132">
        <f t="shared" si="5"/>
        <v>5476</v>
      </c>
      <c r="H132">
        <f t="shared" si="6"/>
        <v>1156</v>
      </c>
      <c r="I132" s="18">
        <v>75</v>
      </c>
      <c r="J132" s="18">
        <v>45</v>
      </c>
      <c r="K132" s="18">
        <v>45</v>
      </c>
      <c r="L132" s="18">
        <v>0</v>
      </c>
      <c r="M132" s="18">
        <v>0</v>
      </c>
    </row>
    <row r="133" spans="1:13" x14ac:dyDescent="0.35">
      <c r="A133">
        <v>96744.435289373097</v>
      </c>
      <c r="B133">
        <v>73</v>
      </c>
      <c r="C133">
        <v>25</v>
      </c>
      <c r="D133">
        <v>1.3</v>
      </c>
      <c r="E133">
        <v>0</v>
      </c>
      <c r="F133">
        <v>4.8</v>
      </c>
      <c r="G133">
        <f t="shared" si="5"/>
        <v>5329</v>
      </c>
      <c r="H133">
        <f t="shared" si="6"/>
        <v>625</v>
      </c>
      <c r="I133" s="18">
        <v>66</v>
      </c>
      <c r="J133" s="18">
        <v>41</v>
      </c>
      <c r="K133" s="18">
        <v>41</v>
      </c>
      <c r="L133" s="18">
        <v>0</v>
      </c>
      <c r="M133" s="18">
        <v>0</v>
      </c>
    </row>
    <row r="134" spans="1:13" x14ac:dyDescent="0.35">
      <c r="A134">
        <v>90977.036554051985</v>
      </c>
      <c r="B134">
        <v>66</v>
      </c>
      <c r="C134">
        <v>24</v>
      </c>
      <c r="D134">
        <v>0</v>
      </c>
      <c r="E134">
        <v>0</v>
      </c>
      <c r="F134">
        <v>2.5</v>
      </c>
      <c r="G134">
        <f t="shared" si="5"/>
        <v>4356</v>
      </c>
      <c r="H134">
        <f t="shared" si="6"/>
        <v>576</v>
      </c>
      <c r="I134" s="18">
        <v>67</v>
      </c>
      <c r="J134" s="18">
        <v>40</v>
      </c>
      <c r="K134" s="18">
        <v>40</v>
      </c>
      <c r="L134" s="18">
        <v>0</v>
      </c>
      <c r="M134" s="18">
        <v>0</v>
      </c>
    </row>
    <row r="135" spans="1:13" x14ac:dyDescent="0.35">
      <c r="A135">
        <v>83434.311399159022</v>
      </c>
      <c r="B135">
        <v>74</v>
      </c>
      <c r="C135">
        <v>31</v>
      </c>
      <c r="D135">
        <v>0</v>
      </c>
      <c r="E135">
        <v>0</v>
      </c>
      <c r="F135">
        <v>2.7</v>
      </c>
      <c r="G135">
        <f t="shared" si="5"/>
        <v>5476</v>
      </c>
      <c r="H135">
        <f t="shared" si="6"/>
        <v>961</v>
      </c>
      <c r="I135" s="18">
        <v>74</v>
      </c>
      <c r="J135" s="18">
        <v>42</v>
      </c>
      <c r="K135" s="18">
        <v>42</v>
      </c>
      <c r="L135" s="18">
        <v>0</v>
      </c>
      <c r="M135" s="18">
        <v>0</v>
      </c>
    </row>
    <row r="136" spans="1:13" x14ac:dyDescent="0.35">
      <c r="A136">
        <v>81759.088303516823</v>
      </c>
      <c r="B136">
        <v>74</v>
      </c>
      <c r="C136">
        <v>34</v>
      </c>
      <c r="D136">
        <v>0</v>
      </c>
      <c r="E136">
        <v>0</v>
      </c>
      <c r="F136">
        <v>1.6</v>
      </c>
      <c r="G136">
        <f t="shared" si="5"/>
        <v>5476</v>
      </c>
      <c r="H136">
        <f t="shared" si="6"/>
        <v>1156</v>
      </c>
      <c r="I136" s="18">
        <v>76</v>
      </c>
      <c r="J136" s="18">
        <v>43</v>
      </c>
      <c r="K136" s="18">
        <v>43</v>
      </c>
      <c r="L136" s="18">
        <v>0</v>
      </c>
      <c r="M136" s="18">
        <v>0</v>
      </c>
    </row>
    <row r="137" spans="1:13" x14ac:dyDescent="0.35">
      <c r="A137">
        <v>70868.731107008163</v>
      </c>
      <c r="B137">
        <v>90</v>
      </c>
      <c r="C137">
        <v>34</v>
      </c>
      <c r="D137">
        <v>2</v>
      </c>
      <c r="E137">
        <v>1.2</v>
      </c>
      <c r="F137">
        <v>2.8</v>
      </c>
      <c r="G137">
        <f t="shared" si="5"/>
        <v>8100</v>
      </c>
      <c r="H137">
        <f t="shared" si="6"/>
        <v>1156</v>
      </c>
      <c r="I137" s="18">
        <v>93</v>
      </c>
      <c r="J137" s="18">
        <v>43</v>
      </c>
      <c r="K137" s="18">
        <v>43</v>
      </c>
      <c r="L137" s="18">
        <v>3</v>
      </c>
      <c r="M137" s="18">
        <v>3</v>
      </c>
    </row>
    <row r="138" spans="1:13" x14ac:dyDescent="0.35">
      <c r="A138">
        <v>66484.285923165138</v>
      </c>
      <c r="B138">
        <v>96</v>
      </c>
      <c r="C138">
        <v>46</v>
      </c>
      <c r="D138">
        <v>13.2</v>
      </c>
      <c r="E138">
        <v>3.3</v>
      </c>
      <c r="F138">
        <v>11</v>
      </c>
      <c r="G138">
        <f t="shared" si="5"/>
        <v>9216</v>
      </c>
      <c r="H138">
        <f t="shared" si="6"/>
        <v>2116</v>
      </c>
      <c r="I138" s="18">
        <v>97</v>
      </c>
      <c r="J138" s="18">
        <v>47</v>
      </c>
      <c r="K138" s="18">
        <v>47</v>
      </c>
      <c r="L138" s="18">
        <v>1</v>
      </c>
      <c r="M138" s="18">
        <v>1</v>
      </c>
    </row>
    <row r="139" spans="1:13" x14ac:dyDescent="0.35">
      <c r="A139">
        <v>66680.472357212027</v>
      </c>
      <c r="B139">
        <v>105</v>
      </c>
      <c r="C139">
        <v>49</v>
      </c>
      <c r="D139">
        <v>19.100000000000001</v>
      </c>
      <c r="E139">
        <v>7</v>
      </c>
      <c r="F139">
        <v>15.5</v>
      </c>
      <c r="G139">
        <f t="shared" si="5"/>
        <v>11025</v>
      </c>
      <c r="H139">
        <f t="shared" si="6"/>
        <v>2401</v>
      </c>
      <c r="I139" s="18">
        <v>104</v>
      </c>
      <c r="J139" s="18">
        <v>49</v>
      </c>
      <c r="K139" s="18">
        <v>49</v>
      </c>
      <c r="L139" s="18">
        <v>9</v>
      </c>
      <c r="M139" s="18">
        <v>9</v>
      </c>
    </row>
    <row r="140" spans="1:13" x14ac:dyDescent="0.35">
      <c r="A140">
        <v>72045.045668527018</v>
      </c>
      <c r="B140">
        <v>106</v>
      </c>
      <c r="C140">
        <v>54</v>
      </c>
      <c r="D140">
        <v>16.899999999999999</v>
      </c>
      <c r="E140">
        <v>9.8000000000000007</v>
      </c>
      <c r="F140">
        <v>14.2</v>
      </c>
      <c r="G140">
        <f t="shared" si="5"/>
        <v>11236</v>
      </c>
      <c r="H140">
        <f t="shared" si="6"/>
        <v>2916</v>
      </c>
      <c r="I140" s="18">
        <v>105</v>
      </c>
      <c r="J140" s="18">
        <v>51</v>
      </c>
      <c r="K140" s="18">
        <v>51</v>
      </c>
      <c r="L140" s="18">
        <v>0</v>
      </c>
      <c r="M140" s="18">
        <v>0</v>
      </c>
    </row>
    <row r="141" spans="1:13" x14ac:dyDescent="0.35">
      <c r="A141">
        <v>83780.049787028547</v>
      </c>
      <c r="B141">
        <v>105</v>
      </c>
      <c r="C141">
        <v>54</v>
      </c>
      <c r="D141">
        <v>13.5</v>
      </c>
      <c r="E141">
        <v>11.1</v>
      </c>
      <c r="F141">
        <v>12.6</v>
      </c>
      <c r="G141">
        <f t="shared" si="5"/>
        <v>11025</v>
      </c>
      <c r="H141">
        <f t="shared" si="6"/>
        <v>2916</v>
      </c>
      <c r="I141" s="18">
        <v>105</v>
      </c>
      <c r="J141" s="18">
        <v>52</v>
      </c>
      <c r="K141" s="18">
        <v>52</v>
      </c>
      <c r="L141" s="18">
        <v>1</v>
      </c>
      <c r="M141" s="18">
        <v>1</v>
      </c>
    </row>
    <row r="142" spans="1:13" x14ac:dyDescent="0.35">
      <c r="A142">
        <v>78033.958184913354</v>
      </c>
      <c r="B142">
        <v>97</v>
      </c>
      <c r="C142">
        <v>50</v>
      </c>
      <c r="D142">
        <v>11.9</v>
      </c>
      <c r="E142">
        <v>8.1999999999999993</v>
      </c>
      <c r="F142">
        <v>11.5</v>
      </c>
      <c r="G142">
        <f t="shared" si="5"/>
        <v>9409</v>
      </c>
      <c r="H142">
        <f t="shared" si="6"/>
        <v>2500</v>
      </c>
      <c r="I142" s="18">
        <v>98</v>
      </c>
      <c r="J142" s="18">
        <v>49</v>
      </c>
      <c r="K142" s="18">
        <v>49</v>
      </c>
      <c r="L142" s="18">
        <v>2</v>
      </c>
      <c r="M142" s="18">
        <v>2</v>
      </c>
    </row>
    <row r="143" spans="1:13" x14ac:dyDescent="0.35">
      <c r="A143">
        <v>76934.429707212024</v>
      </c>
      <c r="B143">
        <v>99</v>
      </c>
      <c r="C143">
        <v>47</v>
      </c>
      <c r="D143">
        <v>6.5</v>
      </c>
      <c r="E143">
        <v>2.2999999999999998</v>
      </c>
      <c r="F143">
        <v>8</v>
      </c>
      <c r="G143">
        <f t="shared" si="5"/>
        <v>9801</v>
      </c>
      <c r="H143">
        <f t="shared" si="6"/>
        <v>2209</v>
      </c>
      <c r="I143" s="18">
        <v>101</v>
      </c>
      <c r="J143" s="18">
        <v>51</v>
      </c>
      <c r="K143" s="18">
        <v>51</v>
      </c>
      <c r="L143" s="18">
        <v>38</v>
      </c>
      <c r="M143" s="18">
        <v>38</v>
      </c>
    </row>
    <row r="144" spans="1:13" x14ac:dyDescent="0.35">
      <c r="A144">
        <v>77750.935132517843</v>
      </c>
      <c r="B144">
        <v>79</v>
      </c>
      <c r="C144">
        <v>34</v>
      </c>
      <c r="D144">
        <v>1.2</v>
      </c>
      <c r="E144">
        <v>0</v>
      </c>
      <c r="F144">
        <v>6.4</v>
      </c>
      <c r="G144">
        <f t="shared" si="5"/>
        <v>6241</v>
      </c>
      <c r="H144">
        <f t="shared" si="6"/>
        <v>1156</v>
      </c>
      <c r="I144" s="18">
        <v>83</v>
      </c>
      <c r="J144" s="18">
        <v>45</v>
      </c>
      <c r="K144" s="18">
        <v>45</v>
      </c>
      <c r="L144" s="18">
        <v>8</v>
      </c>
      <c r="M144" s="18">
        <v>8</v>
      </c>
    </row>
    <row r="145" spans="1:13" x14ac:dyDescent="0.35">
      <c r="A145">
        <v>90782.056184148823</v>
      </c>
      <c r="B145">
        <v>64</v>
      </c>
      <c r="C145">
        <v>30</v>
      </c>
      <c r="D145">
        <v>0.6</v>
      </c>
      <c r="E145">
        <v>0</v>
      </c>
      <c r="F145">
        <v>3.8</v>
      </c>
      <c r="G145">
        <f t="shared" si="5"/>
        <v>4096</v>
      </c>
      <c r="H145">
        <f t="shared" si="6"/>
        <v>900</v>
      </c>
      <c r="I145" s="18">
        <v>65</v>
      </c>
      <c r="J145" s="18">
        <v>40</v>
      </c>
      <c r="K145" s="18">
        <v>40</v>
      </c>
      <c r="L145" s="18">
        <v>0</v>
      </c>
      <c r="M145" s="18">
        <v>0</v>
      </c>
    </row>
    <row r="146" spans="1:13" x14ac:dyDescent="0.35">
      <c r="A146">
        <v>99238.977959989803</v>
      </c>
      <c r="B146">
        <v>66</v>
      </c>
      <c r="C146">
        <v>24</v>
      </c>
      <c r="D146">
        <v>0</v>
      </c>
      <c r="E146">
        <v>0</v>
      </c>
      <c r="F146">
        <v>2.5</v>
      </c>
      <c r="G146">
        <f t="shared" si="5"/>
        <v>4356</v>
      </c>
      <c r="H146">
        <f t="shared" si="6"/>
        <v>576</v>
      </c>
      <c r="I146" s="18">
        <v>65</v>
      </c>
      <c r="J146" s="18">
        <v>39</v>
      </c>
      <c r="K146" s="18">
        <v>39</v>
      </c>
      <c r="L146" s="18">
        <v>0</v>
      </c>
      <c r="M146" s="18">
        <v>0</v>
      </c>
    </row>
    <row r="147" spans="1:13" x14ac:dyDescent="0.35">
      <c r="A147">
        <v>84064.278903567785</v>
      </c>
      <c r="B147">
        <v>71</v>
      </c>
      <c r="C147">
        <v>30</v>
      </c>
      <c r="D147">
        <v>0</v>
      </c>
      <c r="E147">
        <v>0</v>
      </c>
      <c r="F147">
        <v>3.3</v>
      </c>
      <c r="G147">
        <f t="shared" si="5"/>
        <v>5041</v>
      </c>
      <c r="H147">
        <f t="shared" si="6"/>
        <v>900</v>
      </c>
      <c r="I147" s="18">
        <v>71</v>
      </c>
      <c r="J147" s="18">
        <v>41</v>
      </c>
      <c r="K147" s="18">
        <v>41</v>
      </c>
      <c r="L147" s="18">
        <v>0</v>
      </c>
      <c r="M147" s="18">
        <v>0</v>
      </c>
    </row>
    <row r="148" spans="1:13" x14ac:dyDescent="0.35">
      <c r="A148">
        <v>75296.996621406724</v>
      </c>
      <c r="B148">
        <v>79</v>
      </c>
      <c r="C148">
        <v>37</v>
      </c>
      <c r="D148">
        <v>0</v>
      </c>
      <c r="E148">
        <v>0</v>
      </c>
      <c r="F148">
        <v>4.2</v>
      </c>
      <c r="G148">
        <f t="shared" si="5"/>
        <v>6241</v>
      </c>
      <c r="H148">
        <f t="shared" si="6"/>
        <v>1369</v>
      </c>
      <c r="I148" s="18">
        <v>80</v>
      </c>
      <c r="J148" s="18">
        <v>45</v>
      </c>
      <c r="K148" s="18">
        <v>45</v>
      </c>
      <c r="L148" s="18">
        <v>0</v>
      </c>
      <c r="M148" s="18">
        <v>0</v>
      </c>
    </row>
    <row r="149" spans="1:13" x14ac:dyDescent="0.35">
      <c r="A149">
        <v>64254.273321406727</v>
      </c>
      <c r="B149">
        <v>93</v>
      </c>
      <c r="C149">
        <v>44</v>
      </c>
      <c r="D149">
        <v>2.2000000000000002</v>
      </c>
      <c r="E149">
        <v>1.9</v>
      </c>
      <c r="F149">
        <v>2.7</v>
      </c>
      <c r="G149">
        <f t="shared" si="5"/>
        <v>8649</v>
      </c>
      <c r="H149">
        <f t="shared" si="6"/>
        <v>1936</v>
      </c>
      <c r="I149" s="18">
        <v>93</v>
      </c>
      <c r="J149" s="18">
        <v>45</v>
      </c>
      <c r="K149" s="18">
        <v>45</v>
      </c>
      <c r="L149" s="18">
        <v>2</v>
      </c>
      <c r="M149" s="18">
        <v>2</v>
      </c>
    </row>
    <row r="150" spans="1:13" x14ac:dyDescent="0.35">
      <c r="A150">
        <v>65416.517134582064</v>
      </c>
      <c r="B150">
        <v>94</v>
      </c>
      <c r="C150">
        <v>47</v>
      </c>
      <c r="D150">
        <v>9.5</v>
      </c>
      <c r="E150">
        <v>4.2</v>
      </c>
      <c r="F150">
        <v>6.8</v>
      </c>
      <c r="G150">
        <f t="shared" si="5"/>
        <v>8836</v>
      </c>
      <c r="H150">
        <f t="shared" si="6"/>
        <v>2209</v>
      </c>
      <c r="I150" s="18">
        <v>95</v>
      </c>
      <c r="J150" s="18">
        <v>48</v>
      </c>
      <c r="K150" s="18">
        <v>48</v>
      </c>
      <c r="L150" s="18">
        <v>11</v>
      </c>
      <c r="M150" s="18">
        <v>11</v>
      </c>
    </row>
    <row r="151" spans="1:13" x14ac:dyDescent="0.35">
      <c r="A151">
        <v>67219.58302945974</v>
      </c>
      <c r="B151">
        <v>108</v>
      </c>
      <c r="C151">
        <v>50</v>
      </c>
      <c r="D151">
        <v>17.600000000000001</v>
      </c>
      <c r="E151">
        <v>8.6</v>
      </c>
      <c r="F151">
        <v>12.9</v>
      </c>
      <c r="G151">
        <f t="shared" si="5"/>
        <v>11664</v>
      </c>
      <c r="H151">
        <f t="shared" si="6"/>
        <v>2500</v>
      </c>
      <c r="I151" s="18">
        <v>108</v>
      </c>
      <c r="J151" s="18">
        <v>51</v>
      </c>
      <c r="K151" s="18">
        <v>51</v>
      </c>
      <c r="L151" s="18">
        <v>7</v>
      </c>
      <c r="M151" s="18">
        <v>7</v>
      </c>
    </row>
    <row r="152" spans="1:13" x14ac:dyDescent="0.35">
      <c r="A152">
        <v>76488.587995412847</v>
      </c>
      <c r="B152">
        <v>109</v>
      </c>
      <c r="C152">
        <v>53</v>
      </c>
      <c r="D152">
        <v>20.6</v>
      </c>
      <c r="E152">
        <v>11.4</v>
      </c>
      <c r="F152">
        <v>16.100000000000001</v>
      </c>
      <c r="G152">
        <f t="shared" si="5"/>
        <v>11881</v>
      </c>
      <c r="H152">
        <f t="shared" si="6"/>
        <v>2809</v>
      </c>
      <c r="I152" s="18">
        <v>107</v>
      </c>
      <c r="J152" s="18">
        <v>52</v>
      </c>
      <c r="K152" s="18">
        <v>52</v>
      </c>
      <c r="L152" s="18">
        <v>5</v>
      </c>
      <c r="M152" s="18">
        <v>5</v>
      </c>
    </row>
    <row r="153" spans="1:13" x14ac:dyDescent="0.35">
      <c r="A153">
        <v>78417.486582619778</v>
      </c>
      <c r="B153">
        <v>104</v>
      </c>
      <c r="C153">
        <v>53</v>
      </c>
      <c r="D153">
        <v>15.6</v>
      </c>
      <c r="E153">
        <v>10</v>
      </c>
      <c r="F153">
        <v>13.9</v>
      </c>
      <c r="G153">
        <f t="shared" si="5"/>
        <v>10816</v>
      </c>
      <c r="H153">
        <f t="shared" si="6"/>
        <v>2809</v>
      </c>
      <c r="I153" s="18">
        <v>103</v>
      </c>
      <c r="J153" s="18">
        <v>52</v>
      </c>
      <c r="K153" s="18">
        <v>52</v>
      </c>
      <c r="L153" s="18">
        <v>3</v>
      </c>
      <c r="M153" s="18">
        <v>3</v>
      </c>
    </row>
    <row r="154" spans="1:13" x14ac:dyDescent="0.35">
      <c r="A154">
        <v>75848.971977854235</v>
      </c>
      <c r="B154">
        <v>101</v>
      </c>
      <c r="C154">
        <v>48</v>
      </c>
      <c r="D154">
        <v>7.7</v>
      </c>
      <c r="E154">
        <v>6.6</v>
      </c>
      <c r="F154">
        <v>10.199999999999999</v>
      </c>
      <c r="G154">
        <f t="shared" si="5"/>
        <v>10201</v>
      </c>
      <c r="H154">
        <f t="shared" si="6"/>
        <v>2304</v>
      </c>
      <c r="I154" s="18">
        <v>99</v>
      </c>
      <c r="J154" s="18">
        <v>53</v>
      </c>
      <c r="K154" s="18">
        <v>53</v>
      </c>
      <c r="L154" s="18">
        <v>16</v>
      </c>
      <c r="M154" s="18">
        <v>16</v>
      </c>
    </row>
    <row r="155" spans="1:13" x14ac:dyDescent="0.35">
      <c r="A155">
        <v>73616.145226427121</v>
      </c>
      <c r="B155">
        <v>85</v>
      </c>
      <c r="C155">
        <v>41</v>
      </c>
      <c r="D155">
        <v>2.8</v>
      </c>
      <c r="E155">
        <v>0.4</v>
      </c>
      <c r="F155">
        <v>6.4</v>
      </c>
      <c r="G155">
        <f t="shared" si="5"/>
        <v>7225</v>
      </c>
      <c r="H155">
        <f t="shared" si="6"/>
        <v>1681</v>
      </c>
      <c r="I155" s="18">
        <v>85</v>
      </c>
      <c r="J155" s="18">
        <v>47</v>
      </c>
      <c r="K155" s="18">
        <v>47</v>
      </c>
      <c r="L155" s="18">
        <v>27</v>
      </c>
      <c r="M155" s="18">
        <v>27</v>
      </c>
    </row>
    <row r="156" spans="1:13" x14ac:dyDescent="0.35">
      <c r="A156">
        <v>81154.04612474516</v>
      </c>
      <c r="B156">
        <v>80</v>
      </c>
      <c r="C156">
        <v>36</v>
      </c>
      <c r="D156">
        <v>0.4</v>
      </c>
      <c r="E156">
        <v>0</v>
      </c>
      <c r="F156">
        <v>5.2</v>
      </c>
      <c r="G156">
        <f t="shared" si="5"/>
        <v>6400</v>
      </c>
      <c r="H156">
        <f t="shared" si="6"/>
        <v>1296</v>
      </c>
      <c r="I156" s="18">
        <v>77</v>
      </c>
      <c r="J156" s="18">
        <v>47</v>
      </c>
      <c r="K156" s="18">
        <v>47</v>
      </c>
      <c r="L156" s="18">
        <v>0</v>
      </c>
      <c r="M156" s="18">
        <v>0</v>
      </c>
    </row>
    <row r="157" spans="1:13" x14ac:dyDescent="0.35">
      <c r="A157">
        <v>104708.07683042814</v>
      </c>
      <c r="B157">
        <v>70</v>
      </c>
      <c r="C157">
        <v>22</v>
      </c>
      <c r="D157">
        <v>0</v>
      </c>
      <c r="E157">
        <v>0</v>
      </c>
      <c r="F157">
        <v>2.9</v>
      </c>
      <c r="G157">
        <f t="shared" si="5"/>
        <v>4900</v>
      </c>
      <c r="H157">
        <f t="shared" si="6"/>
        <v>484</v>
      </c>
      <c r="I157" s="18">
        <v>67</v>
      </c>
      <c r="J157" s="18">
        <v>36</v>
      </c>
      <c r="K157" s="18">
        <v>36</v>
      </c>
      <c r="L157" s="18">
        <v>0</v>
      </c>
      <c r="M157" s="18">
        <v>0</v>
      </c>
    </row>
    <row r="158" spans="1:13" x14ac:dyDescent="0.35">
      <c r="A158">
        <v>90395.311615392464</v>
      </c>
      <c r="B158">
        <v>76</v>
      </c>
      <c r="C158">
        <v>30</v>
      </c>
      <c r="D158">
        <v>0</v>
      </c>
      <c r="E158">
        <v>0</v>
      </c>
      <c r="F158">
        <v>2.5</v>
      </c>
      <c r="G158">
        <f t="shared" si="5"/>
        <v>5776</v>
      </c>
      <c r="H158">
        <f t="shared" si="6"/>
        <v>900</v>
      </c>
      <c r="I158" s="18">
        <v>74</v>
      </c>
      <c r="J158" s="18">
        <v>44</v>
      </c>
      <c r="K158" s="18">
        <v>44</v>
      </c>
      <c r="L158" s="18">
        <v>0</v>
      </c>
      <c r="M158" s="18">
        <v>0</v>
      </c>
    </row>
    <row r="159" spans="1:13" x14ac:dyDescent="0.35">
      <c r="A159">
        <v>80364.878153363912</v>
      </c>
      <c r="B159">
        <v>75</v>
      </c>
      <c r="C159">
        <v>31</v>
      </c>
      <c r="D159">
        <v>0</v>
      </c>
      <c r="E159">
        <v>0</v>
      </c>
      <c r="F159">
        <v>1.2</v>
      </c>
      <c r="G159">
        <f t="shared" si="5"/>
        <v>5625</v>
      </c>
      <c r="H159">
        <f t="shared" si="6"/>
        <v>961</v>
      </c>
      <c r="I159" s="18">
        <v>75</v>
      </c>
      <c r="J159" s="18">
        <v>42</v>
      </c>
      <c r="K159" s="18">
        <v>42</v>
      </c>
      <c r="L159" s="18">
        <v>0</v>
      </c>
      <c r="M159" s="18">
        <v>0</v>
      </c>
    </row>
    <row r="160" spans="1:13" x14ac:dyDescent="0.35">
      <c r="A160">
        <v>73585.189580071354</v>
      </c>
      <c r="B160">
        <v>81</v>
      </c>
      <c r="C160">
        <v>39</v>
      </c>
      <c r="D160">
        <v>0.2</v>
      </c>
      <c r="E160">
        <v>0</v>
      </c>
      <c r="F160">
        <v>0.6</v>
      </c>
      <c r="G160">
        <f t="shared" si="5"/>
        <v>6561</v>
      </c>
      <c r="H160">
        <f t="shared" si="6"/>
        <v>1521</v>
      </c>
      <c r="I160" s="18">
        <v>82</v>
      </c>
      <c r="J160" s="18">
        <v>47</v>
      </c>
      <c r="K160" s="18">
        <v>47</v>
      </c>
      <c r="L160" s="18">
        <v>1</v>
      </c>
      <c r="M160" s="18">
        <v>1</v>
      </c>
    </row>
    <row r="161" spans="1:13" x14ac:dyDescent="0.35">
      <c r="A161">
        <v>67788.845305300711</v>
      </c>
      <c r="B161">
        <v>91</v>
      </c>
      <c r="C161">
        <v>40</v>
      </c>
      <c r="D161">
        <v>2.4</v>
      </c>
      <c r="E161">
        <v>1.1000000000000001</v>
      </c>
      <c r="F161">
        <v>4.5999999999999996</v>
      </c>
      <c r="G161">
        <f t="shared" si="5"/>
        <v>8281</v>
      </c>
      <c r="H161">
        <f t="shared" si="6"/>
        <v>1600</v>
      </c>
      <c r="I161" s="18">
        <v>92</v>
      </c>
      <c r="J161" s="18">
        <v>46</v>
      </c>
      <c r="K161" s="18">
        <v>46</v>
      </c>
      <c r="L161" s="18">
        <v>16</v>
      </c>
      <c r="M161" s="18">
        <v>16</v>
      </c>
    </row>
    <row r="162" spans="1:13" x14ac:dyDescent="0.35">
      <c r="A162">
        <v>66817.561648216113</v>
      </c>
      <c r="B162">
        <v>97</v>
      </c>
      <c r="C162">
        <v>46</v>
      </c>
      <c r="D162">
        <v>9.1999999999999993</v>
      </c>
      <c r="E162">
        <v>4.7</v>
      </c>
      <c r="F162">
        <v>7.5</v>
      </c>
      <c r="G162">
        <f t="shared" si="5"/>
        <v>9409</v>
      </c>
      <c r="H162">
        <f t="shared" si="6"/>
        <v>2116</v>
      </c>
      <c r="I162" s="18">
        <v>98</v>
      </c>
      <c r="J162" s="18">
        <v>50</v>
      </c>
      <c r="K162" s="18">
        <v>50</v>
      </c>
      <c r="L162" s="18">
        <v>32</v>
      </c>
      <c r="M162" s="18">
        <v>32</v>
      </c>
    </row>
    <row r="163" spans="1:13" x14ac:dyDescent="0.35">
      <c r="A163">
        <v>64187.135750739042</v>
      </c>
      <c r="B163">
        <v>106</v>
      </c>
      <c r="C163">
        <v>52</v>
      </c>
      <c r="D163">
        <v>19.399999999999999</v>
      </c>
      <c r="E163">
        <v>8.9</v>
      </c>
      <c r="F163">
        <v>15.1</v>
      </c>
      <c r="G163">
        <f t="shared" si="5"/>
        <v>11236</v>
      </c>
      <c r="H163">
        <f t="shared" si="6"/>
        <v>2704</v>
      </c>
      <c r="I163" s="18">
        <v>106</v>
      </c>
      <c r="J163" s="18">
        <v>51</v>
      </c>
      <c r="K163" s="18">
        <v>51</v>
      </c>
      <c r="L163" s="18">
        <v>1</v>
      </c>
      <c r="M163" s="18">
        <v>1</v>
      </c>
    </row>
    <row r="164" spans="1:13" x14ac:dyDescent="0.35">
      <c r="A164">
        <v>76525.171941106018</v>
      </c>
      <c r="B164">
        <v>104</v>
      </c>
      <c r="C164">
        <v>57</v>
      </c>
      <c r="D164">
        <v>13.9</v>
      </c>
      <c r="E164">
        <v>12.4</v>
      </c>
      <c r="F164">
        <v>9.6</v>
      </c>
      <c r="G164">
        <f t="shared" si="5"/>
        <v>10816</v>
      </c>
      <c r="H164">
        <f t="shared" si="6"/>
        <v>3249</v>
      </c>
      <c r="I164" s="18">
        <v>105</v>
      </c>
      <c r="J164" s="18">
        <v>53</v>
      </c>
      <c r="K164" s="18">
        <v>53</v>
      </c>
      <c r="L164" s="18">
        <v>16</v>
      </c>
      <c r="M164" s="18">
        <v>16</v>
      </c>
    </row>
    <row r="165" spans="1:13" x14ac:dyDescent="0.35">
      <c r="A165">
        <v>77723.195657212025</v>
      </c>
      <c r="B165">
        <v>104</v>
      </c>
      <c r="C165">
        <v>56</v>
      </c>
      <c r="D165">
        <v>10.9</v>
      </c>
      <c r="E165">
        <v>10.5</v>
      </c>
      <c r="F165">
        <v>9.9</v>
      </c>
      <c r="G165">
        <f t="shared" si="5"/>
        <v>10816</v>
      </c>
      <c r="H165">
        <f t="shared" si="6"/>
        <v>3136</v>
      </c>
      <c r="I165" s="18">
        <v>105</v>
      </c>
      <c r="J165" s="18">
        <v>56</v>
      </c>
      <c r="K165" s="18">
        <v>56</v>
      </c>
      <c r="L165" s="18">
        <v>1</v>
      </c>
      <c r="M165" s="18">
        <v>1</v>
      </c>
    </row>
    <row r="166" spans="1:13" x14ac:dyDescent="0.35">
      <c r="A166">
        <v>77754.55332494904</v>
      </c>
      <c r="B166">
        <v>103</v>
      </c>
      <c r="C166">
        <v>53</v>
      </c>
      <c r="D166">
        <v>6.1</v>
      </c>
      <c r="E166">
        <v>9.5</v>
      </c>
      <c r="F166">
        <v>5.7</v>
      </c>
      <c r="G166">
        <f t="shared" si="5"/>
        <v>10609</v>
      </c>
      <c r="H166">
        <f t="shared" si="6"/>
        <v>2809</v>
      </c>
      <c r="I166" s="18">
        <v>102</v>
      </c>
      <c r="J166" s="18">
        <v>56</v>
      </c>
      <c r="K166" s="18">
        <v>56</v>
      </c>
      <c r="L166" s="18">
        <v>26</v>
      </c>
      <c r="M166" s="18">
        <v>26</v>
      </c>
    </row>
    <row r="167" spans="1:13" x14ac:dyDescent="0.35">
      <c r="A167">
        <v>77149.91316755861</v>
      </c>
      <c r="B167">
        <v>97</v>
      </c>
      <c r="C167">
        <v>44</v>
      </c>
      <c r="D167">
        <v>4</v>
      </c>
      <c r="E167">
        <v>4.0999999999999996</v>
      </c>
      <c r="F167">
        <v>5.3</v>
      </c>
      <c r="G167">
        <f t="shared" si="5"/>
        <v>9409</v>
      </c>
      <c r="H167">
        <f t="shared" si="6"/>
        <v>1936</v>
      </c>
      <c r="I167" s="18">
        <v>96</v>
      </c>
      <c r="J167" s="18">
        <v>54</v>
      </c>
      <c r="K167" s="18">
        <v>54</v>
      </c>
      <c r="L167" s="18">
        <v>68</v>
      </c>
      <c r="M167" s="18">
        <v>68</v>
      </c>
    </row>
    <row r="168" spans="1:13" x14ac:dyDescent="0.35">
      <c r="A168">
        <v>72875.621842176348</v>
      </c>
      <c r="B168">
        <v>79</v>
      </c>
      <c r="C168">
        <v>37</v>
      </c>
      <c r="D168">
        <v>0.5</v>
      </c>
      <c r="E168">
        <v>0</v>
      </c>
      <c r="F168">
        <v>2.6</v>
      </c>
      <c r="G168">
        <f t="shared" si="5"/>
        <v>6241</v>
      </c>
      <c r="H168">
        <f t="shared" si="6"/>
        <v>1369</v>
      </c>
      <c r="I168" s="18">
        <v>80</v>
      </c>
      <c r="J168" s="18">
        <v>49</v>
      </c>
      <c r="K168" s="18">
        <v>49</v>
      </c>
      <c r="L168" s="18">
        <v>2</v>
      </c>
      <c r="M168" s="18">
        <v>2</v>
      </c>
    </row>
    <row r="169" spans="1:13" x14ac:dyDescent="0.35">
      <c r="A169">
        <v>87756.845290290526</v>
      </c>
      <c r="B169">
        <v>69</v>
      </c>
      <c r="C169">
        <v>33</v>
      </c>
      <c r="D169">
        <v>0</v>
      </c>
      <c r="E169">
        <v>0</v>
      </c>
      <c r="F169">
        <v>1.6</v>
      </c>
      <c r="G169">
        <f t="shared" si="5"/>
        <v>4761</v>
      </c>
      <c r="H169">
        <f t="shared" si="6"/>
        <v>1089</v>
      </c>
      <c r="I169" s="18">
        <v>71</v>
      </c>
      <c r="J169" s="18">
        <v>45</v>
      </c>
      <c r="K169" s="18">
        <v>45</v>
      </c>
      <c r="L169" s="18">
        <v>0</v>
      </c>
      <c r="M169" s="18">
        <v>0</v>
      </c>
    </row>
    <row r="170" spans="1:13" x14ac:dyDescent="0.35">
      <c r="A170">
        <v>86862.749738404687</v>
      </c>
      <c r="B170">
        <v>74</v>
      </c>
      <c r="C170">
        <v>28</v>
      </c>
      <c r="D170">
        <v>0</v>
      </c>
      <c r="E170">
        <v>0</v>
      </c>
      <c r="F170">
        <v>0.6</v>
      </c>
      <c r="G170">
        <f t="shared" si="5"/>
        <v>5476</v>
      </c>
      <c r="H170">
        <f t="shared" si="6"/>
        <v>784</v>
      </c>
      <c r="I170" s="18">
        <v>70</v>
      </c>
      <c r="J170" s="18">
        <v>41</v>
      </c>
      <c r="K170" s="18">
        <v>41</v>
      </c>
      <c r="L170" s="18">
        <v>0</v>
      </c>
      <c r="M170" s="18">
        <v>0</v>
      </c>
    </row>
    <row r="171" spans="1:13" x14ac:dyDescent="0.35">
      <c r="A171">
        <v>66654.742988812432</v>
      </c>
      <c r="B171">
        <v>74</v>
      </c>
      <c r="C171">
        <v>32</v>
      </c>
      <c r="D171">
        <v>0</v>
      </c>
      <c r="E171">
        <v>0</v>
      </c>
      <c r="F171">
        <v>0</v>
      </c>
      <c r="G171">
        <f t="shared" si="5"/>
        <v>5476</v>
      </c>
      <c r="H171">
        <f t="shared" si="6"/>
        <v>1024</v>
      </c>
      <c r="I171" s="18">
        <v>75</v>
      </c>
      <c r="J171" s="18">
        <v>48</v>
      </c>
      <c r="K171" s="18">
        <v>48</v>
      </c>
      <c r="L171" s="18">
        <v>0</v>
      </c>
      <c r="M171" s="18">
        <v>0</v>
      </c>
    </row>
    <row r="172" spans="1:13" x14ac:dyDescent="0.35">
      <c r="A172">
        <v>67875.279902268099</v>
      </c>
      <c r="B172">
        <v>84</v>
      </c>
      <c r="C172">
        <v>36</v>
      </c>
      <c r="D172">
        <v>0</v>
      </c>
      <c r="E172">
        <v>0.4</v>
      </c>
      <c r="F172">
        <v>0.1</v>
      </c>
      <c r="G172">
        <f t="shared" si="5"/>
        <v>7056</v>
      </c>
      <c r="H172">
        <f t="shared" si="6"/>
        <v>1296</v>
      </c>
      <c r="I172" s="18">
        <v>86</v>
      </c>
      <c r="J172" s="18">
        <v>48</v>
      </c>
      <c r="K172" s="18">
        <v>48</v>
      </c>
      <c r="L172" s="18">
        <v>8</v>
      </c>
      <c r="M172" s="18">
        <v>8</v>
      </c>
    </row>
    <row r="173" spans="1:13" x14ac:dyDescent="0.35">
      <c r="A173">
        <v>66325.085456192668</v>
      </c>
      <c r="B173">
        <v>92</v>
      </c>
      <c r="C173">
        <v>37</v>
      </c>
      <c r="D173">
        <v>1</v>
      </c>
      <c r="E173">
        <v>1.3</v>
      </c>
      <c r="F173">
        <v>0.4</v>
      </c>
      <c r="G173">
        <f t="shared" si="5"/>
        <v>8464</v>
      </c>
      <c r="H173">
        <f t="shared" si="6"/>
        <v>1369</v>
      </c>
      <c r="I173" s="18">
        <v>91</v>
      </c>
      <c r="J173" s="18">
        <v>47</v>
      </c>
      <c r="K173" s="18">
        <v>47</v>
      </c>
      <c r="L173" s="18">
        <v>6</v>
      </c>
      <c r="M173" s="18">
        <v>6</v>
      </c>
    </row>
    <row r="174" spans="1:13" x14ac:dyDescent="0.35">
      <c r="A174">
        <v>65340.133072145771</v>
      </c>
      <c r="B174">
        <v>92</v>
      </c>
      <c r="C174">
        <v>45</v>
      </c>
      <c r="D174">
        <v>8.4</v>
      </c>
      <c r="E174">
        <v>1.3</v>
      </c>
      <c r="F174">
        <v>5.0999999999999996</v>
      </c>
      <c r="G174">
        <f t="shared" si="5"/>
        <v>8464</v>
      </c>
      <c r="H174">
        <f t="shared" si="6"/>
        <v>2025</v>
      </c>
      <c r="I174" s="18">
        <v>94</v>
      </c>
      <c r="J174" s="18">
        <v>49</v>
      </c>
      <c r="K174" s="18">
        <v>49</v>
      </c>
      <c r="L174" s="18">
        <v>0</v>
      </c>
      <c r="M174" s="18">
        <v>0</v>
      </c>
    </row>
    <row r="175" spans="1:13" x14ac:dyDescent="0.35">
      <c r="A175">
        <v>70107.704632313966</v>
      </c>
      <c r="B175">
        <v>107</v>
      </c>
      <c r="C175">
        <v>54</v>
      </c>
      <c r="D175">
        <v>11.2</v>
      </c>
      <c r="E175">
        <v>11.3</v>
      </c>
      <c r="F175">
        <v>8</v>
      </c>
      <c r="G175">
        <f t="shared" si="5"/>
        <v>11449</v>
      </c>
      <c r="H175">
        <f t="shared" si="6"/>
        <v>2916</v>
      </c>
      <c r="I175" s="18">
        <v>107</v>
      </c>
      <c r="J175" s="18">
        <v>51</v>
      </c>
      <c r="K175" s="18">
        <v>51</v>
      </c>
      <c r="L175" s="18">
        <v>2</v>
      </c>
      <c r="M175" s="18">
        <v>2</v>
      </c>
    </row>
    <row r="176" spans="1:13" x14ac:dyDescent="0.35">
      <c r="A176">
        <v>76269.084321253831</v>
      </c>
      <c r="B176">
        <v>107</v>
      </c>
      <c r="C176">
        <v>58</v>
      </c>
      <c r="D176">
        <v>14.8</v>
      </c>
      <c r="E176">
        <v>12.4</v>
      </c>
      <c r="F176">
        <v>10.9</v>
      </c>
      <c r="G176">
        <f t="shared" si="5"/>
        <v>11449</v>
      </c>
      <c r="H176">
        <f t="shared" si="6"/>
        <v>3364</v>
      </c>
      <c r="I176" s="18">
        <v>106</v>
      </c>
      <c r="J176" s="18">
        <v>55</v>
      </c>
      <c r="K176" s="18">
        <v>55</v>
      </c>
      <c r="L176" s="18">
        <v>19</v>
      </c>
      <c r="M176" s="18">
        <v>19</v>
      </c>
    </row>
    <row r="177" spans="1:13" x14ac:dyDescent="0.35">
      <c r="A177">
        <v>78636.186214016314</v>
      </c>
      <c r="B177">
        <v>106</v>
      </c>
      <c r="C177">
        <v>57</v>
      </c>
      <c r="D177">
        <v>9.1</v>
      </c>
      <c r="E177">
        <v>11.7</v>
      </c>
      <c r="F177">
        <v>6.2</v>
      </c>
      <c r="G177">
        <f t="shared" si="5"/>
        <v>11236</v>
      </c>
      <c r="H177">
        <f t="shared" si="6"/>
        <v>3249</v>
      </c>
      <c r="I177" s="18">
        <v>105</v>
      </c>
      <c r="J177" s="18">
        <v>58</v>
      </c>
      <c r="K177" s="18">
        <v>58</v>
      </c>
      <c r="L177" s="18">
        <v>56</v>
      </c>
      <c r="M177" s="18">
        <v>56</v>
      </c>
    </row>
    <row r="178" spans="1:13" x14ac:dyDescent="0.35">
      <c r="A178">
        <v>75180.410420846078</v>
      </c>
      <c r="B178">
        <v>106</v>
      </c>
      <c r="C178">
        <v>50</v>
      </c>
      <c r="D178">
        <v>3.8</v>
      </c>
      <c r="E178">
        <v>9.1999999999999993</v>
      </c>
      <c r="F178">
        <v>4.5999999999999996</v>
      </c>
      <c r="G178">
        <f t="shared" si="5"/>
        <v>11236</v>
      </c>
      <c r="H178">
        <f t="shared" si="6"/>
        <v>2500</v>
      </c>
      <c r="I178" s="18">
        <v>108</v>
      </c>
      <c r="J178" s="18">
        <v>55</v>
      </c>
      <c r="K178" s="18">
        <v>55</v>
      </c>
      <c r="L178" s="18">
        <v>85</v>
      </c>
      <c r="M178" s="18">
        <v>85</v>
      </c>
    </row>
    <row r="179" spans="1:13" x14ac:dyDescent="0.35">
      <c r="A179">
        <v>74244.50464531091</v>
      </c>
      <c r="B179">
        <v>96</v>
      </c>
      <c r="C179">
        <v>48</v>
      </c>
      <c r="D179">
        <v>4.0999999999999996</v>
      </c>
      <c r="E179">
        <v>5.2</v>
      </c>
      <c r="F179">
        <v>6.2</v>
      </c>
      <c r="G179">
        <f t="shared" si="5"/>
        <v>9216</v>
      </c>
      <c r="H179">
        <f t="shared" si="6"/>
        <v>2304</v>
      </c>
      <c r="I179" s="18">
        <v>98</v>
      </c>
      <c r="J179" s="18">
        <v>55</v>
      </c>
      <c r="K179" s="18">
        <v>55</v>
      </c>
      <c r="L179" s="18">
        <v>41</v>
      </c>
      <c r="M179" s="18">
        <v>41</v>
      </c>
    </row>
    <row r="180" spans="1:13" x14ac:dyDescent="0.35">
      <c r="A180">
        <v>78247.833559734965</v>
      </c>
      <c r="B180">
        <v>72</v>
      </c>
      <c r="C180">
        <v>27</v>
      </c>
      <c r="D180">
        <v>1.2</v>
      </c>
      <c r="E180">
        <v>0</v>
      </c>
      <c r="F180">
        <v>6.2</v>
      </c>
      <c r="G180">
        <f t="shared" si="5"/>
        <v>5184</v>
      </c>
      <c r="H180">
        <f t="shared" si="6"/>
        <v>729</v>
      </c>
      <c r="I180" s="18">
        <v>79</v>
      </c>
      <c r="J180" s="18">
        <v>42</v>
      </c>
      <c r="K180" s="18">
        <v>42</v>
      </c>
      <c r="L180" s="18">
        <v>0</v>
      </c>
      <c r="M180" s="18">
        <v>0</v>
      </c>
    </row>
    <row r="181" spans="1:13" x14ac:dyDescent="0.35">
      <c r="A181">
        <v>94070.189061340468</v>
      </c>
      <c r="B181">
        <v>64</v>
      </c>
      <c r="C181">
        <v>27</v>
      </c>
      <c r="D181">
        <v>0</v>
      </c>
      <c r="E181">
        <v>0</v>
      </c>
      <c r="F181">
        <v>2.5</v>
      </c>
      <c r="G181">
        <f t="shared" si="5"/>
        <v>4096</v>
      </c>
      <c r="H181">
        <f t="shared" si="6"/>
        <v>729</v>
      </c>
      <c r="I181" s="18">
        <v>70</v>
      </c>
      <c r="J181" s="18">
        <v>39</v>
      </c>
      <c r="K181" s="18">
        <v>39</v>
      </c>
      <c r="L181" s="18">
        <v>0</v>
      </c>
      <c r="M181" s="18">
        <v>0</v>
      </c>
    </row>
    <row r="182" spans="1:13" x14ac:dyDescent="0.35">
      <c r="A182">
        <v>89800.72199253313</v>
      </c>
      <c r="B182">
        <v>64</v>
      </c>
      <c r="C182">
        <v>31</v>
      </c>
      <c r="D182">
        <v>0</v>
      </c>
      <c r="E182">
        <v>0</v>
      </c>
      <c r="F182">
        <v>0.2</v>
      </c>
      <c r="G182">
        <f t="shared" si="5"/>
        <v>4096</v>
      </c>
      <c r="H182">
        <f t="shared" si="6"/>
        <v>961</v>
      </c>
      <c r="I182" s="18">
        <v>65</v>
      </c>
      <c r="J182" s="18">
        <v>40</v>
      </c>
      <c r="K182" s="18">
        <v>40</v>
      </c>
      <c r="L182" s="18">
        <v>0</v>
      </c>
      <c r="M182" s="18">
        <v>0</v>
      </c>
    </row>
    <row r="183" spans="1:13" x14ac:dyDescent="0.35">
      <c r="A183">
        <v>70030.91854849644</v>
      </c>
      <c r="B183">
        <v>78</v>
      </c>
      <c r="C183">
        <v>34</v>
      </c>
      <c r="D183">
        <v>0</v>
      </c>
      <c r="E183">
        <v>0</v>
      </c>
      <c r="F183">
        <v>0</v>
      </c>
      <c r="G183">
        <f t="shared" si="5"/>
        <v>6084</v>
      </c>
      <c r="H183">
        <f t="shared" si="6"/>
        <v>1156</v>
      </c>
      <c r="I183" s="18">
        <v>76</v>
      </c>
      <c r="J183" s="18">
        <v>45</v>
      </c>
      <c r="K183" s="18">
        <v>45</v>
      </c>
      <c r="L183" s="18">
        <v>3</v>
      </c>
      <c r="M183" s="18">
        <v>3</v>
      </c>
    </row>
    <row r="184" spans="1:13" x14ac:dyDescent="0.35">
      <c r="A184">
        <v>65430.587882925589</v>
      </c>
      <c r="B184">
        <v>77</v>
      </c>
      <c r="C184">
        <v>37</v>
      </c>
      <c r="D184">
        <v>0.1</v>
      </c>
      <c r="E184">
        <v>0</v>
      </c>
      <c r="F184">
        <v>0.7</v>
      </c>
      <c r="G184">
        <f t="shared" si="5"/>
        <v>5929</v>
      </c>
      <c r="H184">
        <f t="shared" si="6"/>
        <v>1369</v>
      </c>
      <c r="I184" s="18">
        <v>77</v>
      </c>
      <c r="J184" s="18">
        <v>47</v>
      </c>
      <c r="K184" s="18">
        <v>47</v>
      </c>
      <c r="L184" s="18">
        <v>0</v>
      </c>
      <c r="M184" s="18">
        <v>0</v>
      </c>
    </row>
    <row r="185" spans="1:13" x14ac:dyDescent="0.35">
      <c r="A185">
        <v>58139.528112691136</v>
      </c>
      <c r="B185">
        <v>88</v>
      </c>
      <c r="C185">
        <v>44</v>
      </c>
      <c r="D185">
        <v>0</v>
      </c>
      <c r="E185">
        <v>0.9</v>
      </c>
      <c r="F185">
        <v>0.6</v>
      </c>
      <c r="G185">
        <f t="shared" si="5"/>
        <v>7744</v>
      </c>
      <c r="H185">
        <f t="shared" si="6"/>
        <v>1936</v>
      </c>
      <c r="I185" s="18">
        <v>90</v>
      </c>
      <c r="J185" s="18">
        <v>48</v>
      </c>
      <c r="K185" s="18">
        <v>48</v>
      </c>
      <c r="L185" s="18">
        <v>19</v>
      </c>
      <c r="M185" s="18">
        <v>19</v>
      </c>
    </row>
    <row r="186" spans="1:13" x14ac:dyDescent="0.35">
      <c r="A186">
        <v>58356.217637181449</v>
      </c>
      <c r="B186">
        <v>101</v>
      </c>
      <c r="C186">
        <v>49</v>
      </c>
      <c r="D186">
        <v>13.5</v>
      </c>
      <c r="E186">
        <v>4.4000000000000004</v>
      </c>
      <c r="F186">
        <v>10.4</v>
      </c>
      <c r="G186">
        <f t="shared" si="5"/>
        <v>10201</v>
      </c>
      <c r="H186">
        <f t="shared" si="6"/>
        <v>2401</v>
      </c>
      <c r="I186" s="18">
        <v>101</v>
      </c>
      <c r="J186" s="18">
        <v>50</v>
      </c>
      <c r="K186" s="18">
        <v>50</v>
      </c>
      <c r="L186" s="18">
        <v>4</v>
      </c>
      <c r="M186" s="18">
        <v>4</v>
      </c>
    </row>
    <row r="187" spans="1:13" x14ac:dyDescent="0.35">
      <c r="A187">
        <v>65507.373966743122</v>
      </c>
      <c r="B187">
        <v>104</v>
      </c>
      <c r="C187">
        <v>51</v>
      </c>
      <c r="D187">
        <v>18.100000000000001</v>
      </c>
      <c r="E187">
        <v>9.5</v>
      </c>
      <c r="F187">
        <v>14.3</v>
      </c>
      <c r="G187">
        <f t="shared" si="5"/>
        <v>10816</v>
      </c>
      <c r="H187">
        <f t="shared" si="6"/>
        <v>2601</v>
      </c>
      <c r="I187" s="18">
        <v>104</v>
      </c>
      <c r="J187" s="18">
        <v>50</v>
      </c>
      <c r="K187" s="18">
        <v>50</v>
      </c>
      <c r="L187" s="18">
        <v>5</v>
      </c>
      <c r="M187" s="18">
        <v>5</v>
      </c>
    </row>
    <row r="188" spans="1:13" x14ac:dyDescent="0.35">
      <c r="A188">
        <v>70408.014604102951</v>
      </c>
      <c r="B188">
        <v>104</v>
      </c>
      <c r="C188">
        <v>55</v>
      </c>
      <c r="D188">
        <v>14.5</v>
      </c>
      <c r="E188">
        <v>11</v>
      </c>
      <c r="F188">
        <v>12</v>
      </c>
      <c r="G188">
        <f t="shared" si="5"/>
        <v>10816</v>
      </c>
      <c r="H188">
        <f t="shared" si="6"/>
        <v>3025</v>
      </c>
      <c r="I188" s="18">
        <v>105</v>
      </c>
      <c r="J188" s="18">
        <v>50</v>
      </c>
      <c r="K188" s="18">
        <v>50</v>
      </c>
      <c r="L188" s="18">
        <v>0</v>
      </c>
      <c r="M188" s="18">
        <v>0</v>
      </c>
    </row>
    <row r="189" spans="1:13" x14ac:dyDescent="0.35">
      <c r="A189">
        <v>76236.520589373089</v>
      </c>
      <c r="B189">
        <v>101</v>
      </c>
      <c r="C189">
        <v>54</v>
      </c>
      <c r="D189">
        <v>10.1</v>
      </c>
      <c r="E189">
        <v>9.1999999999999993</v>
      </c>
      <c r="F189">
        <v>7.8</v>
      </c>
      <c r="G189">
        <f t="shared" si="5"/>
        <v>10201</v>
      </c>
      <c r="H189">
        <f t="shared" si="6"/>
        <v>2916</v>
      </c>
      <c r="I189" s="18">
        <v>102</v>
      </c>
      <c r="J189" s="18">
        <v>53</v>
      </c>
      <c r="K189" s="18">
        <v>53</v>
      </c>
      <c r="L189" s="18">
        <v>0</v>
      </c>
      <c r="M189" s="18">
        <v>0</v>
      </c>
    </row>
    <row r="190" spans="1:13" x14ac:dyDescent="0.35">
      <c r="A190">
        <v>68885.157611952091</v>
      </c>
      <c r="B190">
        <v>98</v>
      </c>
      <c r="C190">
        <v>49</v>
      </c>
      <c r="D190">
        <v>7.8</v>
      </c>
      <c r="E190">
        <v>6.8</v>
      </c>
      <c r="F190">
        <v>7</v>
      </c>
      <c r="G190">
        <f t="shared" si="5"/>
        <v>9604</v>
      </c>
      <c r="H190">
        <f t="shared" si="6"/>
        <v>2401</v>
      </c>
      <c r="I190" s="18">
        <v>102</v>
      </c>
      <c r="J190" s="18">
        <v>51</v>
      </c>
      <c r="K190" s="18">
        <v>51</v>
      </c>
      <c r="L190" s="18">
        <v>44</v>
      </c>
      <c r="M190" s="18">
        <v>44</v>
      </c>
    </row>
    <row r="191" spans="1:13" x14ac:dyDescent="0.35">
      <c r="A191">
        <v>67703.214751095817</v>
      </c>
      <c r="B191">
        <v>89</v>
      </c>
      <c r="C191">
        <v>45</v>
      </c>
      <c r="D191">
        <v>2.6</v>
      </c>
      <c r="E191">
        <v>0.5</v>
      </c>
      <c r="F191">
        <v>5.0999999999999996</v>
      </c>
      <c r="G191">
        <f t="shared" si="5"/>
        <v>7921</v>
      </c>
      <c r="H191">
        <f t="shared" si="6"/>
        <v>2025</v>
      </c>
      <c r="I191" s="18">
        <v>92</v>
      </c>
      <c r="J191" s="18">
        <v>52</v>
      </c>
      <c r="K191" s="18">
        <v>52</v>
      </c>
      <c r="L191" s="18">
        <v>14</v>
      </c>
      <c r="M191" s="18">
        <v>14</v>
      </c>
    </row>
    <row r="192" spans="1:13" x14ac:dyDescent="0.35">
      <c r="A192">
        <v>69661.460899133541</v>
      </c>
      <c r="B192">
        <v>76</v>
      </c>
      <c r="C192">
        <v>35</v>
      </c>
      <c r="D192">
        <v>1</v>
      </c>
      <c r="E192">
        <v>0</v>
      </c>
      <c r="F192">
        <v>4</v>
      </c>
      <c r="G192">
        <f t="shared" si="5"/>
        <v>5776</v>
      </c>
      <c r="H192">
        <f t="shared" si="6"/>
        <v>1225</v>
      </c>
      <c r="I192" s="18">
        <v>80</v>
      </c>
      <c r="J192" s="18">
        <v>47</v>
      </c>
      <c r="K192" s="18">
        <v>47</v>
      </c>
      <c r="L192" s="18">
        <v>4</v>
      </c>
      <c r="M192" s="18">
        <v>4</v>
      </c>
    </row>
    <row r="193" spans="1:13" x14ac:dyDescent="0.35">
      <c r="A193">
        <v>87462.967660601425</v>
      </c>
      <c r="B193">
        <v>62</v>
      </c>
      <c r="C193">
        <v>27</v>
      </c>
      <c r="D193">
        <v>0.1</v>
      </c>
      <c r="E193">
        <v>0</v>
      </c>
      <c r="F193">
        <v>2</v>
      </c>
      <c r="G193">
        <f t="shared" si="5"/>
        <v>3844</v>
      </c>
      <c r="H193">
        <f t="shared" si="6"/>
        <v>729</v>
      </c>
      <c r="I193" s="18">
        <v>68</v>
      </c>
      <c r="J193" s="18">
        <v>40</v>
      </c>
      <c r="K193" s="18">
        <v>40</v>
      </c>
      <c r="L193" s="18">
        <v>0</v>
      </c>
      <c r="M193" s="18">
        <v>0</v>
      </c>
    </row>
    <row r="194" spans="1:13" x14ac:dyDescent="0.35">
      <c r="A194">
        <v>93391.57696980123</v>
      </c>
      <c r="B194">
        <v>63</v>
      </c>
      <c r="C194">
        <v>29</v>
      </c>
      <c r="D194">
        <v>0</v>
      </c>
      <c r="E194">
        <v>0</v>
      </c>
      <c r="F194">
        <v>2.1</v>
      </c>
      <c r="G194">
        <f t="shared" si="5"/>
        <v>3969</v>
      </c>
      <c r="H194">
        <f t="shared" si="6"/>
        <v>841</v>
      </c>
      <c r="I194" s="18">
        <v>64</v>
      </c>
      <c r="J194" s="18">
        <v>39</v>
      </c>
      <c r="K194" s="18">
        <v>39</v>
      </c>
      <c r="L194" s="18">
        <v>0</v>
      </c>
      <c r="M194" s="18">
        <v>0</v>
      </c>
    </row>
    <row r="195" spans="1:13" x14ac:dyDescent="0.35">
      <c r="A195">
        <v>69707.291336595314</v>
      </c>
      <c r="B195">
        <v>67</v>
      </c>
      <c r="C195">
        <v>31</v>
      </c>
      <c r="D195">
        <v>0</v>
      </c>
      <c r="E195">
        <v>0</v>
      </c>
      <c r="F195">
        <v>1.2</v>
      </c>
      <c r="G195">
        <f t="shared" ref="G195:G258" si="7">B195^2</f>
        <v>4489</v>
      </c>
      <c r="H195">
        <f t="shared" ref="H195:H258" si="8">C195^2</f>
        <v>961</v>
      </c>
      <c r="I195" s="18">
        <v>69</v>
      </c>
      <c r="J195" s="18">
        <v>41</v>
      </c>
      <c r="K195" s="18">
        <v>41</v>
      </c>
      <c r="L195" s="18">
        <v>0</v>
      </c>
      <c r="M195" s="18">
        <v>0</v>
      </c>
    </row>
    <row r="196" spans="1:13" x14ac:dyDescent="0.35">
      <c r="A196">
        <v>63277.763386365958</v>
      </c>
      <c r="B196">
        <v>79</v>
      </c>
      <c r="C196">
        <v>34</v>
      </c>
      <c r="D196">
        <v>0.2</v>
      </c>
      <c r="E196">
        <v>0</v>
      </c>
      <c r="F196">
        <v>2</v>
      </c>
      <c r="G196">
        <f t="shared" si="7"/>
        <v>6241</v>
      </c>
      <c r="H196">
        <f t="shared" si="8"/>
        <v>1156</v>
      </c>
      <c r="I196" s="18">
        <v>83</v>
      </c>
      <c r="J196" s="18">
        <v>42</v>
      </c>
      <c r="K196" s="18">
        <v>42</v>
      </c>
      <c r="L196" s="18">
        <v>1</v>
      </c>
      <c r="M196" s="18">
        <v>1</v>
      </c>
    </row>
    <row r="197" spans="1:13" x14ac:dyDescent="0.35">
      <c r="A197">
        <v>55063.662524796127</v>
      </c>
      <c r="B197">
        <v>84</v>
      </c>
      <c r="C197">
        <v>37</v>
      </c>
      <c r="D197">
        <v>2.5</v>
      </c>
      <c r="E197">
        <v>0.1</v>
      </c>
      <c r="F197">
        <v>1.9</v>
      </c>
      <c r="G197">
        <f t="shared" si="7"/>
        <v>7056</v>
      </c>
      <c r="H197">
        <f t="shared" si="8"/>
        <v>1369</v>
      </c>
      <c r="I197" s="18">
        <v>87</v>
      </c>
      <c r="J197" s="18">
        <v>45</v>
      </c>
      <c r="K197" s="18">
        <v>45</v>
      </c>
      <c r="L197" s="18">
        <v>0</v>
      </c>
      <c r="M197" s="18">
        <v>0</v>
      </c>
    </row>
    <row r="198" spans="1:13" x14ac:dyDescent="0.35">
      <c r="A198">
        <v>57561.421366462797</v>
      </c>
      <c r="B198">
        <v>99</v>
      </c>
      <c r="C198">
        <v>43</v>
      </c>
      <c r="D198">
        <v>9.9</v>
      </c>
      <c r="E198">
        <v>4.2</v>
      </c>
      <c r="F198">
        <v>6.4</v>
      </c>
      <c r="G198">
        <f t="shared" si="7"/>
        <v>9801</v>
      </c>
      <c r="H198">
        <f t="shared" si="8"/>
        <v>1849</v>
      </c>
      <c r="I198" s="18">
        <v>101</v>
      </c>
      <c r="J198" s="18">
        <v>48</v>
      </c>
      <c r="K198" s="18">
        <v>48</v>
      </c>
      <c r="L198" s="18">
        <v>11</v>
      </c>
      <c r="M198" s="18">
        <v>11</v>
      </c>
    </row>
    <row r="199" spans="1:13" x14ac:dyDescent="0.35">
      <c r="A199">
        <v>59186.391789449546</v>
      </c>
      <c r="B199">
        <v>107</v>
      </c>
      <c r="C199">
        <v>47</v>
      </c>
      <c r="D199">
        <v>19.5</v>
      </c>
      <c r="E199">
        <v>10.1</v>
      </c>
      <c r="F199">
        <v>14.1</v>
      </c>
      <c r="G199">
        <f t="shared" si="7"/>
        <v>11449</v>
      </c>
      <c r="H199">
        <f t="shared" si="8"/>
        <v>2209</v>
      </c>
      <c r="I199" s="18">
        <v>109</v>
      </c>
      <c r="J199" s="18">
        <v>51</v>
      </c>
      <c r="K199" s="18">
        <v>51</v>
      </c>
      <c r="L199" s="18">
        <v>16</v>
      </c>
      <c r="M199" s="18">
        <v>16</v>
      </c>
    </row>
    <row r="200" spans="1:13" x14ac:dyDescent="0.35">
      <c r="A200">
        <v>67433.458404281351</v>
      </c>
      <c r="B200">
        <v>109</v>
      </c>
      <c r="C200">
        <v>56</v>
      </c>
      <c r="D200">
        <v>17.8</v>
      </c>
      <c r="E200">
        <v>13.7</v>
      </c>
      <c r="F200">
        <v>14.2</v>
      </c>
      <c r="G200">
        <f t="shared" si="7"/>
        <v>11881</v>
      </c>
      <c r="H200">
        <f t="shared" si="8"/>
        <v>3136</v>
      </c>
      <c r="I200" s="18">
        <v>108</v>
      </c>
      <c r="J200" s="18">
        <v>52</v>
      </c>
      <c r="K200" s="18">
        <v>52</v>
      </c>
      <c r="L200" s="18">
        <v>4</v>
      </c>
      <c r="M200" s="18">
        <v>4</v>
      </c>
    </row>
    <row r="201" spans="1:13" x14ac:dyDescent="0.35">
      <c r="A201">
        <v>73705.393973063197</v>
      </c>
      <c r="B201">
        <v>110</v>
      </c>
      <c r="C201">
        <v>56</v>
      </c>
      <c r="D201">
        <v>12.6</v>
      </c>
      <c r="E201">
        <v>12.2</v>
      </c>
      <c r="F201">
        <v>10.3</v>
      </c>
      <c r="G201">
        <f t="shared" si="7"/>
        <v>12100</v>
      </c>
      <c r="H201">
        <f t="shared" si="8"/>
        <v>3136</v>
      </c>
      <c r="I201" s="18">
        <v>112</v>
      </c>
      <c r="J201" s="18">
        <v>53</v>
      </c>
      <c r="K201" s="18">
        <v>53</v>
      </c>
      <c r="L201" s="18">
        <v>12</v>
      </c>
      <c r="M201" s="18">
        <v>12</v>
      </c>
    </row>
    <row r="202" spans="1:13" x14ac:dyDescent="0.35">
      <c r="A202">
        <v>66817.159626834866</v>
      </c>
      <c r="B202">
        <v>109</v>
      </c>
      <c r="C202">
        <v>47</v>
      </c>
      <c r="D202">
        <v>8.1999999999999993</v>
      </c>
      <c r="E202">
        <v>8.9</v>
      </c>
      <c r="F202">
        <v>7.8</v>
      </c>
      <c r="G202">
        <f t="shared" si="7"/>
        <v>11881</v>
      </c>
      <c r="H202">
        <f t="shared" si="8"/>
        <v>2209</v>
      </c>
      <c r="I202" s="18">
        <v>110</v>
      </c>
      <c r="J202" s="18">
        <v>55</v>
      </c>
      <c r="K202" s="18">
        <v>55</v>
      </c>
      <c r="L202" s="18">
        <v>126</v>
      </c>
      <c r="M202" s="18">
        <v>126</v>
      </c>
    </row>
    <row r="203" spans="1:13" x14ac:dyDescent="0.35">
      <c r="A203">
        <v>67842.716170387357</v>
      </c>
      <c r="B203">
        <v>88</v>
      </c>
      <c r="C203">
        <v>41</v>
      </c>
      <c r="D203">
        <v>6</v>
      </c>
      <c r="E203">
        <v>1.3</v>
      </c>
      <c r="F203">
        <v>6.4</v>
      </c>
      <c r="G203">
        <f t="shared" si="7"/>
        <v>7744</v>
      </c>
      <c r="H203">
        <f t="shared" si="8"/>
        <v>1681</v>
      </c>
      <c r="I203" s="18">
        <v>90</v>
      </c>
      <c r="J203" s="18">
        <v>49</v>
      </c>
      <c r="K203" s="18">
        <v>49</v>
      </c>
      <c r="L203" s="18">
        <v>61</v>
      </c>
      <c r="M203" s="18">
        <v>61</v>
      </c>
    </row>
    <row r="204" spans="1:13" x14ac:dyDescent="0.35">
      <c r="A204">
        <v>67668.640912308867</v>
      </c>
      <c r="B204">
        <v>69</v>
      </c>
      <c r="C204">
        <v>37</v>
      </c>
      <c r="D204">
        <v>1.5</v>
      </c>
      <c r="E204">
        <v>0</v>
      </c>
      <c r="F204">
        <v>4.5</v>
      </c>
      <c r="G204">
        <f t="shared" si="7"/>
        <v>4761</v>
      </c>
      <c r="H204">
        <f t="shared" si="8"/>
        <v>1369</v>
      </c>
      <c r="I204" s="18">
        <v>78</v>
      </c>
      <c r="J204" s="18">
        <v>47</v>
      </c>
      <c r="K204" s="18">
        <v>47</v>
      </c>
      <c r="L204" s="18">
        <v>0</v>
      </c>
      <c r="M204" s="18">
        <v>0</v>
      </c>
    </row>
    <row r="205" spans="1:13" x14ac:dyDescent="0.35">
      <c r="A205">
        <v>84529.015620285427</v>
      </c>
      <c r="B205">
        <v>65</v>
      </c>
      <c r="C205">
        <v>30</v>
      </c>
      <c r="D205">
        <v>0.3</v>
      </c>
      <c r="E205">
        <v>0</v>
      </c>
      <c r="F205">
        <v>2.5</v>
      </c>
      <c r="G205">
        <f t="shared" si="7"/>
        <v>4225</v>
      </c>
      <c r="H205">
        <f t="shared" si="8"/>
        <v>900</v>
      </c>
      <c r="I205" s="18">
        <v>66</v>
      </c>
      <c r="J205" s="18">
        <v>43</v>
      </c>
      <c r="K205" s="18">
        <v>43</v>
      </c>
      <c r="L205" s="18">
        <v>0</v>
      </c>
      <c r="M205" s="18">
        <v>0</v>
      </c>
    </row>
    <row r="206" spans="1:13" x14ac:dyDescent="0.35">
      <c r="A206">
        <v>78874.584893093779</v>
      </c>
      <c r="B206">
        <v>65</v>
      </c>
      <c r="C206">
        <v>32</v>
      </c>
      <c r="D206">
        <v>0</v>
      </c>
      <c r="E206">
        <v>0</v>
      </c>
      <c r="F206">
        <v>1.5</v>
      </c>
      <c r="G206">
        <f t="shared" si="7"/>
        <v>4225</v>
      </c>
      <c r="H206">
        <f t="shared" si="8"/>
        <v>1024</v>
      </c>
      <c r="I206" s="18">
        <v>69</v>
      </c>
      <c r="J206" s="18">
        <v>43</v>
      </c>
      <c r="K206" s="18">
        <v>43</v>
      </c>
      <c r="L206" s="18">
        <v>0</v>
      </c>
      <c r="M206" s="18">
        <v>0</v>
      </c>
    </row>
    <row r="207" spans="1:13" x14ac:dyDescent="0.35">
      <c r="A207">
        <v>72411.287146839968</v>
      </c>
      <c r="B207">
        <v>74</v>
      </c>
      <c r="C207">
        <v>29</v>
      </c>
      <c r="D207">
        <v>0</v>
      </c>
      <c r="E207">
        <v>0</v>
      </c>
      <c r="F207">
        <v>0.5</v>
      </c>
      <c r="G207">
        <f t="shared" si="7"/>
        <v>5476</v>
      </c>
      <c r="H207">
        <f t="shared" si="8"/>
        <v>841</v>
      </c>
      <c r="I207" s="18">
        <v>77</v>
      </c>
      <c r="J207" s="18">
        <v>40</v>
      </c>
      <c r="K207" s="18">
        <v>40</v>
      </c>
      <c r="L207" s="18">
        <v>2</v>
      </c>
      <c r="M207" s="18">
        <v>2</v>
      </c>
    </row>
    <row r="208" spans="1:13" x14ac:dyDescent="0.35">
      <c r="A208">
        <v>75655.197672094801</v>
      </c>
      <c r="B208">
        <v>84</v>
      </c>
      <c r="C208">
        <v>32</v>
      </c>
      <c r="D208">
        <v>0.1</v>
      </c>
      <c r="E208">
        <v>0</v>
      </c>
      <c r="F208">
        <v>0.2</v>
      </c>
      <c r="G208">
        <f t="shared" si="7"/>
        <v>7056</v>
      </c>
      <c r="H208">
        <f t="shared" si="8"/>
        <v>1024</v>
      </c>
      <c r="I208" s="18">
        <v>83</v>
      </c>
      <c r="J208" s="18">
        <v>42</v>
      </c>
      <c r="K208" s="18">
        <v>42</v>
      </c>
      <c r="L208" s="18">
        <v>6</v>
      </c>
      <c r="M208" s="18">
        <v>6</v>
      </c>
    </row>
    <row r="209" spans="1:13" x14ac:dyDescent="0.35">
      <c r="A209">
        <v>58640.446753720695</v>
      </c>
      <c r="B209">
        <v>86</v>
      </c>
      <c r="C209">
        <v>35</v>
      </c>
      <c r="D209">
        <v>2.1</v>
      </c>
      <c r="E209">
        <v>0.4</v>
      </c>
      <c r="F209">
        <v>2.2000000000000002</v>
      </c>
      <c r="G209">
        <f t="shared" si="7"/>
        <v>7396</v>
      </c>
      <c r="H209">
        <f t="shared" si="8"/>
        <v>1225</v>
      </c>
      <c r="I209" s="18">
        <v>89</v>
      </c>
      <c r="J209" s="18">
        <v>45</v>
      </c>
      <c r="K209" s="18">
        <v>45</v>
      </c>
      <c r="L209" s="18">
        <v>0</v>
      </c>
      <c r="M209" s="18">
        <v>0</v>
      </c>
    </row>
    <row r="210" spans="1:13" x14ac:dyDescent="0.35">
      <c r="A210">
        <v>55868.509330045876</v>
      </c>
      <c r="B210">
        <v>96</v>
      </c>
      <c r="C210">
        <v>48</v>
      </c>
      <c r="D210">
        <v>10</v>
      </c>
      <c r="E210">
        <v>1.9</v>
      </c>
      <c r="F210">
        <v>6.8</v>
      </c>
      <c r="G210">
        <f t="shared" si="7"/>
        <v>9216</v>
      </c>
      <c r="H210">
        <f t="shared" si="8"/>
        <v>2304</v>
      </c>
      <c r="I210" s="18">
        <v>102</v>
      </c>
      <c r="J210" s="18">
        <v>49</v>
      </c>
      <c r="K210" s="18">
        <v>49</v>
      </c>
      <c r="L210" s="18">
        <v>1</v>
      </c>
      <c r="M210" s="18">
        <v>1</v>
      </c>
    </row>
    <row r="211" spans="1:13" x14ac:dyDescent="0.35">
      <c r="A211">
        <v>57634.187236467893</v>
      </c>
      <c r="B211">
        <v>102</v>
      </c>
      <c r="C211">
        <v>49</v>
      </c>
      <c r="D211">
        <v>17.7</v>
      </c>
      <c r="E211">
        <v>8</v>
      </c>
      <c r="F211">
        <v>12.9</v>
      </c>
      <c r="G211">
        <f t="shared" si="7"/>
        <v>10404</v>
      </c>
      <c r="H211">
        <f t="shared" si="8"/>
        <v>2401</v>
      </c>
      <c r="I211" s="18">
        <v>105</v>
      </c>
      <c r="J211" s="18">
        <v>50</v>
      </c>
      <c r="K211" s="18">
        <v>50</v>
      </c>
      <c r="L211" s="18">
        <v>4</v>
      </c>
      <c r="M211" s="18">
        <v>4</v>
      </c>
    </row>
    <row r="212" spans="1:13" x14ac:dyDescent="0.35">
      <c r="A212">
        <v>74772.760740265032</v>
      </c>
      <c r="B212">
        <v>104</v>
      </c>
      <c r="C212">
        <v>55</v>
      </c>
      <c r="D212">
        <v>14.7</v>
      </c>
      <c r="E212">
        <v>13</v>
      </c>
      <c r="F212">
        <v>11.3</v>
      </c>
      <c r="G212">
        <f t="shared" si="7"/>
        <v>10816</v>
      </c>
      <c r="H212">
        <f t="shared" si="8"/>
        <v>3025</v>
      </c>
      <c r="I212" s="18">
        <v>105</v>
      </c>
      <c r="J212" s="18">
        <v>52</v>
      </c>
      <c r="K212" s="18">
        <v>52</v>
      </c>
      <c r="L212" s="18">
        <v>2</v>
      </c>
      <c r="M212" s="18">
        <v>2</v>
      </c>
    </row>
    <row r="213" spans="1:13" x14ac:dyDescent="0.35">
      <c r="A213">
        <v>71700.915366182468</v>
      </c>
      <c r="B213">
        <v>100</v>
      </c>
      <c r="C213">
        <v>54</v>
      </c>
      <c r="D213">
        <v>14.6</v>
      </c>
      <c r="E213">
        <v>8.9</v>
      </c>
      <c r="F213">
        <v>9.9</v>
      </c>
      <c r="G213">
        <f t="shared" si="7"/>
        <v>10000</v>
      </c>
      <c r="H213">
        <f t="shared" si="8"/>
        <v>2916</v>
      </c>
      <c r="I213" s="18">
        <v>102</v>
      </c>
      <c r="J213" s="18">
        <v>51</v>
      </c>
      <c r="K213" s="18">
        <v>51</v>
      </c>
      <c r="L213" s="18">
        <v>0</v>
      </c>
      <c r="M213" s="18">
        <v>0</v>
      </c>
    </row>
    <row r="214" spans="1:13" x14ac:dyDescent="0.35">
      <c r="A214">
        <v>64587.549046457701</v>
      </c>
      <c r="B214">
        <v>96</v>
      </c>
      <c r="C214">
        <v>51</v>
      </c>
      <c r="D214">
        <v>11.7</v>
      </c>
      <c r="E214">
        <v>6.4</v>
      </c>
      <c r="F214">
        <v>9.6</v>
      </c>
      <c r="G214">
        <f t="shared" si="7"/>
        <v>9216</v>
      </c>
      <c r="H214">
        <f t="shared" si="8"/>
        <v>2601</v>
      </c>
      <c r="I214" s="18">
        <v>98</v>
      </c>
      <c r="J214" s="18">
        <v>50</v>
      </c>
      <c r="K214" s="18">
        <v>50</v>
      </c>
      <c r="L214" s="18">
        <v>6</v>
      </c>
      <c r="M214" s="18">
        <v>6</v>
      </c>
    </row>
    <row r="215" spans="1:13" x14ac:dyDescent="0.35">
      <c r="A215">
        <v>67864.827346355756</v>
      </c>
      <c r="B215">
        <v>85</v>
      </c>
      <c r="C215">
        <v>41</v>
      </c>
      <c r="D215">
        <v>6.4</v>
      </c>
      <c r="E215">
        <v>1.4</v>
      </c>
      <c r="F215">
        <v>6.4</v>
      </c>
      <c r="G215">
        <f t="shared" si="7"/>
        <v>7225</v>
      </c>
      <c r="H215">
        <f t="shared" si="8"/>
        <v>1681</v>
      </c>
      <c r="I215" s="18">
        <v>86</v>
      </c>
      <c r="J215" s="18">
        <v>52</v>
      </c>
      <c r="K215" s="18">
        <v>52</v>
      </c>
      <c r="L215" s="18">
        <v>22</v>
      </c>
      <c r="M215" s="18">
        <v>22</v>
      </c>
    </row>
    <row r="216" spans="1:13" x14ac:dyDescent="0.35">
      <c r="A216">
        <v>72314.399993960251</v>
      </c>
      <c r="B216">
        <v>83</v>
      </c>
      <c r="C216">
        <v>31</v>
      </c>
      <c r="D216">
        <v>1.1000000000000001</v>
      </c>
      <c r="E216">
        <v>0.1</v>
      </c>
      <c r="F216">
        <v>4.4000000000000004</v>
      </c>
      <c r="G216">
        <f t="shared" si="7"/>
        <v>6889</v>
      </c>
      <c r="H216">
        <f t="shared" si="8"/>
        <v>961</v>
      </c>
      <c r="I216" s="18">
        <v>84</v>
      </c>
      <c r="J216" s="18">
        <v>48</v>
      </c>
      <c r="K216" s="18">
        <v>48</v>
      </c>
      <c r="L216" s="18">
        <v>6</v>
      </c>
      <c r="M216" s="18">
        <v>6</v>
      </c>
    </row>
    <row r="217" spans="1:13" x14ac:dyDescent="0.35">
      <c r="A217">
        <v>85122.399179001019</v>
      </c>
      <c r="B217">
        <v>63</v>
      </c>
      <c r="C217">
        <v>33</v>
      </c>
      <c r="D217">
        <v>0</v>
      </c>
      <c r="E217">
        <v>0</v>
      </c>
      <c r="F217">
        <v>2.8521739130434782</v>
      </c>
      <c r="G217">
        <f t="shared" si="7"/>
        <v>3969</v>
      </c>
      <c r="H217">
        <f t="shared" si="8"/>
        <v>1089</v>
      </c>
      <c r="I217" s="18">
        <v>64</v>
      </c>
      <c r="J217" s="18">
        <v>45</v>
      </c>
      <c r="K217" s="18">
        <v>45</v>
      </c>
      <c r="L217" s="18">
        <v>0</v>
      </c>
      <c r="M217" s="18">
        <v>0</v>
      </c>
    </row>
    <row r="218" spans="1:13" x14ac:dyDescent="0.35">
      <c r="A218">
        <v>85212.45196839959</v>
      </c>
      <c r="B218">
        <v>65</v>
      </c>
      <c r="C218">
        <v>29</v>
      </c>
      <c r="D218">
        <v>0</v>
      </c>
      <c r="E218">
        <v>0</v>
      </c>
      <c r="F218">
        <v>1.8652173913043477</v>
      </c>
      <c r="G218">
        <f t="shared" si="7"/>
        <v>4225</v>
      </c>
      <c r="H218">
        <f t="shared" si="8"/>
        <v>841</v>
      </c>
      <c r="I218" s="18">
        <v>69</v>
      </c>
      <c r="J218" s="18">
        <v>42</v>
      </c>
      <c r="K218" s="18">
        <v>42</v>
      </c>
      <c r="L218" s="18">
        <v>0</v>
      </c>
      <c r="M218" s="18">
        <v>0</v>
      </c>
    </row>
    <row r="219" spans="1:13" x14ac:dyDescent="0.35">
      <c r="A219">
        <v>84787.917389806316</v>
      </c>
      <c r="B219">
        <v>63</v>
      </c>
      <c r="C219">
        <v>31</v>
      </c>
      <c r="D219">
        <v>0</v>
      </c>
      <c r="E219">
        <v>0</v>
      </c>
      <c r="F219">
        <v>2.1</v>
      </c>
      <c r="G219">
        <f t="shared" si="7"/>
        <v>3969</v>
      </c>
      <c r="H219">
        <f t="shared" si="8"/>
        <v>961</v>
      </c>
      <c r="I219" s="18">
        <v>67</v>
      </c>
      <c r="J219" s="18">
        <v>40</v>
      </c>
      <c r="K219" s="18">
        <v>40</v>
      </c>
      <c r="L219" s="18">
        <v>0</v>
      </c>
      <c r="M219" s="18">
        <v>0</v>
      </c>
    </row>
    <row r="220" spans="1:13" x14ac:dyDescent="0.35">
      <c r="A220">
        <v>72362.240538328246</v>
      </c>
      <c r="B220">
        <v>75</v>
      </c>
      <c r="C220">
        <v>38</v>
      </c>
      <c r="D220">
        <v>0</v>
      </c>
      <c r="E220">
        <v>0</v>
      </c>
      <c r="F220">
        <v>2.9</v>
      </c>
      <c r="G220">
        <f t="shared" si="7"/>
        <v>5625</v>
      </c>
      <c r="H220">
        <f t="shared" si="8"/>
        <v>1444</v>
      </c>
      <c r="I220" s="18">
        <v>80</v>
      </c>
      <c r="J220" s="18">
        <v>45</v>
      </c>
      <c r="K220" s="18">
        <v>45</v>
      </c>
      <c r="L220" s="18">
        <v>0</v>
      </c>
      <c r="M220" s="18">
        <v>0</v>
      </c>
    </row>
    <row r="221" spans="1:13" x14ac:dyDescent="0.35">
      <c r="A221">
        <v>54912.100464067276</v>
      </c>
      <c r="B221">
        <v>90</v>
      </c>
      <c r="C221">
        <v>44</v>
      </c>
      <c r="D221">
        <v>0.9</v>
      </c>
      <c r="E221">
        <v>1.2</v>
      </c>
      <c r="F221">
        <v>2.6</v>
      </c>
      <c r="G221">
        <f t="shared" si="7"/>
        <v>8100</v>
      </c>
      <c r="H221">
        <f t="shared" si="8"/>
        <v>1936</v>
      </c>
      <c r="I221" s="18">
        <v>93</v>
      </c>
      <c r="J221" s="18">
        <v>49</v>
      </c>
      <c r="K221" s="18">
        <v>49</v>
      </c>
      <c r="L221" s="18">
        <v>3</v>
      </c>
      <c r="M221" s="18">
        <v>3</v>
      </c>
    </row>
    <row r="222" spans="1:13" x14ac:dyDescent="0.35">
      <c r="A222">
        <v>55804.989951809381</v>
      </c>
      <c r="B222">
        <v>88</v>
      </c>
      <c r="C222">
        <v>43</v>
      </c>
      <c r="D222">
        <v>10.7</v>
      </c>
      <c r="E222">
        <v>1</v>
      </c>
      <c r="F222">
        <v>8</v>
      </c>
      <c r="G222">
        <f t="shared" si="7"/>
        <v>7744</v>
      </c>
      <c r="H222">
        <f t="shared" si="8"/>
        <v>1849</v>
      </c>
      <c r="I222" s="18">
        <v>91</v>
      </c>
      <c r="J222" s="18">
        <v>49</v>
      </c>
      <c r="K222" s="18">
        <v>49</v>
      </c>
      <c r="L222" s="18">
        <v>0</v>
      </c>
      <c r="M222" s="18">
        <v>0</v>
      </c>
    </row>
    <row r="223" spans="1:13" x14ac:dyDescent="0.35">
      <c r="A223">
        <v>53063.606153109075</v>
      </c>
      <c r="B223">
        <v>103</v>
      </c>
      <c r="C223">
        <v>50</v>
      </c>
      <c r="D223">
        <v>16</v>
      </c>
      <c r="E223">
        <v>9.1</v>
      </c>
      <c r="F223">
        <v>12.3</v>
      </c>
      <c r="G223">
        <f t="shared" si="7"/>
        <v>10609</v>
      </c>
      <c r="H223">
        <f t="shared" si="8"/>
        <v>2500</v>
      </c>
      <c r="I223" s="18">
        <v>108</v>
      </c>
      <c r="J223" s="18">
        <v>51</v>
      </c>
      <c r="K223" s="18">
        <v>51</v>
      </c>
      <c r="L223" s="18">
        <v>53</v>
      </c>
      <c r="M223" s="18">
        <v>53</v>
      </c>
    </row>
    <row r="224" spans="1:13" x14ac:dyDescent="0.35">
      <c r="A224">
        <v>64485.83763700306</v>
      </c>
      <c r="B224">
        <v>104</v>
      </c>
      <c r="C224">
        <v>56</v>
      </c>
      <c r="D224">
        <v>14.6</v>
      </c>
      <c r="E224">
        <v>11.4</v>
      </c>
      <c r="F224">
        <v>9.6999999999999993</v>
      </c>
      <c r="G224">
        <f t="shared" si="7"/>
        <v>10816</v>
      </c>
      <c r="H224">
        <f t="shared" si="8"/>
        <v>3136</v>
      </c>
      <c r="I224" s="18">
        <v>106</v>
      </c>
      <c r="J224" s="18">
        <v>53</v>
      </c>
      <c r="K224" s="18">
        <v>53</v>
      </c>
      <c r="L224" s="18">
        <v>1</v>
      </c>
      <c r="M224" s="18">
        <v>1</v>
      </c>
    </row>
    <row r="225" spans="1:13" x14ac:dyDescent="0.35">
      <c r="A225">
        <v>70218.662533537208</v>
      </c>
      <c r="B225">
        <v>105</v>
      </c>
      <c r="C225">
        <v>56</v>
      </c>
      <c r="D225">
        <v>17</v>
      </c>
      <c r="E225">
        <v>13.2</v>
      </c>
      <c r="F225">
        <v>14.8</v>
      </c>
      <c r="G225">
        <f t="shared" si="7"/>
        <v>11025</v>
      </c>
      <c r="H225">
        <f t="shared" si="8"/>
        <v>3136</v>
      </c>
      <c r="I225" s="18">
        <v>107</v>
      </c>
      <c r="J225" s="18">
        <v>54</v>
      </c>
      <c r="K225" s="18">
        <v>54</v>
      </c>
      <c r="L225" s="18">
        <v>30</v>
      </c>
      <c r="M225" s="18">
        <v>30</v>
      </c>
    </row>
    <row r="226" spans="1:13" x14ac:dyDescent="0.35">
      <c r="A226">
        <v>65492.499175637109</v>
      </c>
      <c r="B226">
        <v>100</v>
      </c>
      <c r="C226">
        <v>45</v>
      </c>
      <c r="D226">
        <v>11</v>
      </c>
      <c r="E226">
        <v>8</v>
      </c>
      <c r="F226">
        <v>10.199999999999999</v>
      </c>
      <c r="G226">
        <f t="shared" si="7"/>
        <v>10000</v>
      </c>
      <c r="H226">
        <f t="shared" si="8"/>
        <v>2025</v>
      </c>
      <c r="I226" s="18">
        <v>102</v>
      </c>
      <c r="J226" s="18">
        <v>52</v>
      </c>
      <c r="K226" s="18">
        <v>52</v>
      </c>
      <c r="L226" s="18">
        <v>69</v>
      </c>
      <c r="M226" s="18">
        <v>69</v>
      </c>
    </row>
    <row r="227" spans="1:13" x14ac:dyDescent="0.35">
      <c r="A227">
        <v>69207.980781090722</v>
      </c>
      <c r="B227">
        <v>90</v>
      </c>
      <c r="C227">
        <v>37</v>
      </c>
      <c r="D227">
        <v>3.6</v>
      </c>
      <c r="E227">
        <v>1.1000000000000001</v>
      </c>
      <c r="F227">
        <v>6.1</v>
      </c>
      <c r="G227">
        <f t="shared" si="7"/>
        <v>8100</v>
      </c>
      <c r="H227">
        <f t="shared" si="8"/>
        <v>1369</v>
      </c>
      <c r="I227" s="18">
        <v>91</v>
      </c>
      <c r="J227" s="18">
        <v>50</v>
      </c>
      <c r="K227" s="18">
        <v>50</v>
      </c>
      <c r="L227" s="18">
        <v>55</v>
      </c>
      <c r="M227" s="18">
        <v>55</v>
      </c>
    </row>
    <row r="228" spans="1:13" x14ac:dyDescent="0.35">
      <c r="A228">
        <v>77380.673440392464</v>
      </c>
      <c r="B228">
        <v>80</v>
      </c>
      <c r="C228">
        <v>31</v>
      </c>
      <c r="D228">
        <v>2.9</v>
      </c>
      <c r="E228">
        <v>0</v>
      </c>
      <c r="F228">
        <v>6.2</v>
      </c>
      <c r="G228">
        <f t="shared" si="7"/>
        <v>6400</v>
      </c>
      <c r="H228">
        <f t="shared" si="8"/>
        <v>961</v>
      </c>
      <c r="I228" s="18">
        <v>80</v>
      </c>
      <c r="J228" s="18">
        <v>42</v>
      </c>
      <c r="K228" s="18">
        <v>42</v>
      </c>
      <c r="L228" s="18">
        <v>0</v>
      </c>
      <c r="M228" s="18">
        <v>0</v>
      </c>
    </row>
    <row r="229" spans="1:13" x14ac:dyDescent="0.35">
      <c r="A229">
        <v>84726.408118476043</v>
      </c>
      <c r="B229">
        <v>68</v>
      </c>
      <c r="C229">
        <v>31</v>
      </c>
      <c r="D229">
        <v>0</v>
      </c>
      <c r="E229">
        <v>0</v>
      </c>
      <c r="F229">
        <v>1.7</v>
      </c>
      <c r="G229">
        <f t="shared" si="7"/>
        <v>4624</v>
      </c>
      <c r="H229">
        <f t="shared" si="8"/>
        <v>961</v>
      </c>
      <c r="I229" s="18">
        <v>70</v>
      </c>
      <c r="J229" s="18">
        <v>43</v>
      </c>
      <c r="K229" s="18">
        <v>43</v>
      </c>
      <c r="L229" s="18">
        <v>0</v>
      </c>
      <c r="M229" s="18">
        <v>0</v>
      </c>
    </row>
    <row r="230" spans="1:13" x14ac:dyDescent="0.35">
      <c r="A230">
        <v>85313.359335091751</v>
      </c>
      <c r="B230">
        <v>67</v>
      </c>
      <c r="C230">
        <v>33</v>
      </c>
      <c r="D230">
        <v>0</v>
      </c>
      <c r="E230">
        <v>0</v>
      </c>
      <c r="F230">
        <v>0.9</v>
      </c>
      <c r="G230">
        <f t="shared" si="7"/>
        <v>4489</v>
      </c>
      <c r="H230">
        <f t="shared" si="8"/>
        <v>1089</v>
      </c>
      <c r="I230" s="18">
        <v>68</v>
      </c>
      <c r="J230" s="18">
        <v>43</v>
      </c>
      <c r="K230" s="18">
        <v>43</v>
      </c>
      <c r="L230" s="18">
        <v>0</v>
      </c>
      <c r="M230" s="18">
        <v>0</v>
      </c>
    </row>
    <row r="231" spans="1:13" x14ac:dyDescent="0.35">
      <c r="A231">
        <v>69383.262103312954</v>
      </c>
      <c r="B231">
        <v>77</v>
      </c>
      <c r="C231">
        <v>32</v>
      </c>
      <c r="D231">
        <v>0</v>
      </c>
      <c r="E231">
        <v>0</v>
      </c>
      <c r="F231">
        <v>0</v>
      </c>
      <c r="G231">
        <f t="shared" si="7"/>
        <v>5929</v>
      </c>
      <c r="H231">
        <f t="shared" si="8"/>
        <v>1024</v>
      </c>
      <c r="I231" s="18">
        <v>79</v>
      </c>
      <c r="J231" s="18">
        <v>43</v>
      </c>
      <c r="K231" s="18">
        <v>43</v>
      </c>
      <c r="L231" s="18">
        <v>0</v>
      </c>
      <c r="M231" s="18">
        <v>0</v>
      </c>
    </row>
    <row r="232" spans="1:13" x14ac:dyDescent="0.35">
      <c r="A232">
        <v>73478.653914041803</v>
      </c>
      <c r="B232">
        <v>82</v>
      </c>
      <c r="C232">
        <v>35</v>
      </c>
      <c r="D232">
        <v>0.6</v>
      </c>
      <c r="E232">
        <v>0</v>
      </c>
      <c r="F232">
        <v>0.5</v>
      </c>
      <c r="G232">
        <f t="shared" si="7"/>
        <v>6724</v>
      </c>
      <c r="H232">
        <f t="shared" si="8"/>
        <v>1225</v>
      </c>
      <c r="I232" s="18">
        <v>81</v>
      </c>
      <c r="J232" s="18">
        <v>42</v>
      </c>
      <c r="K232" s="18">
        <v>42</v>
      </c>
      <c r="L232" s="18">
        <v>0</v>
      </c>
      <c r="M232" s="18">
        <v>0</v>
      </c>
    </row>
    <row r="233" spans="1:13" x14ac:dyDescent="0.35">
      <c r="A233">
        <v>54875.918539755352</v>
      </c>
      <c r="B233">
        <v>93</v>
      </c>
      <c r="C233">
        <v>37</v>
      </c>
      <c r="D233">
        <v>2.8</v>
      </c>
      <c r="E233">
        <v>2</v>
      </c>
      <c r="F233">
        <v>2.2999999999999998</v>
      </c>
      <c r="G233">
        <f t="shared" si="7"/>
        <v>8649</v>
      </c>
      <c r="H233">
        <f t="shared" si="8"/>
        <v>1369</v>
      </c>
      <c r="I233" s="18">
        <v>93</v>
      </c>
      <c r="J233" s="18">
        <v>45</v>
      </c>
      <c r="K233" s="18">
        <v>45</v>
      </c>
      <c r="L233" s="18">
        <v>0</v>
      </c>
      <c r="M233" s="18">
        <v>0</v>
      </c>
    </row>
    <row r="234" spans="1:13" x14ac:dyDescent="0.35">
      <c r="A234">
        <v>50371.268962920491</v>
      </c>
      <c r="B234">
        <v>103</v>
      </c>
      <c r="C234">
        <v>44</v>
      </c>
      <c r="D234">
        <v>9.1</v>
      </c>
      <c r="E234">
        <v>4.9000000000000004</v>
      </c>
      <c r="F234">
        <v>8.4</v>
      </c>
      <c r="G234">
        <f t="shared" si="7"/>
        <v>10609</v>
      </c>
      <c r="H234">
        <f t="shared" si="8"/>
        <v>1936</v>
      </c>
      <c r="I234" s="18">
        <v>105</v>
      </c>
      <c r="J234" s="18">
        <v>49</v>
      </c>
      <c r="K234" s="18">
        <v>49</v>
      </c>
      <c r="L234" s="18">
        <v>7</v>
      </c>
      <c r="M234" s="18">
        <v>7</v>
      </c>
    </row>
    <row r="235" spans="1:13" x14ac:dyDescent="0.35">
      <c r="A235">
        <v>54087.956632517838</v>
      </c>
      <c r="B235">
        <v>102</v>
      </c>
      <c r="C235">
        <v>51</v>
      </c>
      <c r="D235">
        <v>14.6</v>
      </c>
      <c r="E235">
        <v>9.8000000000000007</v>
      </c>
      <c r="F235">
        <v>11.2</v>
      </c>
      <c r="G235">
        <f t="shared" si="7"/>
        <v>10404</v>
      </c>
      <c r="H235">
        <f t="shared" si="8"/>
        <v>2601</v>
      </c>
      <c r="I235" s="18">
        <v>105</v>
      </c>
      <c r="J235" s="18">
        <v>53</v>
      </c>
      <c r="K235" s="18">
        <v>53</v>
      </c>
      <c r="L235" s="18">
        <v>13</v>
      </c>
      <c r="M235" s="18">
        <v>13</v>
      </c>
    </row>
    <row r="236" spans="1:13" x14ac:dyDescent="0.35">
      <c r="A236">
        <v>63498.875146049948</v>
      </c>
      <c r="B236">
        <v>104</v>
      </c>
      <c r="C236">
        <v>55</v>
      </c>
      <c r="D236">
        <v>16.100000000000001</v>
      </c>
      <c r="E236">
        <v>11.7</v>
      </c>
      <c r="F236">
        <v>12.6</v>
      </c>
      <c r="G236">
        <f t="shared" si="7"/>
        <v>10816</v>
      </c>
      <c r="H236">
        <f t="shared" si="8"/>
        <v>3025</v>
      </c>
      <c r="I236" s="18">
        <v>106</v>
      </c>
      <c r="J236" s="18">
        <v>52</v>
      </c>
      <c r="K236" s="18">
        <v>52</v>
      </c>
      <c r="L236" s="18">
        <v>0</v>
      </c>
      <c r="M236" s="18">
        <v>0</v>
      </c>
    </row>
    <row r="237" spans="1:13" x14ac:dyDescent="0.35">
      <c r="A237">
        <v>72031.778962945973</v>
      </c>
      <c r="B237">
        <v>112</v>
      </c>
      <c r="C237">
        <v>56</v>
      </c>
      <c r="D237">
        <v>10.9</v>
      </c>
      <c r="E237">
        <v>14.8</v>
      </c>
      <c r="F237">
        <v>9.4</v>
      </c>
      <c r="G237">
        <f t="shared" si="7"/>
        <v>12544</v>
      </c>
      <c r="H237">
        <f t="shared" si="8"/>
        <v>3136</v>
      </c>
      <c r="I237" s="18">
        <v>113</v>
      </c>
      <c r="J237" s="18">
        <v>54</v>
      </c>
      <c r="K237" s="18">
        <v>54</v>
      </c>
      <c r="L237" s="18">
        <v>39</v>
      </c>
      <c r="M237" s="18">
        <v>39</v>
      </c>
    </row>
    <row r="238" spans="1:13" x14ac:dyDescent="0.35">
      <c r="A238">
        <v>67131.540346967377</v>
      </c>
      <c r="B238">
        <v>109</v>
      </c>
      <c r="C238">
        <v>56</v>
      </c>
      <c r="D238">
        <v>10.7</v>
      </c>
      <c r="E238">
        <v>11</v>
      </c>
      <c r="F238">
        <v>9.8000000000000007</v>
      </c>
      <c r="G238">
        <f t="shared" si="7"/>
        <v>11881</v>
      </c>
      <c r="H238">
        <f t="shared" si="8"/>
        <v>3136</v>
      </c>
      <c r="I238" s="18">
        <v>111</v>
      </c>
      <c r="J238" s="18">
        <v>54</v>
      </c>
      <c r="K238" s="18">
        <v>54</v>
      </c>
      <c r="L238" s="18">
        <v>79</v>
      </c>
      <c r="M238" s="18">
        <v>79</v>
      </c>
    </row>
    <row r="239" spans="1:13" x14ac:dyDescent="0.35">
      <c r="A239">
        <v>68611.381051325181</v>
      </c>
      <c r="B239">
        <v>96</v>
      </c>
      <c r="C239">
        <v>41</v>
      </c>
      <c r="D239">
        <v>4.8</v>
      </c>
      <c r="E239">
        <v>5.2</v>
      </c>
      <c r="F239">
        <v>6.9</v>
      </c>
      <c r="G239">
        <f t="shared" si="7"/>
        <v>9216</v>
      </c>
      <c r="H239">
        <f t="shared" si="8"/>
        <v>1681</v>
      </c>
      <c r="I239" s="18">
        <v>100</v>
      </c>
      <c r="J239" s="18">
        <v>49</v>
      </c>
      <c r="K239" s="18">
        <v>49</v>
      </c>
      <c r="L239" s="18">
        <v>91</v>
      </c>
      <c r="M239" s="18">
        <v>91</v>
      </c>
    </row>
    <row r="240" spans="1:13" x14ac:dyDescent="0.35">
      <c r="A240">
        <v>71731.871012538235</v>
      </c>
      <c r="B240">
        <v>83</v>
      </c>
      <c r="C240">
        <v>31</v>
      </c>
      <c r="D240">
        <v>0.5</v>
      </c>
      <c r="E240">
        <v>0</v>
      </c>
      <c r="F240">
        <v>3.1</v>
      </c>
      <c r="G240">
        <f t="shared" si="7"/>
        <v>6889</v>
      </c>
      <c r="H240">
        <f t="shared" si="8"/>
        <v>961</v>
      </c>
      <c r="I240" s="18">
        <v>84</v>
      </c>
      <c r="J240" s="18">
        <v>45</v>
      </c>
      <c r="K240" s="18">
        <v>45</v>
      </c>
      <c r="L240" s="18">
        <v>2</v>
      </c>
      <c r="M240" s="18">
        <v>2</v>
      </c>
    </row>
    <row r="241" spans="1:13" x14ac:dyDescent="0.35">
      <c r="A241">
        <v>84765.002171075437</v>
      </c>
      <c r="B241">
        <v>74</v>
      </c>
      <c r="C241">
        <v>32</v>
      </c>
      <c r="D241">
        <v>0</v>
      </c>
      <c r="E241">
        <v>0</v>
      </c>
      <c r="F241">
        <v>1.4</v>
      </c>
      <c r="G241">
        <f t="shared" si="7"/>
        <v>5476</v>
      </c>
      <c r="H241">
        <f t="shared" si="8"/>
        <v>1024</v>
      </c>
      <c r="I241" s="18">
        <v>76</v>
      </c>
      <c r="J241" s="18">
        <v>43</v>
      </c>
      <c r="K241" s="18">
        <v>43</v>
      </c>
      <c r="L241" s="18">
        <v>0</v>
      </c>
      <c r="M241" s="18">
        <v>0</v>
      </c>
    </row>
    <row r="242" spans="1:13" x14ac:dyDescent="0.35">
      <c r="A242">
        <v>78429.145202675849</v>
      </c>
      <c r="B242">
        <v>74</v>
      </c>
      <c r="C242">
        <v>27</v>
      </c>
      <c r="D242">
        <v>0</v>
      </c>
      <c r="E242">
        <v>0</v>
      </c>
      <c r="F242">
        <v>1.3</v>
      </c>
      <c r="G242">
        <f t="shared" si="7"/>
        <v>5476</v>
      </c>
      <c r="H242">
        <f t="shared" si="8"/>
        <v>729</v>
      </c>
      <c r="I242" s="18">
        <v>78</v>
      </c>
      <c r="J242" s="18">
        <v>40</v>
      </c>
      <c r="K242" s="18">
        <v>40</v>
      </c>
      <c r="L242" s="18">
        <v>0</v>
      </c>
      <c r="M242" s="18">
        <v>0</v>
      </c>
    </row>
    <row r="243" spans="1:13" x14ac:dyDescent="0.35">
      <c r="A243">
        <v>66012.312821585117</v>
      </c>
      <c r="B243">
        <v>76</v>
      </c>
      <c r="C243">
        <v>34</v>
      </c>
      <c r="D243">
        <v>0</v>
      </c>
      <c r="E243">
        <v>0</v>
      </c>
      <c r="F243">
        <v>0.8</v>
      </c>
      <c r="G243">
        <f t="shared" si="7"/>
        <v>5776</v>
      </c>
      <c r="H243">
        <f t="shared" si="8"/>
        <v>1156</v>
      </c>
      <c r="I243" s="18">
        <v>77</v>
      </c>
      <c r="J243" s="18">
        <v>44</v>
      </c>
      <c r="K243" s="18">
        <v>44</v>
      </c>
      <c r="L243" s="18">
        <v>0</v>
      </c>
      <c r="M243" s="18">
        <v>0</v>
      </c>
    </row>
    <row r="244" spans="1:13" x14ac:dyDescent="0.35">
      <c r="A244">
        <v>71245.827162614674</v>
      </c>
      <c r="B244">
        <v>83</v>
      </c>
      <c r="C244">
        <v>34</v>
      </c>
      <c r="D244">
        <v>0</v>
      </c>
      <c r="E244">
        <v>0</v>
      </c>
      <c r="F244">
        <v>0.5</v>
      </c>
      <c r="G244">
        <f t="shared" si="7"/>
        <v>6889</v>
      </c>
      <c r="H244">
        <f t="shared" si="8"/>
        <v>1156</v>
      </c>
      <c r="I244" s="18">
        <v>80</v>
      </c>
      <c r="J244" s="18">
        <v>43</v>
      </c>
      <c r="K244" s="18">
        <v>43</v>
      </c>
      <c r="L244" s="18">
        <v>2</v>
      </c>
      <c r="M244" s="18">
        <v>2</v>
      </c>
    </row>
    <row r="245" spans="1:13" x14ac:dyDescent="0.35">
      <c r="A245">
        <v>59508.410915825691</v>
      </c>
      <c r="B245">
        <v>91</v>
      </c>
      <c r="C245">
        <v>40</v>
      </c>
      <c r="D245">
        <v>1.2</v>
      </c>
      <c r="E245">
        <v>0.8</v>
      </c>
      <c r="F245">
        <v>1.3</v>
      </c>
      <c r="G245">
        <f t="shared" si="7"/>
        <v>8281</v>
      </c>
      <c r="H245">
        <f t="shared" si="8"/>
        <v>1600</v>
      </c>
      <c r="I245" s="18">
        <v>89</v>
      </c>
      <c r="J245" s="18">
        <v>46</v>
      </c>
      <c r="K245" s="18">
        <v>46</v>
      </c>
      <c r="L245" s="18">
        <v>2</v>
      </c>
      <c r="M245" s="18">
        <v>2</v>
      </c>
    </row>
    <row r="246" spans="1:13" x14ac:dyDescent="0.35">
      <c r="A246">
        <v>56365.809778644245</v>
      </c>
      <c r="B246">
        <v>105</v>
      </c>
      <c r="C246">
        <v>43</v>
      </c>
      <c r="D246">
        <v>12</v>
      </c>
      <c r="E246">
        <v>5.2</v>
      </c>
      <c r="F246">
        <v>9.3000000000000007</v>
      </c>
      <c r="G246">
        <f t="shared" si="7"/>
        <v>11025</v>
      </c>
      <c r="H246">
        <f t="shared" si="8"/>
        <v>1849</v>
      </c>
      <c r="I246" s="18">
        <v>101</v>
      </c>
      <c r="J246" s="18">
        <v>48</v>
      </c>
      <c r="K246" s="18">
        <v>48</v>
      </c>
      <c r="L246" s="18">
        <v>0</v>
      </c>
      <c r="M246" s="18">
        <v>0</v>
      </c>
    </row>
    <row r="247" spans="1:13" x14ac:dyDescent="0.35">
      <c r="A247">
        <v>62298.439301656472</v>
      </c>
      <c r="B247">
        <v>109</v>
      </c>
      <c r="C247">
        <v>49</v>
      </c>
      <c r="D247">
        <v>16.5</v>
      </c>
      <c r="E247">
        <v>9.5</v>
      </c>
      <c r="F247">
        <v>11.5</v>
      </c>
      <c r="G247">
        <f t="shared" si="7"/>
        <v>11881</v>
      </c>
      <c r="H247">
        <f t="shared" si="8"/>
        <v>2401</v>
      </c>
      <c r="I247" s="18">
        <v>108</v>
      </c>
      <c r="J247" s="18">
        <v>50</v>
      </c>
      <c r="K247" s="18">
        <v>50</v>
      </c>
      <c r="L247" s="18">
        <v>6</v>
      </c>
      <c r="M247" s="18">
        <v>6</v>
      </c>
    </row>
    <row r="248" spans="1:13" x14ac:dyDescent="0.35">
      <c r="A248">
        <v>73138.141804128449</v>
      </c>
      <c r="B248">
        <v>109</v>
      </c>
      <c r="C248">
        <v>54</v>
      </c>
      <c r="D248">
        <v>16</v>
      </c>
      <c r="E248">
        <v>12.4</v>
      </c>
      <c r="F248">
        <v>11.5</v>
      </c>
      <c r="G248">
        <f t="shared" si="7"/>
        <v>11881</v>
      </c>
      <c r="H248">
        <f t="shared" si="8"/>
        <v>2916</v>
      </c>
      <c r="I248" s="18">
        <v>107</v>
      </c>
      <c r="J248" s="18">
        <v>52</v>
      </c>
      <c r="K248" s="18">
        <v>52</v>
      </c>
      <c r="L248" s="18">
        <v>0</v>
      </c>
      <c r="M248" s="18">
        <v>0</v>
      </c>
    </row>
    <row r="249" spans="1:13" x14ac:dyDescent="0.35">
      <c r="A249">
        <v>70411.632796534148</v>
      </c>
      <c r="B249">
        <v>101</v>
      </c>
      <c r="C249">
        <v>54</v>
      </c>
      <c r="D249">
        <v>12.5</v>
      </c>
      <c r="E249">
        <v>10.9</v>
      </c>
      <c r="F249">
        <v>9.5</v>
      </c>
      <c r="G249">
        <f t="shared" si="7"/>
        <v>10201</v>
      </c>
      <c r="H249">
        <f t="shared" si="8"/>
        <v>2916</v>
      </c>
      <c r="I249" s="18">
        <v>101</v>
      </c>
      <c r="J249" s="18">
        <v>54</v>
      </c>
      <c r="K249" s="18">
        <v>54</v>
      </c>
      <c r="L249" s="18">
        <v>11</v>
      </c>
      <c r="M249" s="18">
        <v>11</v>
      </c>
    </row>
    <row r="250" spans="1:13" x14ac:dyDescent="0.35">
      <c r="A250">
        <v>64836.80230282875</v>
      </c>
      <c r="B250">
        <v>105</v>
      </c>
      <c r="C250">
        <v>47</v>
      </c>
      <c r="D250">
        <v>11.2</v>
      </c>
      <c r="E250">
        <v>8.6999999999999993</v>
      </c>
      <c r="F250">
        <v>10</v>
      </c>
      <c r="G250">
        <f t="shared" si="7"/>
        <v>11025</v>
      </c>
      <c r="H250">
        <f t="shared" si="8"/>
        <v>2209</v>
      </c>
      <c r="I250" s="18">
        <v>102</v>
      </c>
      <c r="J250" s="18">
        <v>52</v>
      </c>
      <c r="K250" s="18">
        <v>52</v>
      </c>
      <c r="L250" s="18">
        <v>20</v>
      </c>
      <c r="M250" s="18">
        <v>20</v>
      </c>
    </row>
    <row r="251" spans="1:13" x14ac:dyDescent="0.35">
      <c r="A251">
        <v>66309.406622324168</v>
      </c>
      <c r="B251">
        <v>90</v>
      </c>
      <c r="C251">
        <v>40</v>
      </c>
      <c r="D251">
        <v>3.2</v>
      </c>
      <c r="E251">
        <v>1</v>
      </c>
      <c r="F251">
        <v>7.2</v>
      </c>
      <c r="G251">
        <f t="shared" si="7"/>
        <v>8100</v>
      </c>
      <c r="H251">
        <f t="shared" si="8"/>
        <v>1600</v>
      </c>
      <c r="I251" s="18">
        <v>90</v>
      </c>
      <c r="J251" s="18">
        <v>50</v>
      </c>
      <c r="K251" s="18">
        <v>50</v>
      </c>
      <c r="L251" s="18">
        <v>22</v>
      </c>
      <c r="M251" s="18">
        <v>22</v>
      </c>
    </row>
    <row r="252" spans="1:13" x14ac:dyDescent="0.35">
      <c r="A252">
        <v>66237.846816462799</v>
      </c>
      <c r="B252">
        <v>72</v>
      </c>
      <c r="C252">
        <v>35</v>
      </c>
      <c r="D252">
        <v>0.6</v>
      </c>
      <c r="E252">
        <v>0</v>
      </c>
      <c r="F252">
        <v>4.8</v>
      </c>
      <c r="G252">
        <f t="shared" si="7"/>
        <v>5184</v>
      </c>
      <c r="H252">
        <f t="shared" si="8"/>
        <v>1225</v>
      </c>
      <c r="I252" s="18">
        <v>72</v>
      </c>
      <c r="J252" s="18">
        <v>49</v>
      </c>
      <c r="K252" s="18">
        <v>49</v>
      </c>
      <c r="L252" s="18">
        <v>0</v>
      </c>
      <c r="M252" s="18">
        <v>0</v>
      </c>
    </row>
    <row r="253" spans="1:13" x14ac:dyDescent="0.35">
      <c r="A253">
        <v>86326.855237206939</v>
      </c>
      <c r="B253">
        <v>70</v>
      </c>
      <c r="C253">
        <v>31</v>
      </c>
      <c r="D253">
        <v>0.2</v>
      </c>
      <c r="E253">
        <v>0</v>
      </c>
      <c r="F253">
        <v>1</v>
      </c>
      <c r="G253">
        <f t="shared" si="7"/>
        <v>4900</v>
      </c>
      <c r="H253">
        <f t="shared" si="8"/>
        <v>961</v>
      </c>
      <c r="I253" s="18">
        <v>71</v>
      </c>
      <c r="J253" s="18">
        <v>42</v>
      </c>
      <c r="K253" s="18">
        <v>42</v>
      </c>
      <c r="L253" s="18">
        <v>0</v>
      </c>
      <c r="M253" s="18">
        <v>0</v>
      </c>
    </row>
    <row r="254" spans="1:13" x14ac:dyDescent="0.35">
      <c r="A254">
        <v>79350.578208486244</v>
      </c>
      <c r="B254">
        <v>66</v>
      </c>
      <c r="C254">
        <v>28</v>
      </c>
      <c r="D254">
        <v>0</v>
      </c>
      <c r="E254">
        <v>0</v>
      </c>
      <c r="F254">
        <v>1.1000000000000001</v>
      </c>
      <c r="G254">
        <f t="shared" si="7"/>
        <v>4356</v>
      </c>
      <c r="H254">
        <f t="shared" si="8"/>
        <v>784</v>
      </c>
      <c r="I254" s="18">
        <v>67</v>
      </c>
      <c r="J254" s="18">
        <v>40</v>
      </c>
      <c r="K254" s="18">
        <v>40</v>
      </c>
      <c r="L254" s="18">
        <v>0</v>
      </c>
      <c r="M254" s="18">
        <v>0</v>
      </c>
    </row>
    <row r="255" spans="1:13" x14ac:dyDescent="0.35">
      <c r="A255">
        <v>67608.739726503569</v>
      </c>
      <c r="B255">
        <v>76</v>
      </c>
      <c r="C255">
        <v>27</v>
      </c>
      <c r="D255">
        <v>0</v>
      </c>
      <c r="E255">
        <v>0</v>
      </c>
      <c r="F255">
        <v>0.5</v>
      </c>
      <c r="G255">
        <f t="shared" si="7"/>
        <v>5776</v>
      </c>
      <c r="H255">
        <f t="shared" si="8"/>
        <v>729</v>
      </c>
      <c r="I255" s="18">
        <v>78</v>
      </c>
      <c r="J255" s="18">
        <v>41</v>
      </c>
      <c r="K255" s="18">
        <v>41</v>
      </c>
      <c r="L255" s="18">
        <v>1</v>
      </c>
      <c r="M255" s="18">
        <v>1</v>
      </c>
    </row>
    <row r="256" spans="1:13" x14ac:dyDescent="0.35">
      <c r="A256">
        <v>62809.408477217126</v>
      </c>
      <c r="B256">
        <v>84</v>
      </c>
      <c r="C256">
        <v>33</v>
      </c>
      <c r="D256">
        <v>0</v>
      </c>
      <c r="E256">
        <v>0.2</v>
      </c>
      <c r="F256">
        <v>1</v>
      </c>
      <c r="G256">
        <f t="shared" si="7"/>
        <v>7056</v>
      </c>
      <c r="H256">
        <f t="shared" si="8"/>
        <v>1089</v>
      </c>
      <c r="I256" s="18">
        <v>86</v>
      </c>
      <c r="J256" s="18">
        <v>41</v>
      </c>
      <c r="K256" s="18">
        <v>41</v>
      </c>
      <c r="L256" s="18">
        <v>0</v>
      </c>
      <c r="M256" s="18">
        <v>0</v>
      </c>
    </row>
    <row r="257" spans="1:13" x14ac:dyDescent="0.35">
      <c r="A257">
        <v>56962.007487028546</v>
      </c>
      <c r="B257">
        <v>88</v>
      </c>
      <c r="C257">
        <v>33</v>
      </c>
      <c r="D257">
        <v>3.6</v>
      </c>
      <c r="E257">
        <v>0.4</v>
      </c>
      <c r="F257">
        <v>3.4</v>
      </c>
      <c r="G257">
        <f t="shared" si="7"/>
        <v>7744</v>
      </c>
      <c r="H257">
        <f t="shared" si="8"/>
        <v>1089</v>
      </c>
      <c r="I257" s="18">
        <v>94</v>
      </c>
      <c r="J257" s="18">
        <v>45</v>
      </c>
      <c r="K257" s="18">
        <v>45</v>
      </c>
      <c r="L257" s="18">
        <v>7</v>
      </c>
      <c r="M257" s="18">
        <v>7</v>
      </c>
    </row>
    <row r="258" spans="1:13" x14ac:dyDescent="0.35">
      <c r="A258">
        <v>54171.17505843527</v>
      </c>
      <c r="B258">
        <v>102</v>
      </c>
      <c r="C258">
        <v>38</v>
      </c>
      <c r="D258">
        <v>10.7</v>
      </c>
      <c r="E258">
        <v>4.3</v>
      </c>
      <c r="F258">
        <v>6.1</v>
      </c>
      <c r="G258">
        <f t="shared" si="7"/>
        <v>10404</v>
      </c>
      <c r="H258">
        <f t="shared" si="8"/>
        <v>1444</v>
      </c>
      <c r="I258" s="18">
        <v>103</v>
      </c>
      <c r="J258" s="18">
        <v>46</v>
      </c>
      <c r="K258" s="18">
        <v>46</v>
      </c>
      <c r="L258" s="18">
        <v>1</v>
      </c>
      <c r="M258" s="18">
        <v>1</v>
      </c>
    </row>
    <row r="259" spans="1:13" x14ac:dyDescent="0.35">
      <c r="A259">
        <v>56211.433568246692</v>
      </c>
      <c r="B259">
        <v>105</v>
      </c>
      <c r="C259">
        <v>51</v>
      </c>
      <c r="D259">
        <v>19.100000000000001</v>
      </c>
      <c r="E259">
        <v>10.8</v>
      </c>
      <c r="F259">
        <v>13.7</v>
      </c>
      <c r="G259">
        <f t="shared" ref="G259:G272" si="9">B259^2</f>
        <v>11025</v>
      </c>
      <c r="H259">
        <f t="shared" ref="H259:H272" si="10">C259^2</f>
        <v>2601</v>
      </c>
      <c r="I259" s="18">
        <v>106</v>
      </c>
      <c r="J259" s="18">
        <v>50</v>
      </c>
      <c r="K259" s="18">
        <v>50</v>
      </c>
      <c r="L259" s="18">
        <v>24</v>
      </c>
      <c r="M259" s="18">
        <v>24</v>
      </c>
    </row>
    <row r="260" spans="1:13" x14ac:dyDescent="0.35">
      <c r="A260">
        <v>64101.103175152908</v>
      </c>
      <c r="B260">
        <v>103</v>
      </c>
      <c r="C260">
        <v>55</v>
      </c>
      <c r="D260">
        <v>16.7</v>
      </c>
      <c r="E260">
        <v>11.5</v>
      </c>
      <c r="F260">
        <v>12.5</v>
      </c>
      <c r="G260">
        <f t="shared" si="9"/>
        <v>10609</v>
      </c>
      <c r="H260">
        <f t="shared" si="10"/>
        <v>3025</v>
      </c>
      <c r="I260" s="18">
        <v>104</v>
      </c>
      <c r="J260" s="18">
        <v>51</v>
      </c>
      <c r="K260" s="18">
        <v>51</v>
      </c>
      <c r="L260" s="18">
        <v>1</v>
      </c>
      <c r="M260" s="18">
        <v>1</v>
      </c>
    </row>
    <row r="261" spans="1:13" x14ac:dyDescent="0.35">
      <c r="A261">
        <v>70227.909025305809</v>
      </c>
      <c r="B261">
        <v>106</v>
      </c>
      <c r="C261">
        <v>58</v>
      </c>
      <c r="D261">
        <v>13.6</v>
      </c>
      <c r="E261">
        <v>13.5</v>
      </c>
      <c r="F261">
        <v>10.3</v>
      </c>
      <c r="G261">
        <f t="shared" si="9"/>
        <v>11236</v>
      </c>
      <c r="H261">
        <f t="shared" si="10"/>
        <v>3364</v>
      </c>
      <c r="I261" s="18">
        <v>108</v>
      </c>
      <c r="J261" s="18">
        <v>53</v>
      </c>
      <c r="K261" s="18">
        <v>53</v>
      </c>
      <c r="L261" s="18">
        <v>1</v>
      </c>
      <c r="M261" s="18">
        <v>1</v>
      </c>
    </row>
    <row r="262" spans="1:13" x14ac:dyDescent="0.35">
      <c r="A262">
        <v>67203.100152828745</v>
      </c>
      <c r="B262">
        <v>114</v>
      </c>
      <c r="C262">
        <v>53</v>
      </c>
      <c r="D262">
        <v>7.5</v>
      </c>
      <c r="E262">
        <v>11.6</v>
      </c>
      <c r="F262">
        <v>9.1999999999999993</v>
      </c>
      <c r="G262">
        <f t="shared" si="9"/>
        <v>12996</v>
      </c>
      <c r="H262">
        <f t="shared" si="10"/>
        <v>2809</v>
      </c>
      <c r="I262" s="18">
        <v>115</v>
      </c>
      <c r="J262" s="18">
        <v>54</v>
      </c>
      <c r="K262" s="18">
        <v>54</v>
      </c>
      <c r="L262" s="18">
        <v>61</v>
      </c>
      <c r="M262" s="18">
        <v>61</v>
      </c>
    </row>
    <row r="263" spans="1:13" x14ac:dyDescent="0.35">
      <c r="A263">
        <v>65477.624384531089</v>
      </c>
      <c r="B263">
        <v>97</v>
      </c>
      <c r="C263">
        <v>41</v>
      </c>
      <c r="D263">
        <v>4.9000000000000004</v>
      </c>
      <c r="E263">
        <v>3.8</v>
      </c>
      <c r="F263">
        <v>7.5</v>
      </c>
      <c r="G263">
        <f t="shared" si="9"/>
        <v>9409</v>
      </c>
      <c r="H263">
        <f t="shared" si="10"/>
        <v>1681</v>
      </c>
      <c r="I263" s="18">
        <v>96</v>
      </c>
      <c r="J263" s="18">
        <v>49</v>
      </c>
      <c r="K263" s="18">
        <v>49</v>
      </c>
      <c r="L263" s="18">
        <v>14</v>
      </c>
      <c r="M263" s="18">
        <v>14</v>
      </c>
    </row>
    <row r="264" spans="1:13" x14ac:dyDescent="0.35">
      <c r="A264">
        <v>75735.601948343523</v>
      </c>
      <c r="B264">
        <v>71</v>
      </c>
      <c r="C264">
        <v>30</v>
      </c>
      <c r="D264">
        <v>1.6</v>
      </c>
      <c r="E264">
        <v>0</v>
      </c>
      <c r="F264">
        <v>5</v>
      </c>
      <c r="G264">
        <f t="shared" si="9"/>
        <v>5041</v>
      </c>
      <c r="H264">
        <f t="shared" si="10"/>
        <v>900</v>
      </c>
      <c r="I264" s="18">
        <v>69</v>
      </c>
      <c r="J264" s="18">
        <v>43</v>
      </c>
      <c r="K264" s="18">
        <v>43</v>
      </c>
      <c r="L264" s="18">
        <v>0</v>
      </c>
      <c r="M264" s="18">
        <v>0</v>
      </c>
    </row>
    <row r="265" spans="1:13" x14ac:dyDescent="0.35">
      <c r="A265">
        <v>84920.182424235478</v>
      </c>
      <c r="B265">
        <v>60</v>
      </c>
      <c r="C265">
        <v>29</v>
      </c>
      <c r="D265">
        <v>0</v>
      </c>
      <c r="E265">
        <v>0</v>
      </c>
      <c r="F265">
        <v>2</v>
      </c>
      <c r="G265">
        <f t="shared" si="9"/>
        <v>3600</v>
      </c>
      <c r="H265">
        <f t="shared" si="10"/>
        <v>841</v>
      </c>
      <c r="I265" s="18">
        <v>62</v>
      </c>
      <c r="J265" s="18">
        <v>40</v>
      </c>
      <c r="K265" s="18">
        <v>40</v>
      </c>
      <c r="L265" s="18">
        <v>0</v>
      </c>
      <c r="M265" s="18">
        <v>0</v>
      </c>
    </row>
    <row r="266" spans="1:13" x14ac:dyDescent="0.35">
      <c r="A266">
        <v>84348.508020107038</v>
      </c>
      <c r="B266">
        <v>68</v>
      </c>
      <c r="C266">
        <v>29</v>
      </c>
      <c r="D266">
        <v>0</v>
      </c>
      <c r="E266">
        <v>0</v>
      </c>
      <c r="F266">
        <v>1.8</v>
      </c>
      <c r="G266">
        <f t="shared" si="9"/>
        <v>4624</v>
      </c>
      <c r="H266">
        <f t="shared" si="10"/>
        <v>841</v>
      </c>
      <c r="I266" s="18">
        <v>65</v>
      </c>
      <c r="J266" s="18">
        <v>41</v>
      </c>
      <c r="K266" s="18">
        <v>41</v>
      </c>
      <c r="L266" s="18">
        <v>0</v>
      </c>
      <c r="M266" s="18">
        <v>0</v>
      </c>
    </row>
    <row r="267" spans="1:13" x14ac:dyDescent="0.35">
      <c r="A267">
        <v>75211.36606720183</v>
      </c>
      <c r="B267">
        <v>72</v>
      </c>
      <c r="C267">
        <v>30</v>
      </c>
      <c r="D267">
        <v>0</v>
      </c>
      <c r="E267">
        <v>0</v>
      </c>
      <c r="F267">
        <v>0.1</v>
      </c>
      <c r="G267">
        <f t="shared" si="9"/>
        <v>5184</v>
      </c>
      <c r="H267">
        <f t="shared" si="10"/>
        <v>900</v>
      </c>
      <c r="I267" s="18">
        <v>70</v>
      </c>
      <c r="J267" s="18">
        <v>39</v>
      </c>
      <c r="K267" s="18">
        <v>39</v>
      </c>
      <c r="L267" s="18">
        <v>0</v>
      </c>
      <c r="M267" s="18">
        <v>0</v>
      </c>
    </row>
    <row r="268" spans="1:13" x14ac:dyDescent="0.35">
      <c r="A268">
        <v>76124.356624006119</v>
      </c>
      <c r="B268">
        <v>68</v>
      </c>
      <c r="C268">
        <v>33</v>
      </c>
      <c r="D268">
        <v>0</v>
      </c>
      <c r="E268">
        <v>0</v>
      </c>
      <c r="F268">
        <v>0.4</v>
      </c>
      <c r="G268">
        <f t="shared" si="9"/>
        <v>4624</v>
      </c>
      <c r="H268">
        <f t="shared" si="10"/>
        <v>1089</v>
      </c>
      <c r="I268" s="18">
        <v>71</v>
      </c>
      <c r="J268" s="18">
        <v>39</v>
      </c>
      <c r="K268" s="18">
        <v>39</v>
      </c>
      <c r="L268" s="18">
        <v>0</v>
      </c>
      <c r="M268" s="18">
        <v>0</v>
      </c>
    </row>
    <row r="269" spans="1:13" x14ac:dyDescent="0.35">
      <c r="A269">
        <v>58878.04139003568</v>
      </c>
      <c r="B269">
        <v>90</v>
      </c>
      <c r="C269">
        <v>37</v>
      </c>
      <c r="D269">
        <v>1.7</v>
      </c>
      <c r="E269">
        <v>1.2</v>
      </c>
      <c r="F269">
        <v>4.0999999999999996</v>
      </c>
      <c r="G269">
        <f t="shared" si="9"/>
        <v>8100</v>
      </c>
      <c r="H269">
        <f t="shared" si="10"/>
        <v>1369</v>
      </c>
      <c r="I269" s="18">
        <v>92</v>
      </c>
      <c r="J269" s="18">
        <v>42</v>
      </c>
      <c r="K269" s="18">
        <v>42</v>
      </c>
      <c r="L269" s="18">
        <v>0</v>
      </c>
      <c r="M269" s="18">
        <v>0</v>
      </c>
    </row>
    <row r="270" spans="1:13" x14ac:dyDescent="0.35">
      <c r="A270">
        <v>50048.445793781859</v>
      </c>
      <c r="B270">
        <v>95</v>
      </c>
      <c r="C270">
        <v>44</v>
      </c>
      <c r="D270">
        <v>14.5</v>
      </c>
      <c r="E270">
        <v>2.5</v>
      </c>
      <c r="F270">
        <v>10.8</v>
      </c>
      <c r="G270">
        <f t="shared" si="9"/>
        <v>9025</v>
      </c>
      <c r="H270">
        <f t="shared" si="10"/>
        <v>1936</v>
      </c>
      <c r="I270" s="18">
        <v>94</v>
      </c>
      <c r="J270" s="18">
        <v>48</v>
      </c>
      <c r="K270" s="18">
        <v>48</v>
      </c>
      <c r="L270" s="18">
        <v>0</v>
      </c>
      <c r="M270" s="18">
        <v>0</v>
      </c>
    </row>
    <row r="271" spans="1:13" x14ac:dyDescent="0.35">
      <c r="A271">
        <v>49166.410883333338</v>
      </c>
      <c r="B271">
        <v>101</v>
      </c>
      <c r="C271">
        <v>50</v>
      </c>
      <c r="D271">
        <v>19</v>
      </c>
      <c r="E271">
        <v>4.5</v>
      </c>
      <c r="F271">
        <v>14.4</v>
      </c>
      <c r="G271">
        <f t="shared" si="9"/>
        <v>10201</v>
      </c>
      <c r="H271">
        <f t="shared" si="10"/>
        <v>2500</v>
      </c>
      <c r="I271" s="18">
        <v>105</v>
      </c>
      <c r="J271" s="18">
        <v>51</v>
      </c>
      <c r="K271" s="18">
        <v>51</v>
      </c>
      <c r="L271" s="18">
        <v>0</v>
      </c>
      <c r="M271" s="18">
        <v>0</v>
      </c>
    </row>
    <row r="272" spans="1:13" x14ac:dyDescent="0.35">
      <c r="A272">
        <v>68312.67916506117</v>
      </c>
      <c r="B272">
        <v>107</v>
      </c>
      <c r="C272">
        <v>53</v>
      </c>
      <c r="D272">
        <v>15.5</v>
      </c>
      <c r="E272">
        <v>12.7</v>
      </c>
      <c r="F272">
        <v>10.9</v>
      </c>
      <c r="G272">
        <f t="shared" si="9"/>
        <v>11449</v>
      </c>
      <c r="H272">
        <f t="shared" si="10"/>
        <v>2809</v>
      </c>
      <c r="I272" s="18">
        <v>109</v>
      </c>
      <c r="J272" s="18">
        <v>51</v>
      </c>
      <c r="K272" s="18">
        <v>51</v>
      </c>
      <c r="L272" s="18">
        <v>1</v>
      </c>
      <c r="M272" s="1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64db66-5a72-4b7e-a44f-853d3df59ce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E53FC225738F4EB45B5E7E34320015" ma:contentTypeVersion="15" ma:contentTypeDescription="Create a new document." ma:contentTypeScope="" ma:versionID="f00d5d44cb94a5a69d498dea2585b65a">
  <xsd:schema xmlns:xsd="http://www.w3.org/2001/XMLSchema" xmlns:xs="http://www.w3.org/2001/XMLSchema" xmlns:p="http://schemas.microsoft.com/office/2006/metadata/properties" xmlns:ns3="ed64db66-5a72-4b7e-a44f-853d3df59ceb" xmlns:ns4="7352738f-e88d-4cad-bdd9-37c9d0aeee72" targetNamespace="http://schemas.microsoft.com/office/2006/metadata/properties" ma:root="true" ma:fieldsID="cb97e94e13e6eaeb201777689fcf6496" ns3:_="" ns4:_="">
    <xsd:import namespace="ed64db66-5a72-4b7e-a44f-853d3df59ceb"/>
    <xsd:import namespace="7352738f-e88d-4cad-bdd9-37c9d0aeee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64db66-5a72-4b7e-a44f-853d3df59c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2738f-e88d-4cad-bdd9-37c9d0aeee7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EA534A-E2C4-4182-893D-17E1185A51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322CFA-8735-4595-A02C-4D32C39AB1EA}">
  <ds:schemaRefs>
    <ds:schemaRef ds:uri="7352738f-e88d-4cad-bdd9-37c9d0aeee72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ed64db66-5a72-4b7e-a44f-853d3df59ceb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CCF54AC-7E55-4445-A76F-9A15D9C468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64db66-5a72-4b7e-a44f-853d3df59ceb"/>
    <ds:schemaRef ds:uri="7352738f-e88d-4cad-bdd9-37c9d0aeee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Northern-Califorina</vt:lpstr>
      <vt:lpstr>Washington</vt:lpstr>
      <vt:lpstr>Best Reg Model (2)</vt:lpstr>
      <vt:lpstr>Best Reg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Van Den Bosch</dc:creator>
  <cp:lastModifiedBy>Drew Van Den Bosch</cp:lastModifiedBy>
  <dcterms:created xsi:type="dcterms:W3CDTF">2023-09-30T19:30:12Z</dcterms:created>
  <dcterms:modified xsi:type="dcterms:W3CDTF">2023-10-14T17:24:01Z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0x010100BDE53FC225738F4EB45B5E7E34320015</vt:lpwstr>
  </property>
</Properties>
</file>