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rew/Documents/School/Robotics/"/>
    </mc:Choice>
  </mc:AlternateContent>
  <bookViews>
    <workbookView xWindow="700" yWindow="1080" windowWidth="25600" windowHeight="16000" tabRatio="1000" activeTab="1"/>
  </bookViews>
  <sheets>
    <sheet name="Picklisting Graphs" sheetId="39" r:id="rId1"/>
    <sheet name="11" sheetId="1" r:id="rId2"/>
    <sheet name="103" sheetId="2" r:id="rId3"/>
    <sheet name="136" sheetId="3" r:id="rId4"/>
    <sheet name="193" sheetId="4" r:id="rId5"/>
    <sheet name="203" sheetId="5" r:id="rId6"/>
    <sheet name="219" sheetId="6" r:id="rId7"/>
    <sheet name="225" sheetId="7" r:id="rId8"/>
    <sheet name="272" sheetId="8" r:id="rId9"/>
    <sheet name="293" sheetId="38" r:id="rId10"/>
    <sheet name="304" sheetId="9" r:id="rId11"/>
    <sheet name="321" sheetId="10" r:id="rId12"/>
    <sheet name="433" sheetId="11" r:id="rId13"/>
    <sheet name="423" sheetId="12" r:id="rId14"/>
    <sheet name="484" sheetId="13" r:id="rId15"/>
    <sheet name="708" sheetId="14" r:id="rId16"/>
    <sheet name="709" sheetId="15" r:id="rId17"/>
    <sheet name="1168" sheetId="16" r:id="rId18"/>
    <sheet name="1218" sheetId="17" r:id="rId19"/>
    <sheet name="1370" sheetId="18" r:id="rId20"/>
    <sheet name="1391" sheetId="19" r:id="rId21"/>
    <sheet name="1495" sheetId="20" r:id="rId22"/>
    <sheet name="1712" sheetId="21" r:id="rId23"/>
    <sheet name="2095" sheetId="22" r:id="rId24"/>
    <sheet name="2234" sheetId="23" r:id="rId25"/>
    <sheet name="3929" sheetId="24" r:id="rId26"/>
    <sheet name="3974" sheetId="25" r:id="rId27"/>
    <sheet name="4342" sheetId="26" r:id="rId28"/>
    <sheet name="4373" sheetId="27" r:id="rId29"/>
    <sheet name="4454" sheetId="29" r:id="rId30"/>
    <sheet name="4637" sheetId="28" r:id="rId31"/>
    <sheet name="5404" sheetId="30" r:id="rId32"/>
    <sheet name="6216" sheetId="31" r:id="rId3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1" l="1"/>
  <c r="B33" i="39"/>
  <c r="E31" i="30"/>
  <c r="B32" i="39"/>
  <c r="E31" i="28"/>
  <c r="B31" i="39"/>
  <c r="E31" i="29"/>
  <c r="B30" i="39"/>
  <c r="E31" i="27"/>
  <c r="B29" i="39"/>
  <c r="E31" i="26"/>
  <c r="B28" i="39"/>
  <c r="E31" i="25"/>
  <c r="B27" i="39"/>
  <c r="E31" i="24"/>
  <c r="B26" i="39"/>
  <c r="E31" i="23"/>
  <c r="B25" i="39"/>
  <c r="E31" i="22"/>
  <c r="B24" i="39"/>
  <c r="E31" i="21"/>
  <c r="B23" i="39"/>
  <c r="E31" i="20"/>
  <c r="B22" i="39"/>
  <c r="E31" i="19"/>
  <c r="B21" i="39"/>
  <c r="E31" i="18"/>
  <c r="B20" i="39"/>
  <c r="E31" i="17"/>
  <c r="B19" i="39"/>
  <c r="E31" i="16"/>
  <c r="B18" i="39"/>
  <c r="E31" i="15"/>
  <c r="B17" i="39"/>
  <c r="E31" i="14"/>
  <c r="B16" i="39"/>
  <c r="E31" i="13"/>
  <c r="B15" i="39"/>
  <c r="E31" i="11"/>
  <c r="B14" i="39"/>
  <c r="E31" i="12"/>
  <c r="B13" i="39"/>
  <c r="E31" i="10"/>
  <c r="B12" i="39"/>
  <c r="E31" i="9"/>
  <c r="B11" i="39"/>
  <c r="E31" i="38"/>
  <c r="B10" i="39"/>
  <c r="E31" i="8"/>
  <c r="B9" i="39"/>
  <c r="E31" i="7"/>
  <c r="B8" i="39"/>
  <c r="E31" i="6"/>
  <c r="B7" i="39"/>
  <c r="E31" i="5"/>
  <c r="B6" i="39"/>
  <c r="E31" i="4"/>
  <c r="B5" i="39"/>
  <c r="E31" i="3"/>
  <c r="B4" i="39"/>
  <c r="E31" i="2"/>
  <c r="B3" i="39"/>
  <c r="E31" i="1"/>
  <c r="B2" i="39"/>
  <c r="G31" i="31"/>
  <c r="C33" i="39"/>
  <c r="G31" i="30"/>
  <c r="C32" i="39"/>
  <c r="G31" i="28"/>
  <c r="C31" i="39"/>
  <c r="G31" i="29"/>
  <c r="C30" i="39"/>
  <c r="G31" i="27"/>
  <c r="C29" i="39"/>
  <c r="G31" i="26"/>
  <c r="C28" i="39"/>
  <c r="G31" i="25"/>
  <c r="C27" i="39"/>
  <c r="G31" i="24"/>
  <c r="C26" i="39"/>
  <c r="G31" i="23"/>
  <c r="C25" i="39"/>
  <c r="G31" i="22"/>
  <c r="C24" i="39"/>
  <c r="G31" i="21"/>
  <c r="C23" i="39"/>
  <c r="G31" i="20"/>
  <c r="C22" i="39"/>
  <c r="G31" i="19"/>
  <c r="C21" i="39"/>
  <c r="G31" i="18"/>
  <c r="C20" i="39"/>
  <c r="G31" i="17"/>
  <c r="C19" i="39"/>
  <c r="G31" i="16"/>
  <c r="C18" i="39"/>
  <c r="G31" i="15"/>
  <c r="C17" i="39"/>
  <c r="G31" i="14"/>
  <c r="C16" i="39"/>
  <c r="G31" i="13"/>
  <c r="C15" i="39"/>
  <c r="G31" i="11"/>
  <c r="C14" i="39"/>
  <c r="G31" i="12"/>
  <c r="C13" i="39"/>
  <c r="G31" i="10"/>
  <c r="C12" i="39"/>
  <c r="G31" i="9"/>
  <c r="C11" i="39"/>
  <c r="G31" i="38"/>
  <c r="C10" i="39"/>
  <c r="G31" i="8"/>
  <c r="C9" i="39"/>
  <c r="G31" i="7"/>
  <c r="C8" i="39"/>
  <c r="G31" i="6"/>
  <c r="C7" i="39"/>
  <c r="G31" i="5"/>
  <c r="C6" i="39"/>
  <c r="G31" i="4"/>
  <c r="C5" i="39"/>
  <c r="G31" i="3"/>
  <c r="C4" i="39"/>
  <c r="G31" i="2"/>
  <c r="C3" i="39"/>
  <c r="G31" i="1"/>
  <c r="C2" i="39"/>
  <c r="J31" i="31"/>
  <c r="D33" i="39"/>
  <c r="J31" i="30"/>
  <c r="D32" i="39"/>
  <c r="J31" i="28"/>
  <c r="D31" i="39"/>
  <c r="J31" i="29"/>
  <c r="D30" i="39"/>
  <c r="J31" i="27"/>
  <c r="D29" i="39"/>
  <c r="J31" i="26"/>
  <c r="D28" i="39"/>
  <c r="J31" i="25"/>
  <c r="D27" i="39"/>
  <c r="J31" i="24"/>
  <c r="D26" i="39"/>
  <c r="J31" i="23"/>
  <c r="D25" i="39"/>
  <c r="J31" i="22"/>
  <c r="D24" i="39"/>
  <c r="J31" i="21"/>
  <c r="D23" i="39"/>
  <c r="J31" i="20"/>
  <c r="D22" i="39"/>
  <c r="J31" i="19"/>
  <c r="D21" i="39"/>
  <c r="J31" i="18"/>
  <c r="D20" i="39"/>
  <c r="J31" i="17"/>
  <c r="D19" i="39"/>
  <c r="J31" i="16"/>
  <c r="D18" i="39"/>
  <c r="J31" i="15"/>
  <c r="D17" i="39"/>
  <c r="J31" i="14"/>
  <c r="D16" i="39"/>
  <c r="J31" i="13"/>
  <c r="D15" i="39"/>
  <c r="J31" i="11"/>
  <c r="D14" i="39"/>
  <c r="J31" i="12"/>
  <c r="D13" i="39"/>
  <c r="J31" i="10"/>
  <c r="D12" i="39"/>
  <c r="J31" i="9"/>
  <c r="D11" i="39"/>
  <c r="J31" i="38"/>
  <c r="D10" i="39"/>
  <c r="J31" i="8"/>
  <c r="D9" i="39"/>
  <c r="J31" i="7"/>
  <c r="D8" i="39"/>
  <c r="J31" i="6"/>
  <c r="D7" i="39"/>
  <c r="J31" i="5"/>
  <c r="D6" i="39"/>
  <c r="J31" i="4"/>
  <c r="D5" i="39"/>
  <c r="J31" i="3"/>
  <c r="D4" i="39"/>
  <c r="J31" i="2"/>
  <c r="D3" i="39"/>
  <c r="J31" i="1"/>
  <c r="D2" i="39"/>
  <c r="D36" i="31"/>
  <c r="D37" i="31"/>
  <c r="D38" i="31"/>
  <c r="D39" i="31"/>
  <c r="D40" i="31"/>
  <c r="D41" i="31"/>
  <c r="D42" i="31"/>
  <c r="D43" i="31"/>
  <c r="D44" i="31"/>
  <c r="D45" i="31"/>
  <c r="D46" i="31"/>
  <c r="D47" i="31"/>
  <c r="M31" i="31"/>
  <c r="F33" i="39"/>
  <c r="D36" i="30"/>
  <c r="D38" i="30"/>
  <c r="D39" i="30"/>
  <c r="D40" i="30"/>
  <c r="D41" i="30"/>
  <c r="D42" i="30"/>
  <c r="D43" i="30"/>
  <c r="D44" i="30"/>
  <c r="D45" i="30"/>
  <c r="D46" i="30"/>
  <c r="D37" i="30"/>
  <c r="D47" i="30"/>
  <c r="M31" i="30"/>
  <c r="F32" i="39"/>
  <c r="D38" i="28"/>
  <c r="D40" i="28"/>
  <c r="D42" i="28"/>
  <c r="D43" i="28"/>
  <c r="D36" i="28"/>
  <c r="D37" i="28"/>
  <c r="D39" i="28"/>
  <c r="D41" i="28"/>
  <c r="D44" i="28"/>
  <c r="D45" i="28"/>
  <c r="D46" i="28"/>
  <c r="D47" i="28"/>
  <c r="M31" i="28"/>
  <c r="F31" i="39"/>
  <c r="D36" i="29"/>
  <c r="D37" i="29"/>
  <c r="D38" i="29"/>
  <c r="D39" i="29"/>
  <c r="D40" i="29"/>
  <c r="D41" i="29"/>
  <c r="D42" i="29"/>
  <c r="D43" i="29"/>
  <c r="D44" i="29"/>
  <c r="D45" i="29"/>
  <c r="D46" i="29"/>
  <c r="D47" i="29"/>
  <c r="M31" i="29"/>
  <c r="F30" i="39"/>
  <c r="D43" i="27"/>
  <c r="D36" i="27"/>
  <c r="D37" i="27"/>
  <c r="D38" i="27"/>
  <c r="D39" i="27"/>
  <c r="D40" i="27"/>
  <c r="D41" i="27"/>
  <c r="D42" i="27"/>
  <c r="D44" i="27"/>
  <c r="D45" i="27"/>
  <c r="D46" i="27"/>
  <c r="D47" i="27"/>
  <c r="M31" i="27"/>
  <c r="F29" i="39"/>
  <c r="D39" i="26"/>
  <c r="D40" i="26"/>
  <c r="D44" i="26"/>
  <c r="D45" i="26"/>
  <c r="D36" i="26"/>
  <c r="D37" i="26"/>
  <c r="D38" i="26"/>
  <c r="D41" i="26"/>
  <c r="D42" i="26"/>
  <c r="D43" i="26"/>
  <c r="D46" i="26"/>
  <c r="D47" i="26"/>
  <c r="M31" i="26"/>
  <c r="F28" i="39"/>
  <c r="D36" i="25"/>
  <c r="D37" i="25"/>
  <c r="D38" i="25"/>
  <c r="D40" i="25"/>
  <c r="D41" i="25"/>
  <c r="D42" i="25"/>
  <c r="D43" i="25"/>
  <c r="D44" i="25"/>
  <c r="D39" i="25"/>
  <c r="D45" i="25"/>
  <c r="D46" i="25"/>
  <c r="D47" i="25"/>
  <c r="M31" i="25"/>
  <c r="F27" i="39"/>
  <c r="D43" i="24"/>
  <c r="D45" i="24"/>
  <c r="D46" i="24"/>
  <c r="D36" i="24"/>
  <c r="D37" i="24"/>
  <c r="D38" i="24"/>
  <c r="D39" i="24"/>
  <c r="D40" i="24"/>
  <c r="D41" i="24"/>
  <c r="D42" i="24"/>
  <c r="D44" i="24"/>
  <c r="D47" i="24"/>
  <c r="M31" i="24"/>
  <c r="F26" i="39"/>
  <c r="D38" i="23"/>
  <c r="D36" i="23"/>
  <c r="D37" i="23"/>
  <c r="D39" i="23"/>
  <c r="D40" i="23"/>
  <c r="D41" i="23"/>
  <c r="D42" i="23"/>
  <c r="D43" i="23"/>
  <c r="D44" i="23"/>
  <c r="D45" i="23"/>
  <c r="D46" i="23"/>
  <c r="D47" i="23"/>
  <c r="M31" i="23"/>
  <c r="F25" i="39"/>
  <c r="D36" i="22"/>
  <c r="D37" i="22"/>
  <c r="D38" i="22"/>
  <c r="D39" i="22"/>
  <c r="D40" i="22"/>
  <c r="D41" i="22"/>
  <c r="D42" i="22"/>
  <c r="D43" i="22"/>
  <c r="D44" i="22"/>
  <c r="D45" i="22"/>
  <c r="D46" i="22"/>
  <c r="D47" i="22"/>
  <c r="M31" i="22"/>
  <c r="F24" i="39"/>
  <c r="D38" i="21"/>
  <c r="D39" i="21"/>
  <c r="D42" i="21"/>
  <c r="D44" i="21"/>
  <c r="D45" i="21"/>
  <c r="D36" i="21"/>
  <c r="D37" i="21"/>
  <c r="D40" i="21"/>
  <c r="D41" i="21"/>
  <c r="D43" i="21"/>
  <c r="D46" i="21"/>
  <c r="D47" i="21"/>
  <c r="M31" i="21"/>
  <c r="F23" i="39"/>
  <c r="D36" i="20"/>
  <c r="D37" i="20"/>
  <c r="D38" i="20"/>
  <c r="D39" i="20"/>
  <c r="D40" i="20"/>
  <c r="D41" i="20"/>
  <c r="D42" i="20"/>
  <c r="D43" i="20"/>
  <c r="D44" i="20"/>
  <c r="D45" i="20"/>
  <c r="D46" i="20"/>
  <c r="D47" i="20"/>
  <c r="M31" i="20"/>
  <c r="F22" i="39"/>
  <c r="D36" i="19"/>
  <c r="D37" i="19"/>
  <c r="D40" i="19"/>
  <c r="D41" i="19"/>
  <c r="D42" i="19"/>
  <c r="D43" i="19"/>
  <c r="D44" i="19"/>
  <c r="D45" i="19"/>
  <c r="D46" i="19"/>
  <c r="D38" i="19"/>
  <c r="D39" i="19"/>
  <c r="D47" i="19"/>
  <c r="M31" i="19"/>
  <c r="F21" i="39"/>
  <c r="D39" i="18"/>
  <c r="D42" i="18"/>
  <c r="D44" i="18"/>
  <c r="D36" i="18"/>
  <c r="D37" i="18"/>
  <c r="D38" i="18"/>
  <c r="D40" i="18"/>
  <c r="D41" i="18"/>
  <c r="D43" i="18"/>
  <c r="D45" i="18"/>
  <c r="D46" i="18"/>
  <c r="D47" i="18"/>
  <c r="M31" i="18"/>
  <c r="F20" i="39"/>
  <c r="D36" i="17"/>
  <c r="D37" i="17"/>
  <c r="D38" i="17"/>
  <c r="D40" i="17"/>
  <c r="D41" i="17"/>
  <c r="D42" i="17"/>
  <c r="D39" i="17"/>
  <c r="D43" i="17"/>
  <c r="D44" i="17"/>
  <c r="D45" i="17"/>
  <c r="D46" i="17"/>
  <c r="D47" i="17"/>
  <c r="M31" i="17"/>
  <c r="F19" i="39"/>
  <c r="D36" i="16"/>
  <c r="D37" i="16"/>
  <c r="D38" i="16"/>
  <c r="D39" i="16"/>
  <c r="D40" i="16"/>
  <c r="D41" i="16"/>
  <c r="D42" i="16"/>
  <c r="D43" i="16"/>
  <c r="D44" i="16"/>
  <c r="D45" i="16"/>
  <c r="D46" i="16"/>
  <c r="D47" i="16"/>
  <c r="M31" i="16"/>
  <c r="F18" i="39"/>
  <c r="D36" i="15"/>
  <c r="D37" i="15"/>
  <c r="D38" i="15"/>
  <c r="D39" i="15"/>
  <c r="D40" i="15"/>
  <c r="D41" i="15"/>
  <c r="D42" i="15"/>
  <c r="D43" i="15"/>
  <c r="D44" i="15"/>
  <c r="D45" i="15"/>
  <c r="D46" i="15"/>
  <c r="D47" i="15"/>
  <c r="M31" i="15"/>
  <c r="F17" i="39"/>
  <c r="D36" i="14"/>
  <c r="D37" i="14"/>
  <c r="D38" i="14"/>
  <c r="D39" i="14"/>
  <c r="D40" i="14"/>
  <c r="D41" i="14"/>
  <c r="D42" i="14"/>
  <c r="D43" i="14"/>
  <c r="D44" i="14"/>
  <c r="D45" i="14"/>
  <c r="D46" i="14"/>
  <c r="D47" i="14"/>
  <c r="M31" i="14"/>
  <c r="F16" i="39"/>
  <c r="D36" i="13"/>
  <c r="D37" i="13"/>
  <c r="D39" i="13"/>
  <c r="D40" i="13"/>
  <c r="D43" i="13"/>
  <c r="D45" i="13"/>
  <c r="D46" i="13"/>
  <c r="D38" i="13"/>
  <c r="D41" i="13"/>
  <c r="D42" i="13"/>
  <c r="D44" i="13"/>
  <c r="D47" i="13"/>
  <c r="M31" i="13"/>
  <c r="F15" i="39"/>
  <c r="D36" i="11"/>
  <c r="D37" i="11"/>
  <c r="D39" i="11"/>
  <c r="D40" i="11"/>
  <c r="D41" i="11"/>
  <c r="D42" i="11"/>
  <c r="D43" i="11"/>
  <c r="D44" i="11"/>
  <c r="D38" i="11"/>
  <c r="D45" i="11"/>
  <c r="D46" i="11"/>
  <c r="D47" i="11"/>
  <c r="M31" i="11"/>
  <c r="F14" i="39"/>
  <c r="D36" i="12"/>
  <c r="D37" i="12"/>
  <c r="D40" i="12"/>
  <c r="D41" i="12"/>
  <c r="D43" i="12"/>
  <c r="D38" i="12"/>
  <c r="D39" i="12"/>
  <c r="D42" i="12"/>
  <c r="D44" i="12"/>
  <c r="D45" i="12"/>
  <c r="D46" i="12"/>
  <c r="D47" i="12"/>
  <c r="M31" i="12"/>
  <c r="F13" i="39"/>
  <c r="D36" i="10"/>
  <c r="D37" i="10"/>
  <c r="D43" i="10"/>
  <c r="D45" i="10"/>
  <c r="D46" i="10"/>
  <c r="D38" i="10"/>
  <c r="D39" i="10"/>
  <c r="D40" i="10"/>
  <c r="D41" i="10"/>
  <c r="D42" i="10"/>
  <c r="D44" i="10"/>
  <c r="D47" i="10"/>
  <c r="M31" i="10"/>
  <c r="F12" i="39"/>
  <c r="D36" i="9"/>
  <c r="D37" i="9"/>
  <c r="D38" i="9"/>
  <c r="D39" i="9"/>
  <c r="D40" i="9"/>
  <c r="D41" i="9"/>
  <c r="D42" i="9"/>
  <c r="D43" i="9"/>
  <c r="D44" i="9"/>
  <c r="D45" i="9"/>
  <c r="D46" i="9"/>
  <c r="D47" i="9"/>
  <c r="M31" i="9"/>
  <c r="F11" i="39"/>
  <c r="D36" i="38"/>
  <c r="D37" i="38"/>
  <c r="D38" i="38"/>
  <c r="D39" i="38"/>
  <c r="D40" i="38"/>
  <c r="D41" i="38"/>
  <c r="D42" i="38"/>
  <c r="D43" i="38"/>
  <c r="D44" i="38"/>
  <c r="D45" i="38"/>
  <c r="D46" i="38"/>
  <c r="D47" i="38"/>
  <c r="M31" i="38"/>
  <c r="F10" i="39"/>
  <c r="D36" i="8"/>
  <c r="D38" i="8"/>
  <c r="D39" i="8"/>
  <c r="D41" i="8"/>
  <c r="D42" i="8"/>
  <c r="D43" i="8"/>
  <c r="D37" i="8"/>
  <c r="D40" i="8"/>
  <c r="D44" i="8"/>
  <c r="D45" i="8"/>
  <c r="D46" i="8"/>
  <c r="D47" i="8"/>
  <c r="M31" i="8"/>
  <c r="F9" i="39"/>
  <c r="D36" i="7"/>
  <c r="D37" i="7"/>
  <c r="D39" i="7"/>
  <c r="D40" i="7"/>
  <c r="D41" i="7"/>
  <c r="D42" i="7"/>
  <c r="D43" i="7"/>
  <c r="D44" i="7"/>
  <c r="D45" i="7"/>
  <c r="D38" i="7"/>
  <c r="D46" i="7"/>
  <c r="D47" i="7"/>
  <c r="M31" i="7"/>
  <c r="F8" i="39"/>
  <c r="D36" i="6"/>
  <c r="D38" i="6"/>
  <c r="D39" i="6"/>
  <c r="D42" i="6"/>
  <c r="D43" i="6"/>
  <c r="D44" i="6"/>
  <c r="D45" i="6"/>
  <c r="D37" i="6"/>
  <c r="D40" i="6"/>
  <c r="D41" i="6"/>
  <c r="D46" i="6"/>
  <c r="D47" i="6"/>
  <c r="M31" i="6"/>
  <c r="F7" i="39"/>
  <c r="D36" i="5"/>
  <c r="D37" i="5"/>
  <c r="D38" i="5"/>
  <c r="D39" i="5"/>
  <c r="D40" i="5"/>
  <c r="D41" i="5"/>
  <c r="D42" i="5"/>
  <c r="D43" i="5"/>
  <c r="D44" i="5"/>
  <c r="D45" i="5"/>
  <c r="D46" i="5"/>
  <c r="D47" i="5"/>
  <c r="M31" i="5"/>
  <c r="F6" i="39"/>
  <c r="D38" i="4"/>
  <c r="D39" i="4"/>
  <c r="D40" i="4"/>
  <c r="D41" i="4"/>
  <c r="D42" i="4"/>
  <c r="D43" i="4"/>
  <c r="D44" i="4"/>
  <c r="D45" i="4"/>
  <c r="D36" i="4"/>
  <c r="D37" i="4"/>
  <c r="D46" i="4"/>
  <c r="D47" i="4"/>
  <c r="M31" i="4"/>
  <c r="F5" i="39"/>
  <c r="D36" i="3"/>
  <c r="D37" i="3"/>
  <c r="D38" i="3"/>
  <c r="D39" i="3"/>
  <c r="D40" i="3"/>
  <c r="D41" i="3"/>
  <c r="D42" i="3"/>
  <c r="D43" i="3"/>
  <c r="D44" i="3"/>
  <c r="D45" i="3"/>
  <c r="D46" i="3"/>
  <c r="D47" i="3"/>
  <c r="M31" i="3"/>
  <c r="F4" i="39"/>
  <c r="D37" i="2"/>
  <c r="D38" i="2"/>
  <c r="D39" i="2"/>
  <c r="D40" i="2"/>
  <c r="D41" i="2"/>
  <c r="D42" i="2"/>
  <c r="D44" i="2"/>
  <c r="D45" i="2"/>
  <c r="D36" i="2"/>
  <c r="D43" i="2"/>
  <c r="D46" i="2"/>
  <c r="D47" i="2"/>
  <c r="M31" i="2"/>
  <c r="F3" i="39"/>
  <c r="D36" i="1"/>
  <c r="D37" i="1"/>
  <c r="D38" i="1"/>
  <c r="D40" i="1"/>
  <c r="D41" i="1"/>
  <c r="D42" i="1"/>
  <c r="D43" i="1"/>
  <c r="D44" i="1"/>
  <c r="D39" i="1"/>
  <c r="D45" i="1"/>
  <c r="D46" i="1"/>
  <c r="D47" i="1"/>
  <c r="M31" i="1"/>
  <c r="F2" i="39"/>
  <c r="N31" i="31"/>
  <c r="G33" i="39"/>
  <c r="N31" i="30"/>
  <c r="G32" i="39"/>
  <c r="N31" i="28"/>
  <c r="G31" i="39"/>
  <c r="N31" i="29"/>
  <c r="G30" i="39"/>
  <c r="N31" i="27"/>
  <c r="G29" i="39"/>
  <c r="N31" i="26"/>
  <c r="G28" i="39"/>
  <c r="N31" i="25"/>
  <c r="G27" i="39"/>
  <c r="N31" i="24"/>
  <c r="G26" i="39"/>
  <c r="N31" i="23"/>
  <c r="G25" i="39"/>
  <c r="N31" i="22"/>
  <c r="G24" i="39"/>
  <c r="N31" i="21"/>
  <c r="G23" i="39"/>
  <c r="N31" i="20"/>
  <c r="G22" i="39"/>
  <c r="N31" i="19"/>
  <c r="G21" i="39"/>
  <c r="N31" i="18"/>
  <c r="G20" i="39"/>
  <c r="N31" i="17"/>
  <c r="G19" i="39"/>
  <c r="N31" i="16"/>
  <c r="G18" i="39"/>
  <c r="N31" i="15"/>
  <c r="G17" i="39"/>
  <c r="N31" i="14"/>
  <c r="G16" i="39"/>
  <c r="N31" i="13"/>
  <c r="G15" i="39"/>
  <c r="N31" i="11"/>
  <c r="G14" i="39"/>
  <c r="N31" i="12"/>
  <c r="G13" i="39"/>
  <c r="N31" i="10"/>
  <c r="G12" i="39"/>
  <c r="N31" i="9"/>
  <c r="G11" i="39"/>
  <c r="N31" i="38"/>
  <c r="G10" i="39"/>
  <c r="N31" i="8"/>
  <c r="G9" i="39"/>
  <c r="N31" i="7"/>
  <c r="G8" i="39"/>
  <c r="N31" i="6"/>
  <c r="G7" i="39"/>
  <c r="N31" i="5"/>
  <c r="G6" i="39"/>
  <c r="N31" i="4"/>
  <c r="G5" i="39"/>
  <c r="N31" i="3"/>
  <c r="G4" i="39"/>
  <c r="N31" i="2"/>
  <c r="G3" i="39"/>
  <c r="N31" i="1"/>
  <c r="G2" i="39"/>
  <c r="O31" i="31"/>
  <c r="H33" i="39"/>
  <c r="O31" i="30"/>
  <c r="H32" i="39"/>
  <c r="O31" i="28"/>
  <c r="H31" i="39"/>
  <c r="O31" i="29"/>
  <c r="H30" i="39"/>
  <c r="O31" i="27"/>
  <c r="H29" i="39"/>
  <c r="O31" i="26"/>
  <c r="H28" i="39"/>
  <c r="O31" i="25"/>
  <c r="H27" i="39"/>
  <c r="O31" i="24"/>
  <c r="H26" i="39"/>
  <c r="O31" i="23"/>
  <c r="H25" i="39"/>
  <c r="O31" i="22"/>
  <c r="H24" i="39"/>
  <c r="O31" i="21"/>
  <c r="H23" i="39"/>
  <c r="O31" i="20"/>
  <c r="H22" i="39"/>
  <c r="O31" i="19"/>
  <c r="H21" i="39"/>
  <c r="O31" i="18"/>
  <c r="H20" i="39"/>
  <c r="O31" i="17"/>
  <c r="H19" i="39"/>
  <c r="O31" i="16"/>
  <c r="H18" i="39"/>
  <c r="O31" i="15"/>
  <c r="H17" i="39"/>
  <c r="O31" i="14"/>
  <c r="H16" i="39"/>
  <c r="O31" i="13"/>
  <c r="H15" i="39"/>
  <c r="O31" i="11"/>
  <c r="H14" i="39"/>
  <c r="O31" i="12"/>
  <c r="H13" i="39"/>
  <c r="O31" i="10"/>
  <c r="H12" i="39"/>
  <c r="O31" i="9"/>
  <c r="H11" i="39"/>
  <c r="O31" i="38"/>
  <c r="H10" i="39"/>
  <c r="O31" i="8"/>
  <c r="H9" i="39"/>
  <c r="O31" i="7"/>
  <c r="H8" i="39"/>
  <c r="O31" i="6"/>
  <c r="H7" i="39"/>
  <c r="O31" i="5"/>
  <c r="H6" i="39"/>
  <c r="O31" i="4"/>
  <c r="H5" i="39"/>
  <c r="O31" i="3"/>
  <c r="H4" i="39"/>
  <c r="O31" i="2"/>
  <c r="H3" i="39"/>
  <c r="O31" i="1"/>
  <c r="H2" i="39"/>
  <c r="P31" i="31"/>
  <c r="I33" i="39"/>
  <c r="P31" i="30"/>
  <c r="I32" i="39"/>
  <c r="P31" i="28"/>
  <c r="I31" i="39"/>
  <c r="P31" i="29"/>
  <c r="I30" i="39"/>
  <c r="P31" i="27"/>
  <c r="I29" i="39"/>
  <c r="P31" i="26"/>
  <c r="I28" i="39"/>
  <c r="P31" i="25"/>
  <c r="I27" i="39"/>
  <c r="P31" i="24"/>
  <c r="I26" i="39"/>
  <c r="P31" i="23"/>
  <c r="I25" i="39"/>
  <c r="P31" i="22"/>
  <c r="I24" i="39"/>
  <c r="P31" i="21"/>
  <c r="I23" i="39"/>
  <c r="P31" i="20"/>
  <c r="I22" i="39"/>
  <c r="P31" i="19"/>
  <c r="I21" i="39"/>
  <c r="P31" i="18"/>
  <c r="I20" i="39"/>
  <c r="P31" i="17"/>
  <c r="I19" i="39"/>
  <c r="P31" i="16"/>
  <c r="I18" i="39"/>
  <c r="P31" i="15"/>
  <c r="I17" i="39"/>
  <c r="P31" i="14"/>
  <c r="I16" i="39"/>
  <c r="P31" i="13"/>
  <c r="I15" i="39"/>
  <c r="P31" i="11"/>
  <c r="I14" i="39"/>
  <c r="P31" i="12"/>
  <c r="I13" i="39"/>
  <c r="P31" i="10"/>
  <c r="I12" i="39"/>
  <c r="P31" i="9"/>
  <c r="I11" i="39"/>
  <c r="P31" i="38"/>
  <c r="I10" i="39"/>
  <c r="P31" i="8"/>
  <c r="I9" i="39"/>
  <c r="P31" i="7"/>
  <c r="I8" i="39"/>
  <c r="P31" i="6"/>
  <c r="I7" i="39"/>
  <c r="P31" i="5"/>
  <c r="I6" i="39"/>
  <c r="P31" i="4"/>
  <c r="I5" i="39"/>
  <c r="P31" i="3"/>
  <c r="I4" i="39"/>
  <c r="P31" i="2"/>
  <c r="I3" i="39"/>
  <c r="P31" i="1"/>
  <c r="I2" i="39"/>
  <c r="E26" i="30"/>
  <c r="K32" i="39"/>
  <c r="E26" i="28"/>
  <c r="K31" i="39"/>
  <c r="E26" i="29"/>
  <c r="K30" i="39"/>
  <c r="E26" i="27"/>
  <c r="K29" i="39"/>
  <c r="E26" i="26"/>
  <c r="K28" i="39"/>
  <c r="E26" i="25"/>
  <c r="K27" i="39"/>
  <c r="E26" i="24"/>
  <c r="K26" i="39"/>
  <c r="E26" i="23"/>
  <c r="K25" i="39"/>
  <c r="E26" i="22"/>
  <c r="K24" i="39"/>
  <c r="E26" i="21"/>
  <c r="K23" i="39"/>
  <c r="E26" i="20"/>
  <c r="K22" i="39"/>
  <c r="E26" i="19"/>
  <c r="K21" i="39"/>
  <c r="E26" i="18"/>
  <c r="K20" i="39"/>
  <c r="E26" i="17"/>
  <c r="K19" i="39"/>
  <c r="E26" i="16"/>
  <c r="K18" i="39"/>
  <c r="E26" i="15"/>
  <c r="K17" i="39"/>
  <c r="E26" i="14"/>
  <c r="K16" i="39"/>
  <c r="E26" i="13"/>
  <c r="K15" i="39"/>
  <c r="E26" i="11"/>
  <c r="K14" i="39"/>
  <c r="E26" i="12"/>
  <c r="K13" i="39"/>
  <c r="E26" i="10"/>
  <c r="K12" i="39"/>
  <c r="E26" i="9"/>
  <c r="K11" i="39"/>
  <c r="E26" i="38"/>
  <c r="K10" i="39"/>
  <c r="E26" i="8"/>
  <c r="K9" i="39"/>
  <c r="E26" i="7"/>
  <c r="K8" i="39"/>
  <c r="E26" i="6"/>
  <c r="K7" i="39"/>
  <c r="E26" i="5"/>
  <c r="K6" i="39"/>
  <c r="E26" i="4"/>
  <c r="K5" i="39"/>
  <c r="E26" i="3"/>
  <c r="K4" i="39"/>
  <c r="E26" i="2"/>
  <c r="K3" i="39"/>
  <c r="E26" i="1"/>
  <c r="K2" i="39"/>
  <c r="E26" i="31"/>
  <c r="K33" i="39"/>
  <c r="G26" i="31"/>
  <c r="L33" i="39"/>
  <c r="G26" i="30"/>
  <c r="L32" i="39"/>
  <c r="G26" i="28"/>
  <c r="L31" i="39"/>
  <c r="G26" i="29"/>
  <c r="L30" i="39"/>
  <c r="G26" i="27"/>
  <c r="L29" i="39"/>
  <c r="G26" i="26"/>
  <c r="L28" i="39"/>
  <c r="G26" i="25"/>
  <c r="L27" i="39"/>
  <c r="G26" i="24"/>
  <c r="L26" i="39"/>
  <c r="G26" i="23"/>
  <c r="L25" i="39"/>
  <c r="G26" i="22"/>
  <c r="L24" i="39"/>
  <c r="G26" i="21"/>
  <c r="L23" i="39"/>
  <c r="G26" i="20"/>
  <c r="L22" i="39"/>
  <c r="G26" i="19"/>
  <c r="L21" i="39"/>
  <c r="G26" i="18"/>
  <c r="L20" i="39"/>
  <c r="G26" i="17"/>
  <c r="L19" i="39"/>
  <c r="G26" i="16"/>
  <c r="L18" i="39"/>
  <c r="G26" i="15"/>
  <c r="L17" i="39"/>
  <c r="G26" i="14"/>
  <c r="L16" i="39"/>
  <c r="G26" i="13"/>
  <c r="L15" i="39"/>
  <c r="G26" i="11"/>
  <c r="L14" i="39"/>
  <c r="G26" i="12"/>
  <c r="L13" i="39"/>
  <c r="G26" i="10"/>
  <c r="L12" i="39"/>
  <c r="G26" i="9"/>
  <c r="L11" i="39"/>
  <c r="G26" i="38"/>
  <c r="L10" i="39"/>
  <c r="G26" i="8"/>
  <c r="L9" i="39"/>
  <c r="G26" i="7"/>
  <c r="L8" i="39"/>
  <c r="G26" i="6"/>
  <c r="L7" i="39"/>
  <c r="G26" i="5"/>
  <c r="L6" i="39"/>
  <c r="G26" i="4"/>
  <c r="L5" i="39"/>
  <c r="G26" i="3"/>
  <c r="L4" i="39"/>
  <c r="G26" i="2"/>
  <c r="L3" i="39"/>
  <c r="G26" i="1"/>
  <c r="L2" i="39"/>
  <c r="A47" i="31"/>
  <c r="G47" i="31"/>
  <c r="A46" i="31"/>
  <c r="G46" i="31"/>
  <c r="A45" i="31"/>
  <c r="G45" i="31"/>
  <c r="A44" i="31"/>
  <c r="G44" i="31"/>
  <c r="A43" i="31"/>
  <c r="G43" i="31"/>
  <c r="A42" i="31"/>
  <c r="G42" i="31"/>
  <c r="A41" i="31"/>
  <c r="G41" i="31"/>
  <c r="A40" i="31"/>
  <c r="G40" i="31"/>
  <c r="A39" i="31"/>
  <c r="G39" i="31"/>
  <c r="A38" i="31"/>
  <c r="G38" i="31"/>
  <c r="A37" i="31"/>
  <c r="G37" i="31"/>
  <c r="A36" i="31"/>
  <c r="G36" i="31"/>
  <c r="Q31" i="31"/>
  <c r="L26" i="31"/>
  <c r="K26" i="31"/>
  <c r="J26" i="31"/>
  <c r="P21" i="31"/>
  <c r="K21" i="31"/>
  <c r="M21" i="31"/>
  <c r="I21" i="31"/>
  <c r="G21" i="31"/>
  <c r="E21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47" i="30"/>
  <c r="G47" i="30"/>
  <c r="A46" i="30"/>
  <c r="G46" i="30"/>
  <c r="A45" i="30"/>
  <c r="G45" i="30"/>
  <c r="A44" i="30"/>
  <c r="G44" i="30"/>
  <c r="A43" i="30"/>
  <c r="G43" i="30"/>
  <c r="A42" i="30"/>
  <c r="G42" i="30"/>
  <c r="A41" i="30"/>
  <c r="G41" i="30"/>
  <c r="A40" i="30"/>
  <c r="G40" i="30"/>
  <c r="A39" i="30"/>
  <c r="G39" i="30"/>
  <c r="A38" i="30"/>
  <c r="G38" i="30"/>
  <c r="A37" i="30"/>
  <c r="G37" i="30"/>
  <c r="A36" i="30"/>
  <c r="G36" i="30"/>
  <c r="Q31" i="30"/>
  <c r="L26" i="30"/>
  <c r="K26" i="30"/>
  <c r="J26" i="30"/>
  <c r="P21" i="30"/>
  <c r="K21" i="30"/>
  <c r="M21" i="30"/>
  <c r="I21" i="30"/>
  <c r="G21" i="30"/>
  <c r="E21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47" i="28"/>
  <c r="G47" i="28"/>
  <c r="A46" i="28"/>
  <c r="G46" i="28"/>
  <c r="A45" i="28"/>
  <c r="G45" i="28"/>
  <c r="A44" i="28"/>
  <c r="G44" i="28"/>
  <c r="A43" i="28"/>
  <c r="G43" i="28"/>
  <c r="A42" i="28"/>
  <c r="G42" i="28"/>
  <c r="A41" i="28"/>
  <c r="G41" i="28"/>
  <c r="A40" i="28"/>
  <c r="G40" i="28"/>
  <c r="A39" i="28"/>
  <c r="G39" i="28"/>
  <c r="A38" i="28"/>
  <c r="G38" i="28"/>
  <c r="A37" i="28"/>
  <c r="G37" i="28"/>
  <c r="A36" i="28"/>
  <c r="G36" i="28"/>
  <c r="Q31" i="28"/>
  <c r="L26" i="28"/>
  <c r="K26" i="28"/>
  <c r="J26" i="28"/>
  <c r="P21" i="28"/>
  <c r="K21" i="28"/>
  <c r="M21" i="28"/>
  <c r="I21" i="28"/>
  <c r="G21" i="28"/>
  <c r="E21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47" i="29"/>
  <c r="G47" i="29"/>
  <c r="A46" i="29"/>
  <c r="G46" i="29"/>
  <c r="A45" i="29"/>
  <c r="G45" i="29"/>
  <c r="A44" i="29"/>
  <c r="G44" i="29"/>
  <c r="A43" i="29"/>
  <c r="G43" i="29"/>
  <c r="A42" i="29"/>
  <c r="G42" i="29"/>
  <c r="A41" i="29"/>
  <c r="G41" i="29"/>
  <c r="A40" i="29"/>
  <c r="G40" i="29"/>
  <c r="A39" i="29"/>
  <c r="G39" i="29"/>
  <c r="A38" i="29"/>
  <c r="G38" i="29"/>
  <c r="A37" i="29"/>
  <c r="G37" i="29"/>
  <c r="A36" i="29"/>
  <c r="G36" i="29"/>
  <c r="Q31" i="29"/>
  <c r="L26" i="29"/>
  <c r="K26" i="29"/>
  <c r="J26" i="29"/>
  <c r="P21" i="29"/>
  <c r="K21" i="29"/>
  <c r="M21" i="29"/>
  <c r="I21" i="29"/>
  <c r="G21" i="29"/>
  <c r="E21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47" i="27"/>
  <c r="G47" i="27"/>
  <c r="A46" i="27"/>
  <c r="G46" i="27"/>
  <c r="A45" i="27"/>
  <c r="G45" i="27"/>
  <c r="A44" i="27"/>
  <c r="G44" i="27"/>
  <c r="A43" i="27"/>
  <c r="G43" i="27"/>
  <c r="A42" i="27"/>
  <c r="G42" i="27"/>
  <c r="A41" i="27"/>
  <c r="G41" i="27"/>
  <c r="A40" i="27"/>
  <c r="G40" i="27"/>
  <c r="A39" i="27"/>
  <c r="G39" i="27"/>
  <c r="A38" i="27"/>
  <c r="G38" i="27"/>
  <c r="A37" i="27"/>
  <c r="G37" i="27"/>
  <c r="A36" i="27"/>
  <c r="G36" i="27"/>
  <c r="Q31" i="27"/>
  <c r="L26" i="27"/>
  <c r="K26" i="27"/>
  <c r="J26" i="27"/>
  <c r="P21" i="27"/>
  <c r="K21" i="27"/>
  <c r="M21" i="27"/>
  <c r="I21" i="27"/>
  <c r="G21" i="27"/>
  <c r="E21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47" i="26"/>
  <c r="G47" i="26"/>
  <c r="A46" i="26"/>
  <c r="G46" i="26"/>
  <c r="A45" i="26"/>
  <c r="G45" i="26"/>
  <c r="A44" i="26"/>
  <c r="G44" i="26"/>
  <c r="A43" i="26"/>
  <c r="G43" i="26"/>
  <c r="A42" i="26"/>
  <c r="G42" i="26"/>
  <c r="A41" i="26"/>
  <c r="G41" i="26"/>
  <c r="A40" i="26"/>
  <c r="G40" i="26"/>
  <c r="A39" i="26"/>
  <c r="G39" i="26"/>
  <c r="A38" i="26"/>
  <c r="G38" i="26"/>
  <c r="A37" i="26"/>
  <c r="G37" i="26"/>
  <c r="A36" i="26"/>
  <c r="G36" i="26"/>
  <c r="Q31" i="26"/>
  <c r="L26" i="26"/>
  <c r="K26" i="26"/>
  <c r="J26" i="26"/>
  <c r="P21" i="26"/>
  <c r="K21" i="26"/>
  <c r="M21" i="26"/>
  <c r="I21" i="26"/>
  <c r="G21" i="26"/>
  <c r="E21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47" i="25"/>
  <c r="G47" i="25"/>
  <c r="A46" i="25"/>
  <c r="G46" i="25"/>
  <c r="A45" i="25"/>
  <c r="G45" i="25"/>
  <c r="A44" i="25"/>
  <c r="G44" i="25"/>
  <c r="A43" i="25"/>
  <c r="G43" i="25"/>
  <c r="A42" i="25"/>
  <c r="G42" i="25"/>
  <c r="A41" i="25"/>
  <c r="G41" i="25"/>
  <c r="A40" i="25"/>
  <c r="G40" i="25"/>
  <c r="A39" i="25"/>
  <c r="G39" i="25"/>
  <c r="A38" i="25"/>
  <c r="G38" i="25"/>
  <c r="A37" i="25"/>
  <c r="G37" i="25"/>
  <c r="A36" i="25"/>
  <c r="G36" i="25"/>
  <c r="Q31" i="25"/>
  <c r="L26" i="25"/>
  <c r="K26" i="25"/>
  <c r="J26" i="25"/>
  <c r="P21" i="25"/>
  <c r="K21" i="25"/>
  <c r="M21" i="25"/>
  <c r="I21" i="25"/>
  <c r="G21" i="25"/>
  <c r="E21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47" i="24"/>
  <c r="G47" i="24"/>
  <c r="A46" i="24"/>
  <c r="G46" i="24"/>
  <c r="A45" i="24"/>
  <c r="G45" i="24"/>
  <c r="A44" i="24"/>
  <c r="G44" i="24"/>
  <c r="A43" i="24"/>
  <c r="G43" i="24"/>
  <c r="A42" i="24"/>
  <c r="G42" i="24"/>
  <c r="A41" i="24"/>
  <c r="G41" i="24"/>
  <c r="A40" i="24"/>
  <c r="G40" i="24"/>
  <c r="A39" i="24"/>
  <c r="G39" i="24"/>
  <c r="A38" i="24"/>
  <c r="G38" i="24"/>
  <c r="A37" i="24"/>
  <c r="G37" i="24"/>
  <c r="A36" i="24"/>
  <c r="G36" i="24"/>
  <c r="Q31" i="24"/>
  <c r="L26" i="24"/>
  <c r="K26" i="24"/>
  <c r="J26" i="24"/>
  <c r="P21" i="24"/>
  <c r="K21" i="24"/>
  <c r="M21" i="24"/>
  <c r="I21" i="24"/>
  <c r="G21" i="24"/>
  <c r="E21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47" i="23"/>
  <c r="G47" i="23"/>
  <c r="A46" i="23"/>
  <c r="G46" i="23"/>
  <c r="A45" i="23"/>
  <c r="G45" i="23"/>
  <c r="A44" i="23"/>
  <c r="G44" i="23"/>
  <c r="A43" i="23"/>
  <c r="G43" i="23"/>
  <c r="A42" i="23"/>
  <c r="G42" i="23"/>
  <c r="A41" i="23"/>
  <c r="G41" i="23"/>
  <c r="A40" i="23"/>
  <c r="G40" i="23"/>
  <c r="A39" i="23"/>
  <c r="G39" i="23"/>
  <c r="A38" i="23"/>
  <c r="G38" i="23"/>
  <c r="A37" i="23"/>
  <c r="G37" i="23"/>
  <c r="A36" i="23"/>
  <c r="G36" i="23"/>
  <c r="Q31" i="23"/>
  <c r="L26" i="23"/>
  <c r="K26" i="23"/>
  <c r="J26" i="23"/>
  <c r="P21" i="23"/>
  <c r="K21" i="23"/>
  <c r="M21" i="23"/>
  <c r="I21" i="23"/>
  <c r="G21" i="23"/>
  <c r="E21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47" i="22"/>
  <c r="G47" i="22"/>
  <c r="A46" i="22"/>
  <c r="G46" i="22"/>
  <c r="A45" i="22"/>
  <c r="G45" i="22"/>
  <c r="A44" i="22"/>
  <c r="G44" i="22"/>
  <c r="A43" i="22"/>
  <c r="G43" i="22"/>
  <c r="A42" i="22"/>
  <c r="G42" i="22"/>
  <c r="A41" i="22"/>
  <c r="G41" i="22"/>
  <c r="A40" i="22"/>
  <c r="G40" i="22"/>
  <c r="A39" i="22"/>
  <c r="G39" i="22"/>
  <c r="A38" i="22"/>
  <c r="G38" i="22"/>
  <c r="A37" i="22"/>
  <c r="G37" i="22"/>
  <c r="A36" i="22"/>
  <c r="G36" i="22"/>
  <c r="Q31" i="22"/>
  <c r="L26" i="22"/>
  <c r="K26" i="22"/>
  <c r="J26" i="22"/>
  <c r="P21" i="22"/>
  <c r="K21" i="22"/>
  <c r="M21" i="22"/>
  <c r="I21" i="22"/>
  <c r="G21" i="22"/>
  <c r="E21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47" i="21"/>
  <c r="G47" i="21"/>
  <c r="A46" i="21"/>
  <c r="G46" i="21"/>
  <c r="A45" i="21"/>
  <c r="G45" i="21"/>
  <c r="A44" i="21"/>
  <c r="G44" i="21"/>
  <c r="A43" i="21"/>
  <c r="G43" i="21"/>
  <c r="A42" i="21"/>
  <c r="G42" i="21"/>
  <c r="A41" i="21"/>
  <c r="G41" i="21"/>
  <c r="A40" i="21"/>
  <c r="G40" i="21"/>
  <c r="A39" i="21"/>
  <c r="G39" i="21"/>
  <c r="A38" i="21"/>
  <c r="G38" i="21"/>
  <c r="A37" i="21"/>
  <c r="G37" i="21"/>
  <c r="A36" i="21"/>
  <c r="G36" i="21"/>
  <c r="Q31" i="21"/>
  <c r="L26" i="21"/>
  <c r="K26" i="21"/>
  <c r="J26" i="21"/>
  <c r="P21" i="21"/>
  <c r="K21" i="21"/>
  <c r="M21" i="21"/>
  <c r="I21" i="21"/>
  <c r="G21" i="21"/>
  <c r="E21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47" i="20"/>
  <c r="G47" i="20"/>
  <c r="A46" i="20"/>
  <c r="G46" i="20"/>
  <c r="A45" i="20"/>
  <c r="G45" i="20"/>
  <c r="A44" i="20"/>
  <c r="G44" i="20"/>
  <c r="A43" i="20"/>
  <c r="G43" i="20"/>
  <c r="A42" i="20"/>
  <c r="G42" i="20"/>
  <c r="A41" i="20"/>
  <c r="G41" i="20"/>
  <c r="A40" i="20"/>
  <c r="G40" i="20"/>
  <c r="A39" i="20"/>
  <c r="G39" i="20"/>
  <c r="A38" i="20"/>
  <c r="G38" i="20"/>
  <c r="A37" i="20"/>
  <c r="G37" i="20"/>
  <c r="A36" i="20"/>
  <c r="G36" i="20"/>
  <c r="Q31" i="20"/>
  <c r="L26" i="20"/>
  <c r="K26" i="20"/>
  <c r="J26" i="20"/>
  <c r="P21" i="20"/>
  <c r="K21" i="20"/>
  <c r="M21" i="20"/>
  <c r="I21" i="20"/>
  <c r="G21" i="20"/>
  <c r="E21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47" i="19"/>
  <c r="G47" i="19"/>
  <c r="A46" i="19"/>
  <c r="G46" i="19"/>
  <c r="A45" i="19"/>
  <c r="G45" i="19"/>
  <c r="A44" i="19"/>
  <c r="G44" i="19"/>
  <c r="A43" i="19"/>
  <c r="G43" i="19"/>
  <c r="A42" i="19"/>
  <c r="G42" i="19"/>
  <c r="A41" i="19"/>
  <c r="G41" i="19"/>
  <c r="A40" i="19"/>
  <c r="G40" i="19"/>
  <c r="A39" i="19"/>
  <c r="G39" i="19"/>
  <c r="A38" i="19"/>
  <c r="G38" i="19"/>
  <c r="A37" i="19"/>
  <c r="G37" i="19"/>
  <c r="A36" i="19"/>
  <c r="G36" i="19"/>
  <c r="Q31" i="19"/>
  <c r="L26" i="19"/>
  <c r="K26" i="19"/>
  <c r="J26" i="19"/>
  <c r="P21" i="19"/>
  <c r="K21" i="19"/>
  <c r="M21" i="19"/>
  <c r="I21" i="19"/>
  <c r="G21" i="19"/>
  <c r="E21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47" i="18"/>
  <c r="G47" i="18"/>
  <c r="A46" i="18"/>
  <c r="G46" i="18"/>
  <c r="A45" i="18"/>
  <c r="G45" i="18"/>
  <c r="A44" i="18"/>
  <c r="G44" i="18"/>
  <c r="A43" i="18"/>
  <c r="G43" i="18"/>
  <c r="A42" i="18"/>
  <c r="G42" i="18"/>
  <c r="A41" i="18"/>
  <c r="G41" i="18"/>
  <c r="A40" i="18"/>
  <c r="G40" i="18"/>
  <c r="A39" i="18"/>
  <c r="G39" i="18"/>
  <c r="A38" i="18"/>
  <c r="G38" i="18"/>
  <c r="A37" i="18"/>
  <c r="G37" i="18"/>
  <c r="A36" i="18"/>
  <c r="G36" i="18"/>
  <c r="Q31" i="18"/>
  <c r="L26" i="18"/>
  <c r="K26" i="18"/>
  <c r="J26" i="18"/>
  <c r="P21" i="18"/>
  <c r="K21" i="18"/>
  <c r="M21" i="18"/>
  <c r="I21" i="18"/>
  <c r="G21" i="18"/>
  <c r="E21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47" i="17"/>
  <c r="G47" i="17"/>
  <c r="A46" i="17"/>
  <c r="G46" i="17"/>
  <c r="A45" i="17"/>
  <c r="G45" i="17"/>
  <c r="A44" i="17"/>
  <c r="G44" i="17"/>
  <c r="A43" i="17"/>
  <c r="G43" i="17"/>
  <c r="A42" i="17"/>
  <c r="G42" i="17"/>
  <c r="A41" i="17"/>
  <c r="G41" i="17"/>
  <c r="A40" i="17"/>
  <c r="G40" i="17"/>
  <c r="A39" i="17"/>
  <c r="G39" i="17"/>
  <c r="A38" i="17"/>
  <c r="G38" i="17"/>
  <c r="A37" i="17"/>
  <c r="G37" i="17"/>
  <c r="A36" i="17"/>
  <c r="G36" i="17"/>
  <c r="Q31" i="17"/>
  <c r="L26" i="17"/>
  <c r="K26" i="17"/>
  <c r="J26" i="17"/>
  <c r="P21" i="17"/>
  <c r="K21" i="17"/>
  <c r="M21" i="17"/>
  <c r="I21" i="17"/>
  <c r="G21" i="17"/>
  <c r="E21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47" i="16"/>
  <c r="G47" i="16"/>
  <c r="A46" i="16"/>
  <c r="G46" i="16"/>
  <c r="A45" i="16"/>
  <c r="G45" i="16"/>
  <c r="A44" i="16"/>
  <c r="G44" i="16"/>
  <c r="A43" i="16"/>
  <c r="G43" i="16"/>
  <c r="A42" i="16"/>
  <c r="G42" i="16"/>
  <c r="A41" i="16"/>
  <c r="G41" i="16"/>
  <c r="A40" i="16"/>
  <c r="G40" i="16"/>
  <c r="A39" i="16"/>
  <c r="G39" i="16"/>
  <c r="A38" i="16"/>
  <c r="G38" i="16"/>
  <c r="A37" i="16"/>
  <c r="G37" i="16"/>
  <c r="A36" i="16"/>
  <c r="G36" i="16"/>
  <c r="Q31" i="16"/>
  <c r="L26" i="16"/>
  <c r="K26" i="16"/>
  <c r="J26" i="16"/>
  <c r="P21" i="16"/>
  <c r="K21" i="16"/>
  <c r="M21" i="16"/>
  <c r="I21" i="16"/>
  <c r="G21" i="16"/>
  <c r="E21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47" i="15"/>
  <c r="G47" i="15"/>
  <c r="A46" i="15"/>
  <c r="G46" i="15"/>
  <c r="A45" i="15"/>
  <c r="G45" i="15"/>
  <c r="A44" i="15"/>
  <c r="G44" i="15"/>
  <c r="A43" i="15"/>
  <c r="G43" i="15"/>
  <c r="A42" i="15"/>
  <c r="G42" i="15"/>
  <c r="A41" i="15"/>
  <c r="G41" i="15"/>
  <c r="A40" i="15"/>
  <c r="G40" i="15"/>
  <c r="A39" i="15"/>
  <c r="G39" i="15"/>
  <c r="A38" i="15"/>
  <c r="G38" i="15"/>
  <c r="A37" i="15"/>
  <c r="G37" i="15"/>
  <c r="A36" i="15"/>
  <c r="G36" i="15"/>
  <c r="Q31" i="15"/>
  <c r="L26" i="15"/>
  <c r="K26" i="15"/>
  <c r="J26" i="15"/>
  <c r="P21" i="15"/>
  <c r="K21" i="15"/>
  <c r="M21" i="15"/>
  <c r="I21" i="15"/>
  <c r="G21" i="15"/>
  <c r="E21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47" i="14"/>
  <c r="G47" i="14"/>
  <c r="A46" i="14"/>
  <c r="G46" i="14"/>
  <c r="A45" i="14"/>
  <c r="G45" i="14"/>
  <c r="A44" i="14"/>
  <c r="G44" i="14"/>
  <c r="A43" i="14"/>
  <c r="G43" i="14"/>
  <c r="A42" i="14"/>
  <c r="G42" i="14"/>
  <c r="A41" i="14"/>
  <c r="G41" i="14"/>
  <c r="A40" i="14"/>
  <c r="G40" i="14"/>
  <c r="A39" i="14"/>
  <c r="G39" i="14"/>
  <c r="A38" i="14"/>
  <c r="G38" i="14"/>
  <c r="A37" i="14"/>
  <c r="G37" i="14"/>
  <c r="A36" i="14"/>
  <c r="G36" i="14"/>
  <c r="Q31" i="14"/>
  <c r="L26" i="14"/>
  <c r="K26" i="14"/>
  <c r="J26" i="14"/>
  <c r="P21" i="14"/>
  <c r="K21" i="14"/>
  <c r="M21" i="14"/>
  <c r="I21" i="14"/>
  <c r="G21" i="14"/>
  <c r="E21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47" i="13"/>
  <c r="G47" i="13"/>
  <c r="A46" i="13"/>
  <c r="G46" i="13"/>
  <c r="A45" i="13"/>
  <c r="G45" i="13"/>
  <c r="A44" i="13"/>
  <c r="G44" i="13"/>
  <c r="A43" i="13"/>
  <c r="G43" i="13"/>
  <c r="A42" i="13"/>
  <c r="G42" i="13"/>
  <c r="A41" i="13"/>
  <c r="G41" i="13"/>
  <c r="A40" i="13"/>
  <c r="G40" i="13"/>
  <c r="A39" i="13"/>
  <c r="G39" i="13"/>
  <c r="A38" i="13"/>
  <c r="G38" i="13"/>
  <c r="A37" i="13"/>
  <c r="G37" i="13"/>
  <c r="A36" i="13"/>
  <c r="G36" i="13"/>
  <c r="Q31" i="13"/>
  <c r="L26" i="13"/>
  <c r="K26" i="13"/>
  <c r="J26" i="13"/>
  <c r="P21" i="13"/>
  <c r="K21" i="13"/>
  <c r="M21" i="13"/>
  <c r="I21" i="13"/>
  <c r="G21" i="13"/>
  <c r="E21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47" i="11"/>
  <c r="G47" i="11"/>
  <c r="A46" i="11"/>
  <c r="G46" i="11"/>
  <c r="A45" i="11"/>
  <c r="G45" i="11"/>
  <c r="A44" i="11"/>
  <c r="G44" i="11"/>
  <c r="A43" i="11"/>
  <c r="G43" i="11"/>
  <c r="A42" i="11"/>
  <c r="G42" i="11"/>
  <c r="A41" i="11"/>
  <c r="G41" i="11"/>
  <c r="A40" i="11"/>
  <c r="G40" i="11"/>
  <c r="A39" i="11"/>
  <c r="G39" i="11"/>
  <c r="A38" i="11"/>
  <c r="G38" i="11"/>
  <c r="A37" i="11"/>
  <c r="G37" i="11"/>
  <c r="A36" i="11"/>
  <c r="G36" i="11"/>
  <c r="Q31" i="11"/>
  <c r="L26" i="11"/>
  <c r="K26" i="11"/>
  <c r="J26" i="11"/>
  <c r="P21" i="11"/>
  <c r="K21" i="11"/>
  <c r="M21" i="11"/>
  <c r="I21" i="11"/>
  <c r="G21" i="11"/>
  <c r="E21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47" i="12"/>
  <c r="G47" i="12"/>
  <c r="A46" i="12"/>
  <c r="G46" i="12"/>
  <c r="A45" i="12"/>
  <c r="G45" i="12"/>
  <c r="A44" i="12"/>
  <c r="G44" i="12"/>
  <c r="A43" i="12"/>
  <c r="G43" i="12"/>
  <c r="A42" i="12"/>
  <c r="G42" i="12"/>
  <c r="A41" i="12"/>
  <c r="G41" i="12"/>
  <c r="A40" i="12"/>
  <c r="G40" i="12"/>
  <c r="A39" i="12"/>
  <c r="G39" i="12"/>
  <c r="A38" i="12"/>
  <c r="G38" i="12"/>
  <c r="A37" i="12"/>
  <c r="G37" i="12"/>
  <c r="A36" i="12"/>
  <c r="G36" i="12"/>
  <c r="Q31" i="12"/>
  <c r="L26" i="12"/>
  <c r="K26" i="12"/>
  <c r="J26" i="12"/>
  <c r="P21" i="12"/>
  <c r="K21" i="12"/>
  <c r="M21" i="12"/>
  <c r="I21" i="12"/>
  <c r="G21" i="12"/>
  <c r="E21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47" i="10"/>
  <c r="G47" i="10"/>
  <c r="A46" i="10"/>
  <c r="G46" i="10"/>
  <c r="A45" i="10"/>
  <c r="G45" i="10"/>
  <c r="A44" i="10"/>
  <c r="G44" i="10"/>
  <c r="A43" i="10"/>
  <c r="G43" i="10"/>
  <c r="A42" i="10"/>
  <c r="G42" i="10"/>
  <c r="A41" i="10"/>
  <c r="G41" i="10"/>
  <c r="A40" i="10"/>
  <c r="G40" i="10"/>
  <c r="A39" i="10"/>
  <c r="G39" i="10"/>
  <c r="A38" i="10"/>
  <c r="G38" i="10"/>
  <c r="A37" i="10"/>
  <c r="G37" i="10"/>
  <c r="A36" i="10"/>
  <c r="G36" i="10"/>
  <c r="Q31" i="10"/>
  <c r="L26" i="10"/>
  <c r="K26" i="10"/>
  <c r="J26" i="10"/>
  <c r="P21" i="10"/>
  <c r="K21" i="10"/>
  <c r="M21" i="10"/>
  <c r="I21" i="10"/>
  <c r="G21" i="10"/>
  <c r="E21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47" i="9"/>
  <c r="G47" i="9"/>
  <c r="A46" i="9"/>
  <c r="G46" i="9"/>
  <c r="A45" i="9"/>
  <c r="G45" i="9"/>
  <c r="A44" i="9"/>
  <c r="G44" i="9"/>
  <c r="A43" i="9"/>
  <c r="G43" i="9"/>
  <c r="A42" i="9"/>
  <c r="G42" i="9"/>
  <c r="A41" i="9"/>
  <c r="G41" i="9"/>
  <c r="A40" i="9"/>
  <c r="G40" i="9"/>
  <c r="A39" i="9"/>
  <c r="G39" i="9"/>
  <c r="A38" i="9"/>
  <c r="G38" i="9"/>
  <c r="A37" i="9"/>
  <c r="G37" i="9"/>
  <c r="A36" i="9"/>
  <c r="G36" i="9"/>
  <c r="Q31" i="9"/>
  <c r="L26" i="9"/>
  <c r="K26" i="9"/>
  <c r="J26" i="9"/>
  <c r="P21" i="9"/>
  <c r="K21" i="9"/>
  <c r="M21" i="9"/>
  <c r="I21" i="9"/>
  <c r="G21" i="9"/>
  <c r="E21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47" i="38"/>
  <c r="G47" i="38"/>
  <c r="A46" i="38"/>
  <c r="G46" i="38"/>
  <c r="A45" i="38"/>
  <c r="G45" i="38"/>
  <c r="A44" i="38"/>
  <c r="G44" i="38"/>
  <c r="A43" i="38"/>
  <c r="G43" i="38"/>
  <c r="A42" i="38"/>
  <c r="G42" i="38"/>
  <c r="A41" i="38"/>
  <c r="G41" i="38"/>
  <c r="A40" i="38"/>
  <c r="G40" i="38"/>
  <c r="A39" i="38"/>
  <c r="G39" i="38"/>
  <c r="A38" i="38"/>
  <c r="G38" i="38"/>
  <c r="A37" i="38"/>
  <c r="G37" i="38"/>
  <c r="A36" i="38"/>
  <c r="G36" i="38"/>
  <c r="Q31" i="38"/>
  <c r="L26" i="38"/>
  <c r="K26" i="38"/>
  <c r="J26" i="38"/>
  <c r="P21" i="38"/>
  <c r="K21" i="38"/>
  <c r="M21" i="38"/>
  <c r="I21" i="38"/>
  <c r="G21" i="38"/>
  <c r="E21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47" i="8"/>
  <c r="G47" i="8"/>
  <c r="A46" i="8"/>
  <c r="G46" i="8"/>
  <c r="A45" i="8"/>
  <c r="G45" i="8"/>
  <c r="A44" i="8"/>
  <c r="G44" i="8"/>
  <c r="A43" i="8"/>
  <c r="G43" i="8"/>
  <c r="A42" i="8"/>
  <c r="G42" i="8"/>
  <c r="A41" i="8"/>
  <c r="G41" i="8"/>
  <c r="A40" i="8"/>
  <c r="G40" i="8"/>
  <c r="A39" i="8"/>
  <c r="G39" i="8"/>
  <c r="A38" i="8"/>
  <c r="G38" i="8"/>
  <c r="A37" i="8"/>
  <c r="G37" i="8"/>
  <c r="A36" i="8"/>
  <c r="G36" i="8"/>
  <c r="Q31" i="8"/>
  <c r="L26" i="8"/>
  <c r="K26" i="8"/>
  <c r="J26" i="8"/>
  <c r="P21" i="8"/>
  <c r="K21" i="8"/>
  <c r="M21" i="8"/>
  <c r="I21" i="8"/>
  <c r="G21" i="8"/>
  <c r="E21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47" i="7"/>
  <c r="G47" i="7"/>
  <c r="A46" i="7"/>
  <c r="G46" i="7"/>
  <c r="A45" i="7"/>
  <c r="G45" i="7"/>
  <c r="A44" i="7"/>
  <c r="G44" i="7"/>
  <c r="A43" i="7"/>
  <c r="G43" i="7"/>
  <c r="A42" i="7"/>
  <c r="G42" i="7"/>
  <c r="A41" i="7"/>
  <c r="G41" i="7"/>
  <c r="A40" i="7"/>
  <c r="G40" i="7"/>
  <c r="A39" i="7"/>
  <c r="G39" i="7"/>
  <c r="A38" i="7"/>
  <c r="G38" i="7"/>
  <c r="A37" i="7"/>
  <c r="G37" i="7"/>
  <c r="A36" i="7"/>
  <c r="G36" i="7"/>
  <c r="Q31" i="7"/>
  <c r="L26" i="7"/>
  <c r="K26" i="7"/>
  <c r="J26" i="7"/>
  <c r="P21" i="7"/>
  <c r="K21" i="7"/>
  <c r="M21" i="7"/>
  <c r="I21" i="7"/>
  <c r="G21" i="7"/>
  <c r="E21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47" i="6"/>
  <c r="G47" i="6"/>
  <c r="A46" i="6"/>
  <c r="G46" i="6"/>
  <c r="A45" i="6"/>
  <c r="G45" i="6"/>
  <c r="A44" i="6"/>
  <c r="G44" i="6"/>
  <c r="A43" i="6"/>
  <c r="G43" i="6"/>
  <c r="A42" i="6"/>
  <c r="G42" i="6"/>
  <c r="A41" i="6"/>
  <c r="G41" i="6"/>
  <c r="A40" i="6"/>
  <c r="G40" i="6"/>
  <c r="A39" i="6"/>
  <c r="G39" i="6"/>
  <c r="A38" i="6"/>
  <c r="G38" i="6"/>
  <c r="A37" i="6"/>
  <c r="G37" i="6"/>
  <c r="A36" i="6"/>
  <c r="G36" i="6"/>
  <c r="Q31" i="6"/>
  <c r="L26" i="6"/>
  <c r="K26" i="6"/>
  <c r="J26" i="6"/>
  <c r="P21" i="6"/>
  <c r="K21" i="6"/>
  <c r="M21" i="6"/>
  <c r="I21" i="6"/>
  <c r="G21" i="6"/>
  <c r="E21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47" i="5"/>
  <c r="G47" i="5"/>
  <c r="A46" i="5"/>
  <c r="G46" i="5"/>
  <c r="A45" i="5"/>
  <c r="G45" i="5"/>
  <c r="A44" i="5"/>
  <c r="G44" i="5"/>
  <c r="A43" i="5"/>
  <c r="G43" i="5"/>
  <c r="A42" i="5"/>
  <c r="G42" i="5"/>
  <c r="A41" i="5"/>
  <c r="G41" i="5"/>
  <c r="A40" i="5"/>
  <c r="G40" i="5"/>
  <c r="A39" i="5"/>
  <c r="G39" i="5"/>
  <c r="A38" i="5"/>
  <c r="G38" i="5"/>
  <c r="A37" i="5"/>
  <c r="G37" i="5"/>
  <c r="A36" i="5"/>
  <c r="G36" i="5"/>
  <c r="Q31" i="5"/>
  <c r="L26" i="5"/>
  <c r="K26" i="5"/>
  <c r="J26" i="5"/>
  <c r="P21" i="5"/>
  <c r="K21" i="5"/>
  <c r="M21" i="5"/>
  <c r="I21" i="5"/>
  <c r="G21" i="5"/>
  <c r="E21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47" i="4"/>
  <c r="G47" i="4"/>
  <c r="A46" i="4"/>
  <c r="G46" i="4"/>
  <c r="A45" i="4"/>
  <c r="G45" i="4"/>
  <c r="A44" i="4"/>
  <c r="G44" i="4"/>
  <c r="A43" i="4"/>
  <c r="G43" i="4"/>
  <c r="A42" i="4"/>
  <c r="G42" i="4"/>
  <c r="A41" i="4"/>
  <c r="G41" i="4"/>
  <c r="A40" i="4"/>
  <c r="G40" i="4"/>
  <c r="A39" i="4"/>
  <c r="G39" i="4"/>
  <c r="A38" i="4"/>
  <c r="G38" i="4"/>
  <c r="A37" i="4"/>
  <c r="G37" i="4"/>
  <c r="A36" i="4"/>
  <c r="G36" i="4"/>
  <c r="Q31" i="4"/>
  <c r="L26" i="4"/>
  <c r="K26" i="4"/>
  <c r="J26" i="4"/>
  <c r="P21" i="4"/>
  <c r="K21" i="4"/>
  <c r="M21" i="4"/>
  <c r="I21" i="4"/>
  <c r="G21" i="4"/>
  <c r="E21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47" i="3"/>
  <c r="G47" i="3"/>
  <c r="A46" i="3"/>
  <c r="G46" i="3"/>
  <c r="A45" i="3"/>
  <c r="G45" i="3"/>
  <c r="A44" i="3"/>
  <c r="G44" i="3"/>
  <c r="A43" i="3"/>
  <c r="G43" i="3"/>
  <c r="A42" i="3"/>
  <c r="G42" i="3"/>
  <c r="A41" i="3"/>
  <c r="G41" i="3"/>
  <c r="A40" i="3"/>
  <c r="G40" i="3"/>
  <c r="A39" i="3"/>
  <c r="G39" i="3"/>
  <c r="A38" i="3"/>
  <c r="G38" i="3"/>
  <c r="A37" i="3"/>
  <c r="G37" i="3"/>
  <c r="A36" i="3"/>
  <c r="G36" i="3"/>
  <c r="Q31" i="3"/>
  <c r="L26" i="3"/>
  <c r="K26" i="3"/>
  <c r="J26" i="3"/>
  <c r="P21" i="3"/>
  <c r="K21" i="3"/>
  <c r="M21" i="3"/>
  <c r="I21" i="3"/>
  <c r="G21" i="3"/>
  <c r="E21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47" i="2"/>
  <c r="G47" i="2"/>
  <c r="A46" i="2"/>
  <c r="G46" i="2"/>
  <c r="A45" i="2"/>
  <c r="G45" i="2"/>
  <c r="A44" i="2"/>
  <c r="G44" i="2"/>
  <c r="A43" i="2"/>
  <c r="G43" i="2"/>
  <c r="A42" i="2"/>
  <c r="G42" i="2"/>
  <c r="A41" i="2"/>
  <c r="G41" i="2"/>
  <c r="A40" i="2"/>
  <c r="G40" i="2"/>
  <c r="A39" i="2"/>
  <c r="G39" i="2"/>
  <c r="A38" i="2"/>
  <c r="G38" i="2"/>
  <c r="A37" i="2"/>
  <c r="G37" i="2"/>
  <c r="A36" i="2"/>
  <c r="G36" i="2"/>
  <c r="Q31" i="2"/>
  <c r="L26" i="2"/>
  <c r="K26" i="2"/>
  <c r="J26" i="2"/>
  <c r="P21" i="2"/>
  <c r="K21" i="2"/>
  <c r="M21" i="2"/>
  <c r="I21" i="2"/>
  <c r="G21" i="2"/>
  <c r="E21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47" i="1"/>
  <c r="G47" i="1"/>
  <c r="A46" i="1"/>
  <c r="G46" i="1"/>
  <c r="A45" i="1"/>
  <c r="G45" i="1"/>
  <c r="A44" i="1"/>
  <c r="G44" i="1"/>
  <c r="A43" i="1"/>
  <c r="G43" i="1"/>
  <c r="A42" i="1"/>
  <c r="G42" i="1"/>
  <c r="A41" i="1"/>
  <c r="G41" i="1"/>
  <c r="A40" i="1"/>
  <c r="G40" i="1"/>
  <c r="A39" i="1"/>
  <c r="G39" i="1"/>
  <c r="A38" i="1"/>
  <c r="G38" i="1"/>
  <c r="A37" i="1"/>
  <c r="G37" i="1"/>
  <c r="A36" i="1"/>
  <c r="G36" i="1"/>
  <c r="Q31" i="1"/>
  <c r="L26" i="1"/>
  <c r="K26" i="1"/>
  <c r="J26" i="1"/>
  <c r="P21" i="1"/>
  <c r="K21" i="1"/>
  <c r="M21" i="1"/>
  <c r="I21" i="1"/>
  <c r="G21" i="1"/>
  <c r="E21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<sst xmlns="http://schemas.openxmlformats.org/spreadsheetml/2006/main" count="3211" uniqueCount="89">
  <si>
    <t>Autonomous</t>
  </si>
  <si>
    <t>Boulder Acquire</t>
  </si>
  <si>
    <t>Boulder Scoring</t>
  </si>
  <si>
    <t>Match #</t>
  </si>
  <si>
    <t>Spy Bot</t>
  </si>
  <si>
    <t>Cross Att.</t>
  </si>
  <si>
    <t>Cross</t>
  </si>
  <si>
    <t xml:space="preserve">High Att. </t>
  </si>
  <si>
    <t>High Goal</t>
  </si>
  <si>
    <t>Low Att.</t>
  </si>
  <si>
    <t>Low Goal</t>
  </si>
  <si>
    <t>HP Acquire</t>
  </si>
  <si>
    <t>Neu. Acq.</t>
  </si>
  <si>
    <t>Forw. Acq.</t>
  </si>
  <si>
    <t>Low Score</t>
  </si>
  <si>
    <t>Batter Att.</t>
  </si>
  <si>
    <t>Batter Score</t>
  </si>
  <si>
    <t>Ctyd Att.</t>
  </si>
  <si>
    <t>Ctyd Score</t>
  </si>
  <si>
    <t xml:space="preserve">Expected </t>
  </si>
  <si>
    <t>Boolean</t>
  </si>
  <si>
    <t>Int</t>
  </si>
  <si>
    <t>Key for defenses</t>
  </si>
  <si>
    <t>Letter</t>
  </si>
  <si>
    <t>Number</t>
  </si>
  <si>
    <t>Cheval de Frise</t>
  </si>
  <si>
    <t>C</t>
  </si>
  <si>
    <t>Portcullis</t>
  </si>
  <si>
    <t>P</t>
  </si>
  <si>
    <t>Moat</t>
  </si>
  <si>
    <t>M</t>
  </si>
  <si>
    <t>Ramparts</t>
  </si>
  <si>
    <t>R</t>
  </si>
  <si>
    <t>Drawbridge</t>
  </si>
  <si>
    <t>D</t>
  </si>
  <si>
    <t>Sally Port</t>
  </si>
  <si>
    <t>S</t>
  </si>
  <si>
    <t>Rough Terrain</t>
  </si>
  <si>
    <t>T</t>
  </si>
  <si>
    <t>Rock Wall</t>
  </si>
  <si>
    <t>W</t>
  </si>
  <si>
    <t>Low Bar</t>
  </si>
  <si>
    <t>L</t>
  </si>
  <si>
    <t>Data Entry</t>
  </si>
  <si>
    <t>Sum Totals</t>
  </si>
  <si>
    <t>Autonomous Calculations</t>
  </si>
  <si>
    <t>Spy Bot Frequency</t>
  </si>
  <si>
    <t>Shooting % (High)</t>
  </si>
  <si>
    <t>Scoring % (Low)</t>
  </si>
  <si>
    <t>Most common cross (and strength of preference)</t>
  </si>
  <si>
    <t>Most successful cross</t>
  </si>
  <si>
    <t>% Spy Bot</t>
  </si>
  <si>
    <t>Value</t>
  </si>
  <si>
    <t>Mode defense attempts</t>
  </si>
  <si>
    <t>PMV: (# Most Common) - (# Others)</t>
  </si>
  <si>
    <t>Mode defense successes</t>
  </si>
  <si>
    <t>Boulder Acquire Calculations</t>
  </si>
  <si>
    <t>Preference: Floor vs. HP</t>
  </si>
  <si>
    <t>Preference: Sweeper?</t>
  </si>
  <si>
    <t>Boulder Acquire Volume (per match)</t>
  </si>
  <si>
    <t>PMV: Floor - HP</t>
  </si>
  <si>
    <t>PMV: Forward-(Neutral+HP)</t>
  </si>
  <si>
    <t>Mean</t>
  </si>
  <si>
    <t>Median</t>
  </si>
  <si>
    <t>StdDev</t>
  </si>
  <si>
    <t>Boulder Scoring Calculations</t>
  </si>
  <si>
    <t>Low Success Percentage</t>
  </si>
  <si>
    <t>Total Shooting Percentage (Batter)</t>
  </si>
  <si>
    <t>Total Shooting Percentage (Ctyd)</t>
  </si>
  <si>
    <t>Boulder Volume Per match</t>
  </si>
  <si>
    <t>Upside</t>
  </si>
  <si>
    <t>Total PMV: Acquire-Scored</t>
  </si>
  <si>
    <t>Other Boulder Calculations</t>
  </si>
  <si>
    <t>Total boulders acquired each match:</t>
  </si>
  <si>
    <t>Total Boulders scored each match</t>
  </si>
  <si>
    <t>PMV: Acquire-Scored</t>
  </si>
  <si>
    <t>Note: PMW = Plus-minus value)</t>
  </si>
  <si>
    <t>Feeding Indicator</t>
  </si>
  <si>
    <t>Teams</t>
  </si>
  <si>
    <t>Low %</t>
  </si>
  <si>
    <t>Batter %</t>
  </si>
  <si>
    <t>Ctyd %</t>
  </si>
  <si>
    <t>BVMean</t>
  </si>
  <si>
    <t>BVMedian</t>
  </si>
  <si>
    <t>BVUpside</t>
  </si>
  <si>
    <t>BVStdDev</t>
  </si>
  <si>
    <t>Floor-HP pref.</t>
  </si>
  <si>
    <t>Forw.-Back pref</t>
  </si>
  <si>
    <t>**check # of low goals, thought there were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</si>
</sst>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scheme val="minor"/>
    </font>
    <font>
      <sz val="12"/>
      <color rgb="FF00510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1" fillId="0" borderId="0" xfId="0" quotePrefix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" sqref="C3"/>
    </sheetView>
  </sheetViews>
  <sheetFormatPr baseColWidth="10" defaultRowHeight="15" x14ac:dyDescent="0.2"/>
  <sheetData>
    <row r="1" spans="1:12" x14ac:dyDescent="0.2">
      <c r="A1" t="s">
        <v>78</v>
      </c>
      <c r="B1" t="s">
        <v>79</v>
      </c>
      <c r="C1" t="s">
        <v>80</v>
      </c>
      <c r="D1" t="s">
        <v>81</v>
      </c>
      <c r="F1" t="s">
        <v>82</v>
      </c>
      <c r="G1" t="s">
        <v>83</v>
      </c>
      <c r="H1" t="s">
        <v>84</v>
      </c>
      <c r="I1" t="s">
        <v>85</v>
      </c>
      <c r="K1" t="s">
        <v>86</v>
      </c>
      <c r="L1" t="s">
        <v>87</v>
      </c>
    </row>
    <row r="2" spans="1:12" x14ac:dyDescent="0.2">
      <c r="A2">
        <v>11</v>
      </c>
      <c r="B2">
        <f>'11'!E31</f>
        <v>0.91304347826086951</v>
      </c>
      <c r="C2">
        <f>'11'!G31</f>
        <v>0</v>
      </c>
      <c r="D2" t="e">
        <f>'11'!J31</f>
        <v>#DIV/0!</v>
      </c>
      <c r="F2">
        <f>'11'!M31</f>
        <v>1.75</v>
      </c>
      <c r="G2">
        <f>'11'!N31</f>
        <v>2</v>
      </c>
      <c r="H2">
        <f>'11'!O31</f>
        <v>5</v>
      </c>
      <c r="I2">
        <f>'11'!P31</f>
        <v>1.6025547785276542</v>
      </c>
      <c r="K2">
        <f>'11'!E26</f>
        <v>17</v>
      </c>
      <c r="L2">
        <f>'11'!G26</f>
        <v>-17</v>
      </c>
    </row>
    <row r="3" spans="1:12" x14ac:dyDescent="0.2">
      <c r="A3">
        <v>103</v>
      </c>
      <c r="B3">
        <f>'103'!E31</f>
        <v>0.88235294117647056</v>
      </c>
      <c r="C3">
        <f>'103'!G31</f>
        <v>0.5</v>
      </c>
      <c r="D3">
        <f>'103'!J31</f>
        <v>0.5</v>
      </c>
      <c r="F3">
        <f>'103'!M31</f>
        <v>1.5</v>
      </c>
      <c r="G3">
        <f>'103'!N31</f>
        <v>1</v>
      </c>
      <c r="H3">
        <f>'103'!O31</f>
        <v>5</v>
      </c>
      <c r="I3">
        <f>'103'!P31</f>
        <v>1.6787441193290353</v>
      </c>
      <c r="K3">
        <f>'103'!E26</f>
        <v>11</v>
      </c>
      <c r="L3">
        <f>'103'!G26</f>
        <v>7</v>
      </c>
    </row>
    <row r="4" spans="1:12" x14ac:dyDescent="0.2">
      <c r="A4">
        <v>136</v>
      </c>
      <c r="B4" t="e">
        <f>'136'!E31</f>
        <v>#DIV/0!</v>
      </c>
      <c r="C4" t="e">
        <f>'136'!G31</f>
        <v>#DIV/0!</v>
      </c>
      <c r="D4" t="e">
        <f>'136'!J31</f>
        <v>#DIV/0!</v>
      </c>
      <c r="F4">
        <f>'136'!M31</f>
        <v>0</v>
      </c>
      <c r="G4">
        <f>'136'!N31</f>
        <v>0</v>
      </c>
      <c r="H4">
        <f>'136'!O31</f>
        <v>0</v>
      </c>
      <c r="I4">
        <f>'136'!P31</f>
        <v>0</v>
      </c>
      <c r="K4">
        <f>'136'!E26</f>
        <v>0</v>
      </c>
      <c r="L4">
        <f>'136'!G26</f>
        <v>0</v>
      </c>
    </row>
    <row r="5" spans="1:12" x14ac:dyDescent="0.2">
      <c r="A5">
        <v>193</v>
      </c>
      <c r="B5">
        <f>'193'!E31</f>
        <v>0.92307692307692313</v>
      </c>
      <c r="C5" t="e">
        <f>'193'!G31</f>
        <v>#DIV/0!</v>
      </c>
      <c r="D5" t="e">
        <f>'193'!J31</f>
        <v>#DIV/0!</v>
      </c>
      <c r="F5">
        <f>'193'!M31</f>
        <v>2</v>
      </c>
      <c r="G5">
        <f>'193'!N31</f>
        <v>2</v>
      </c>
      <c r="H5">
        <f>'193'!O31</f>
        <v>4</v>
      </c>
      <c r="I5">
        <f>'193'!P31</f>
        <v>1.6514456476895409</v>
      </c>
      <c r="K5">
        <f>'193'!E26</f>
        <v>26</v>
      </c>
      <c r="L5">
        <f>'193'!G26</f>
        <v>-22</v>
      </c>
    </row>
    <row r="6" spans="1:12" x14ac:dyDescent="0.2">
      <c r="A6">
        <v>203</v>
      </c>
      <c r="B6">
        <f>'203'!E31</f>
        <v>0.94736842105263153</v>
      </c>
      <c r="C6" t="e">
        <f>'203'!G31</f>
        <v>#DIV/0!</v>
      </c>
      <c r="D6" t="e">
        <f>'203'!J31</f>
        <v>#DIV/0!</v>
      </c>
      <c r="F6">
        <f>'203'!M31</f>
        <v>3</v>
      </c>
      <c r="G6">
        <f>'203'!N31</f>
        <v>3</v>
      </c>
      <c r="H6">
        <f>'203'!O31</f>
        <v>6</v>
      </c>
      <c r="I6">
        <f>'203'!P31</f>
        <v>1.7056057308448835</v>
      </c>
      <c r="K6">
        <f>'203'!E26</f>
        <v>22</v>
      </c>
      <c r="L6">
        <f>'203'!G26</f>
        <v>-14</v>
      </c>
    </row>
    <row r="7" spans="1:12" x14ac:dyDescent="0.2">
      <c r="A7">
        <v>219</v>
      </c>
      <c r="B7">
        <f>'219'!E31</f>
        <v>1</v>
      </c>
      <c r="C7" t="e">
        <f>'219'!G31</f>
        <v>#DIV/0!</v>
      </c>
      <c r="D7" t="e">
        <f>'219'!J31</f>
        <v>#DIV/0!</v>
      </c>
      <c r="F7">
        <f>'219'!M31</f>
        <v>1.0833333333333333</v>
      </c>
      <c r="G7">
        <f>'219'!N31</f>
        <v>1</v>
      </c>
      <c r="H7">
        <f>'219'!O31</f>
        <v>4</v>
      </c>
      <c r="I7">
        <f>'219'!P31</f>
        <v>1.3113721705515065</v>
      </c>
      <c r="K7">
        <f>'219'!E26</f>
        <v>12</v>
      </c>
      <c r="L7">
        <f>'219'!G26</f>
        <v>-10</v>
      </c>
    </row>
    <row r="8" spans="1:12" x14ac:dyDescent="0.2">
      <c r="A8">
        <v>225</v>
      </c>
      <c r="B8">
        <f>'225'!E31</f>
        <v>1</v>
      </c>
      <c r="C8">
        <f>'225'!G31</f>
        <v>0.80769230769230771</v>
      </c>
      <c r="D8">
        <f>'225'!J31</f>
        <v>0.58333333333333337</v>
      </c>
      <c r="F8">
        <f>'225'!M31</f>
        <v>2.9166666666666665</v>
      </c>
      <c r="G8">
        <f>'225'!N31</f>
        <v>3</v>
      </c>
      <c r="H8">
        <f>'225'!O31</f>
        <v>6</v>
      </c>
      <c r="I8">
        <f>'225'!P31</f>
        <v>2.3532698077098573</v>
      </c>
      <c r="K8">
        <f>'225'!E26</f>
        <v>35</v>
      </c>
      <c r="L8">
        <f>'225'!G26</f>
        <v>-25</v>
      </c>
    </row>
    <row r="9" spans="1:12" x14ac:dyDescent="0.2">
      <c r="A9">
        <v>272</v>
      </c>
      <c r="B9">
        <f>'272'!E31</f>
        <v>0.53333333333333333</v>
      </c>
      <c r="C9">
        <f>'272'!G31</f>
        <v>0</v>
      </c>
      <c r="D9">
        <f>'272'!J31</f>
        <v>0</v>
      </c>
      <c r="F9">
        <f>'272'!M31</f>
        <v>0.66666666666666663</v>
      </c>
      <c r="G9">
        <f>'272'!N31</f>
        <v>0.5</v>
      </c>
      <c r="H9">
        <f>'272'!O31</f>
        <v>2</v>
      </c>
      <c r="I9">
        <f>'272'!P31</f>
        <v>0.77849894416152299</v>
      </c>
      <c r="K9">
        <f>'272'!E26</f>
        <v>7</v>
      </c>
      <c r="L9">
        <f>'272'!G26</f>
        <v>3</v>
      </c>
    </row>
    <row r="10" spans="1:12" x14ac:dyDescent="0.2">
      <c r="A10">
        <v>293</v>
      </c>
      <c r="B10">
        <f>'293'!E31</f>
        <v>0.4</v>
      </c>
      <c r="C10" t="e">
        <f>'293'!G31</f>
        <v>#DIV/0!</v>
      </c>
      <c r="D10" t="e">
        <f>'293'!J31</f>
        <v>#DIV/0!</v>
      </c>
      <c r="F10">
        <f>'293'!M31</f>
        <v>0.33333333333333331</v>
      </c>
      <c r="G10">
        <f>'293'!N31</f>
        <v>0</v>
      </c>
      <c r="H10">
        <f>'293'!O31</f>
        <v>1</v>
      </c>
      <c r="I10">
        <f>'293'!P31</f>
        <v>0.49236596391733095</v>
      </c>
      <c r="K10">
        <f>'293'!E26</f>
        <v>3</v>
      </c>
      <c r="L10">
        <f>'293'!G26</f>
        <v>-1</v>
      </c>
    </row>
    <row r="11" spans="1:12" x14ac:dyDescent="0.2">
      <c r="A11">
        <v>304</v>
      </c>
      <c r="B11" t="e">
        <f>'304'!E31</f>
        <v>#DIV/0!</v>
      </c>
      <c r="C11" t="e">
        <f>'304'!G31</f>
        <v>#DIV/0!</v>
      </c>
      <c r="D11" t="e">
        <f>'304'!J31</f>
        <v>#DIV/0!</v>
      </c>
      <c r="F11">
        <f>'304'!M31</f>
        <v>0</v>
      </c>
      <c r="G11">
        <f>'304'!N31</f>
        <v>0</v>
      </c>
      <c r="H11">
        <f>'304'!O31</f>
        <v>0</v>
      </c>
      <c r="I11">
        <f>'304'!P31</f>
        <v>0</v>
      </c>
      <c r="K11">
        <f>'304'!E26</f>
        <v>0</v>
      </c>
      <c r="L11">
        <f>'304'!G26</f>
        <v>0</v>
      </c>
    </row>
    <row r="12" spans="1:12" x14ac:dyDescent="0.2">
      <c r="A12">
        <v>321</v>
      </c>
      <c r="B12">
        <f>'321'!E31</f>
        <v>0.875</v>
      </c>
      <c r="C12" t="e">
        <f>'321'!G31</f>
        <v>#DIV/0!</v>
      </c>
      <c r="D12">
        <f>'321'!J31</f>
        <v>1</v>
      </c>
      <c r="F12">
        <f>'321'!M31</f>
        <v>0.66666666666666663</v>
      </c>
      <c r="G12">
        <f>'321'!N31</f>
        <v>0</v>
      </c>
      <c r="H12">
        <f>'321'!O31</f>
        <v>3</v>
      </c>
      <c r="I12">
        <f>'321'!P31</f>
        <v>0.9847319278346619</v>
      </c>
      <c r="K12">
        <f>'321'!E26</f>
        <v>6</v>
      </c>
      <c r="L12">
        <f>'321'!G26</f>
        <v>0</v>
      </c>
    </row>
    <row r="13" spans="1:12" x14ac:dyDescent="0.2">
      <c r="A13">
        <v>423</v>
      </c>
      <c r="B13">
        <f>'423'!E31</f>
        <v>0.72727272727272729</v>
      </c>
      <c r="C13" t="e">
        <f>'423'!G31</f>
        <v>#DIV/0!</v>
      </c>
      <c r="D13" t="e">
        <f>'423'!J31</f>
        <v>#DIV/0!</v>
      </c>
      <c r="F13">
        <f>'423'!M31</f>
        <v>0.66666666666666663</v>
      </c>
      <c r="G13">
        <f>'423'!N31</f>
        <v>0</v>
      </c>
      <c r="H13">
        <f>'423'!O31</f>
        <v>3</v>
      </c>
      <c r="I13">
        <f>'423'!P31</f>
        <v>0.9847319278346619</v>
      </c>
      <c r="K13">
        <f>'423'!E26</f>
        <v>8</v>
      </c>
      <c r="L13">
        <f>'423'!G26</f>
        <v>-6</v>
      </c>
    </row>
    <row r="14" spans="1:12" x14ac:dyDescent="0.2">
      <c r="A14">
        <v>433</v>
      </c>
      <c r="B14">
        <f>'433'!E31</f>
        <v>0.625</v>
      </c>
      <c r="C14" t="e">
        <f>'433'!G31</f>
        <v>#DIV/0!</v>
      </c>
      <c r="D14" t="e">
        <f>'433'!J31</f>
        <v>#DIV/0!</v>
      </c>
      <c r="F14">
        <f>'433'!M31</f>
        <v>1.25</v>
      </c>
      <c r="G14">
        <f>'433'!N31</f>
        <v>1</v>
      </c>
      <c r="H14">
        <f>'433'!O31</f>
        <v>4</v>
      </c>
      <c r="I14">
        <f>'433'!P31</f>
        <v>1.2154310870109943</v>
      </c>
      <c r="K14">
        <f>'433'!E26</f>
        <v>16</v>
      </c>
      <c r="L14">
        <f>'433'!G26</f>
        <v>-10</v>
      </c>
    </row>
    <row r="15" spans="1:12" x14ac:dyDescent="0.2">
      <c r="A15">
        <v>484</v>
      </c>
      <c r="B15">
        <f>'484'!E31</f>
        <v>0.82352941176470584</v>
      </c>
      <c r="C15" t="e">
        <f>'484'!G31</f>
        <v>#DIV/0!</v>
      </c>
      <c r="D15" t="e">
        <f>'484'!J31</f>
        <v>#DIV/0!</v>
      </c>
      <c r="F15">
        <f>'484'!M31</f>
        <v>1.1666666666666667</v>
      </c>
      <c r="G15">
        <f>'484'!N31</f>
        <v>1</v>
      </c>
      <c r="H15">
        <f>'484'!O31</f>
        <v>3</v>
      </c>
      <c r="I15">
        <f>'484'!P31</f>
        <v>1.1934162828797101</v>
      </c>
      <c r="K15">
        <f>'484'!E26</f>
        <v>10</v>
      </c>
      <c r="L15">
        <f>'484'!G26</f>
        <v>-4</v>
      </c>
    </row>
    <row r="16" spans="1:12" x14ac:dyDescent="0.2">
      <c r="A16">
        <v>708</v>
      </c>
      <c r="B16">
        <f>'708'!E31</f>
        <v>1</v>
      </c>
      <c r="C16" t="e">
        <f>'708'!G31</f>
        <v>#DIV/0!</v>
      </c>
      <c r="D16" t="e">
        <f>'708'!J31</f>
        <v>#DIV/0!</v>
      </c>
      <c r="F16">
        <f>'708'!M31</f>
        <v>3.9166666666666665</v>
      </c>
      <c r="G16">
        <f>'708'!N31</f>
        <v>4</v>
      </c>
      <c r="H16">
        <f>'708'!O31</f>
        <v>7</v>
      </c>
      <c r="I16">
        <f>'708'!P31</f>
        <v>2.5030284687057627</v>
      </c>
      <c r="K16">
        <f>'708'!E26</f>
        <v>30</v>
      </c>
      <c r="L16">
        <f>'708'!G26</f>
        <v>-22</v>
      </c>
    </row>
    <row r="17" spans="1:12" x14ac:dyDescent="0.2">
      <c r="A17">
        <v>709</v>
      </c>
      <c r="B17" t="e">
        <f>'709'!E31</f>
        <v>#DIV/0!</v>
      </c>
      <c r="C17" t="e">
        <f>'709'!G31</f>
        <v>#DIV/0!</v>
      </c>
      <c r="D17" t="e">
        <f>'709'!J31</f>
        <v>#DIV/0!</v>
      </c>
      <c r="F17">
        <f>'709'!M31</f>
        <v>0</v>
      </c>
      <c r="G17">
        <f>'709'!N31</f>
        <v>0</v>
      </c>
      <c r="H17">
        <f>'709'!O31</f>
        <v>0</v>
      </c>
      <c r="I17">
        <f>'709'!P31</f>
        <v>0</v>
      </c>
      <c r="K17">
        <f>'709'!E26</f>
        <v>1</v>
      </c>
      <c r="L17">
        <f>'709'!G26</f>
        <v>-1</v>
      </c>
    </row>
    <row r="18" spans="1:12" x14ac:dyDescent="0.2">
      <c r="A18">
        <v>1168</v>
      </c>
      <c r="B18" t="e">
        <f>'1168'!E31</f>
        <v>#DIV/0!</v>
      </c>
      <c r="C18" t="e">
        <f>'1168'!G31</f>
        <v>#DIV/0!</v>
      </c>
      <c r="D18" t="e">
        <f>'1168'!J31</f>
        <v>#DIV/0!</v>
      </c>
      <c r="F18">
        <f>'1168'!M31</f>
        <v>0</v>
      </c>
      <c r="G18">
        <f>'1168'!N31</f>
        <v>0</v>
      </c>
      <c r="H18">
        <f>'1168'!O31</f>
        <v>0</v>
      </c>
      <c r="I18">
        <f>'1168'!P31</f>
        <v>0</v>
      </c>
      <c r="K18">
        <f>'1168'!E26</f>
        <v>0</v>
      </c>
      <c r="L18">
        <f>'1168'!G26</f>
        <v>0</v>
      </c>
    </row>
    <row r="19" spans="1:12" x14ac:dyDescent="0.2">
      <c r="A19">
        <v>1218</v>
      </c>
      <c r="B19" t="e">
        <f>'1218'!E31</f>
        <v>#DIV/0!</v>
      </c>
      <c r="C19">
        <f>'1218'!G31</f>
        <v>0.3888888888888889</v>
      </c>
      <c r="D19" t="e">
        <f>'1218'!J31</f>
        <v>#DIV/0!</v>
      </c>
      <c r="F19">
        <f>'1218'!M31</f>
        <v>1.1666666666666667</v>
      </c>
      <c r="G19">
        <f>'1218'!N31</f>
        <v>0.5</v>
      </c>
      <c r="H19">
        <f>'1218'!O31</f>
        <v>5</v>
      </c>
      <c r="I19">
        <f>'1218'!P31</f>
        <v>1.5859229221975182</v>
      </c>
      <c r="K19">
        <f>'1218'!E26</f>
        <v>24</v>
      </c>
      <c r="L19">
        <f>'1218'!G26</f>
        <v>0</v>
      </c>
    </row>
    <row r="20" spans="1:12" x14ac:dyDescent="0.2">
      <c r="A20">
        <v>1370</v>
      </c>
      <c r="B20">
        <f>'1370'!E31</f>
        <v>1</v>
      </c>
      <c r="C20">
        <f>'1370'!G31</f>
        <v>0.33333333333333331</v>
      </c>
      <c r="D20">
        <f>'1370'!J31</f>
        <v>0.25</v>
      </c>
      <c r="F20">
        <f>'1370'!M31</f>
        <v>0.33333333333333331</v>
      </c>
      <c r="G20">
        <f>'1370'!N31</f>
        <v>0</v>
      </c>
      <c r="H20">
        <f>'1370'!O31</f>
        <v>2</v>
      </c>
      <c r="I20">
        <f>'1370'!P31</f>
        <v>0.6513389472789296</v>
      </c>
      <c r="K20">
        <f>'1370'!E26</f>
        <v>9</v>
      </c>
      <c r="L20">
        <f>'1370'!G26</f>
        <v>-11</v>
      </c>
    </row>
    <row r="21" spans="1:12" x14ac:dyDescent="0.2">
      <c r="A21">
        <v>1391</v>
      </c>
      <c r="B21">
        <f>'1391'!E31</f>
        <v>0.90322580645161288</v>
      </c>
      <c r="C21" t="e">
        <f>'1391'!G31</f>
        <v>#DIV/0!</v>
      </c>
      <c r="D21">
        <f>'1391'!J31</f>
        <v>0</v>
      </c>
      <c r="F21">
        <f>'1391'!M31</f>
        <v>2.3333333333333335</v>
      </c>
      <c r="G21">
        <f>'1391'!N31</f>
        <v>2</v>
      </c>
      <c r="H21">
        <f>'1391'!O31</f>
        <v>5</v>
      </c>
      <c r="I21">
        <f>'1391'!P31</f>
        <v>1.8748737331221843</v>
      </c>
      <c r="K21">
        <f>'1391'!E26</f>
        <v>22</v>
      </c>
      <c r="L21">
        <f>'1391'!G26</f>
        <v>-22</v>
      </c>
    </row>
    <row r="22" spans="1:12" x14ac:dyDescent="0.2">
      <c r="A22">
        <v>1495</v>
      </c>
      <c r="B22" t="e">
        <f>'1495'!E31</f>
        <v>#DIV/0!</v>
      </c>
      <c r="C22" t="e">
        <f>'1495'!G31</f>
        <v>#DIV/0!</v>
      </c>
      <c r="D22" t="e">
        <f>'1495'!J31</f>
        <v>#DIV/0!</v>
      </c>
      <c r="F22">
        <f>'1495'!M31</f>
        <v>0</v>
      </c>
      <c r="G22">
        <f>'1495'!N31</f>
        <v>0</v>
      </c>
      <c r="H22">
        <f>'1495'!O31</f>
        <v>0</v>
      </c>
      <c r="I22">
        <f>'1495'!P31</f>
        <v>0</v>
      </c>
      <c r="K22">
        <f>'1495'!E26</f>
        <v>3</v>
      </c>
      <c r="L22">
        <f>'1495'!G26</f>
        <v>-3</v>
      </c>
    </row>
    <row r="23" spans="1:12" x14ac:dyDescent="0.2">
      <c r="A23">
        <v>1712</v>
      </c>
      <c r="B23">
        <f>'1712'!E31</f>
        <v>0.6470588235294118</v>
      </c>
      <c r="C23" t="e">
        <f>'1712'!G31</f>
        <v>#DIV/0!</v>
      </c>
      <c r="D23" t="e">
        <f>'1712'!J31</f>
        <v>#DIV/0!</v>
      </c>
      <c r="F23">
        <f>'1712'!M31</f>
        <v>0.91666666666666663</v>
      </c>
      <c r="G23">
        <f>'1712'!N31</f>
        <v>0</v>
      </c>
      <c r="H23">
        <f>'1712'!O31</f>
        <v>4</v>
      </c>
      <c r="I23">
        <f>'1712'!P31</f>
        <v>1.378954368902449</v>
      </c>
      <c r="K23">
        <f>'1712'!E26</f>
        <v>14</v>
      </c>
      <c r="L23">
        <f>'1712'!G26</f>
        <v>4</v>
      </c>
    </row>
    <row r="24" spans="1:12" x14ac:dyDescent="0.2">
      <c r="A24">
        <v>2095</v>
      </c>
      <c r="B24" t="e">
        <f>'2095'!E31</f>
        <v>#DIV/0!</v>
      </c>
      <c r="C24" t="e">
        <f>'2095'!G31</f>
        <v>#DIV/0!</v>
      </c>
      <c r="D24" t="e">
        <f>'2095'!J31</f>
        <v>#DIV/0!</v>
      </c>
      <c r="F24">
        <f>'2095'!M31</f>
        <v>0</v>
      </c>
      <c r="G24">
        <f>'2095'!N31</f>
        <v>0</v>
      </c>
      <c r="H24">
        <f>'2095'!O31</f>
        <v>0</v>
      </c>
      <c r="I24">
        <f>'2095'!P31</f>
        <v>0</v>
      </c>
      <c r="K24">
        <f>'2095'!E26</f>
        <v>0</v>
      </c>
      <c r="L24">
        <f>'2095'!G26</f>
        <v>0</v>
      </c>
    </row>
    <row r="25" spans="1:12" x14ac:dyDescent="0.2">
      <c r="A25">
        <v>2234</v>
      </c>
      <c r="B25">
        <f>'2234'!E31</f>
        <v>1</v>
      </c>
      <c r="C25" t="e">
        <f>'2234'!G31</f>
        <v>#DIV/0!</v>
      </c>
      <c r="D25" t="e">
        <f>'2234'!J31</f>
        <v>#DIV/0!</v>
      </c>
      <c r="F25">
        <f>'2234'!M31</f>
        <v>0.33333333333333331</v>
      </c>
      <c r="G25">
        <f>'2234'!N31</f>
        <v>0</v>
      </c>
      <c r="H25">
        <f>'2234'!O31</f>
        <v>4</v>
      </c>
      <c r="I25">
        <f>'2234'!P31</f>
        <v>1.1547005383792515</v>
      </c>
      <c r="K25">
        <f>'2234'!E26</f>
        <v>3</v>
      </c>
      <c r="L25">
        <f>'2234'!G26</f>
        <v>-3</v>
      </c>
    </row>
    <row r="26" spans="1:12" x14ac:dyDescent="0.2">
      <c r="A26">
        <v>3929</v>
      </c>
      <c r="B26">
        <f>'3929'!E31</f>
        <v>0.5</v>
      </c>
      <c r="C26">
        <f>'3929'!G31</f>
        <v>0</v>
      </c>
      <c r="D26">
        <f>'3929'!J31</f>
        <v>1</v>
      </c>
      <c r="F26">
        <f>'3929'!M31</f>
        <v>0.33333333333333331</v>
      </c>
      <c r="G26">
        <f>'3929'!N31</f>
        <v>0</v>
      </c>
      <c r="H26">
        <f>'3929'!O31</f>
        <v>2</v>
      </c>
      <c r="I26">
        <f>'3929'!P31</f>
        <v>0.6513389472789296</v>
      </c>
      <c r="K26">
        <f>'3929'!E26</f>
        <v>6</v>
      </c>
      <c r="L26">
        <f>'3929'!G26</f>
        <v>-4</v>
      </c>
    </row>
    <row r="27" spans="1:12" x14ac:dyDescent="0.2">
      <c r="A27">
        <v>3974</v>
      </c>
      <c r="B27">
        <f>'3974'!E31</f>
        <v>1</v>
      </c>
      <c r="C27" t="e">
        <f>'3974'!G31</f>
        <v>#DIV/0!</v>
      </c>
      <c r="D27" t="e">
        <f>'3974'!J31</f>
        <v>#DIV/0!</v>
      </c>
      <c r="F27">
        <f>'3974'!M31</f>
        <v>1.75</v>
      </c>
      <c r="G27">
        <f>'3974'!N31</f>
        <v>1.5</v>
      </c>
      <c r="H27">
        <f>'3974'!O31</f>
        <v>4</v>
      </c>
      <c r="I27">
        <f>'3974'!P31</f>
        <v>1.6025547785276542</v>
      </c>
      <c r="K27">
        <f>'3974'!E26</f>
        <v>17</v>
      </c>
      <c r="L27">
        <f>'3974'!G26</f>
        <v>-17</v>
      </c>
    </row>
    <row r="28" spans="1:12" x14ac:dyDescent="0.2">
      <c r="A28">
        <v>4342</v>
      </c>
      <c r="B28">
        <f>'4342'!E31</f>
        <v>0.5</v>
      </c>
      <c r="C28">
        <f>'4342'!G31</f>
        <v>0</v>
      </c>
      <c r="D28" t="e">
        <f>'4342'!J31</f>
        <v>#DIV/0!</v>
      </c>
      <c r="F28">
        <f>'4342'!M31</f>
        <v>0.5</v>
      </c>
      <c r="G28">
        <f>'4342'!N31</f>
        <v>0</v>
      </c>
      <c r="H28">
        <f>'4342'!O31</f>
        <v>2</v>
      </c>
      <c r="I28">
        <f>'4342'!P31</f>
        <v>0.7977240352174656</v>
      </c>
      <c r="K28">
        <f>'4342'!E26</f>
        <v>3</v>
      </c>
      <c r="L28">
        <f>'4342'!G26</f>
        <v>-3</v>
      </c>
    </row>
    <row r="29" spans="1:12" x14ac:dyDescent="0.2">
      <c r="A29">
        <v>4373</v>
      </c>
      <c r="B29">
        <f>'4373'!E31</f>
        <v>0.5</v>
      </c>
      <c r="C29" t="e">
        <f>'4373'!G31</f>
        <v>#DIV/0!</v>
      </c>
      <c r="D29">
        <f>'4373'!J31</f>
        <v>0</v>
      </c>
      <c r="F29">
        <f>'4373'!M31</f>
        <v>8.3333333333333329E-2</v>
      </c>
      <c r="G29">
        <f>'4373'!N31</f>
        <v>0</v>
      </c>
      <c r="H29">
        <f>'4373'!O31</f>
        <v>1</v>
      </c>
      <c r="I29">
        <f>'4373'!P31</f>
        <v>0.28867513459481287</v>
      </c>
      <c r="K29">
        <f>'4373'!E26</f>
        <v>6</v>
      </c>
      <c r="L29">
        <f>'4373'!G26</f>
        <v>-4</v>
      </c>
    </row>
    <row r="30" spans="1:12" x14ac:dyDescent="0.2">
      <c r="A30">
        <v>4454</v>
      </c>
      <c r="B30">
        <f>'4454'!E31</f>
        <v>0.93333333333333335</v>
      </c>
      <c r="C30">
        <f>'4454'!G31</f>
        <v>0</v>
      </c>
      <c r="D30" t="e">
        <f>'4454'!J31</f>
        <v>#DIV/0!</v>
      </c>
      <c r="F30">
        <f>'4454'!M31</f>
        <v>3.5</v>
      </c>
      <c r="G30">
        <f>'4454'!N31</f>
        <v>4</v>
      </c>
      <c r="H30">
        <f>'4454'!O31</f>
        <v>5</v>
      </c>
      <c r="I30">
        <f>'4454'!P31</f>
        <v>1.3142574813455419</v>
      </c>
      <c r="K30">
        <f>'4454'!E26</f>
        <v>27</v>
      </c>
      <c r="L30">
        <f>'4454'!G26</f>
        <v>-5</v>
      </c>
    </row>
    <row r="31" spans="1:12" x14ac:dyDescent="0.2">
      <c r="A31">
        <v>4637</v>
      </c>
      <c r="B31">
        <f>'4637'!E31</f>
        <v>0.83333333333333337</v>
      </c>
      <c r="C31" t="e">
        <f>'4637'!G31</f>
        <v>#DIV/0!</v>
      </c>
      <c r="D31" t="e">
        <f>'4637'!J31</f>
        <v>#DIV/0!</v>
      </c>
      <c r="F31">
        <f>'4637'!M31</f>
        <v>0.41666666666666669</v>
      </c>
      <c r="G31">
        <f>'4637'!N31</f>
        <v>0</v>
      </c>
      <c r="H31">
        <f>'4637'!O31</f>
        <v>2</v>
      </c>
      <c r="I31">
        <f>'4637'!P31</f>
        <v>0.66855792342152143</v>
      </c>
      <c r="K31">
        <f>'4637'!E26</f>
        <v>3</v>
      </c>
      <c r="L31">
        <f>'4637'!G26</f>
        <v>-3</v>
      </c>
    </row>
    <row r="32" spans="1:12" x14ac:dyDescent="0.2">
      <c r="A32">
        <v>5404</v>
      </c>
      <c r="B32">
        <f>'5404'!E31</f>
        <v>1</v>
      </c>
      <c r="C32">
        <f>'5404'!G31</f>
        <v>0.6785714285714286</v>
      </c>
      <c r="D32">
        <f>'5404'!J31</f>
        <v>0.8571428571428571</v>
      </c>
      <c r="F32">
        <f>'5404'!M31</f>
        <v>2.6666666666666665</v>
      </c>
      <c r="G32">
        <f>'5404'!N31</f>
        <v>3</v>
      </c>
      <c r="H32">
        <f>'5404'!O31</f>
        <v>5</v>
      </c>
      <c r="I32">
        <f>'5404'!P31</f>
        <v>1.6143297699232975</v>
      </c>
      <c r="K32">
        <f>'5404'!E26</f>
        <v>34</v>
      </c>
      <c r="L32">
        <f>'5404'!G26</f>
        <v>-14</v>
      </c>
    </row>
    <row r="33" spans="1:12" x14ac:dyDescent="0.2">
      <c r="A33">
        <v>6216</v>
      </c>
      <c r="B33" t="e">
        <f>'6216'!E31</f>
        <v>#DIV/0!</v>
      </c>
      <c r="C33" t="e">
        <f>'6216'!G31</f>
        <v>#DIV/0!</v>
      </c>
      <c r="D33" t="e">
        <f>'6216'!J31</f>
        <v>#DIV/0!</v>
      </c>
      <c r="F33">
        <f>'6216'!M31</f>
        <v>0</v>
      </c>
      <c r="G33">
        <f>'6216'!N31</f>
        <v>0</v>
      </c>
      <c r="H33">
        <f>'6216'!O31</f>
        <v>0</v>
      </c>
      <c r="I33">
        <f>'6216'!P31</f>
        <v>0</v>
      </c>
      <c r="K33">
        <f>'6216'!E26</f>
        <v>0</v>
      </c>
      <c r="L33">
        <f>'6216'!G26</f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M14" sqref="M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/>
      <c r="K4" s="7">
        <v>2</v>
      </c>
      <c r="L4" s="7">
        <v>4</v>
      </c>
      <c r="M4" s="7">
        <v>1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/>
      <c r="E5" s="7"/>
      <c r="F5" s="7"/>
      <c r="G5" s="7"/>
      <c r="H5" s="7"/>
      <c r="I5" s="7"/>
      <c r="J5" s="7">
        <v>1</v>
      </c>
      <c r="K5" s="7"/>
      <c r="L5" s="7">
        <v>1</v>
      </c>
      <c r="M5" s="7">
        <v>1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>
        <v>1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>
        <v>1</v>
      </c>
      <c r="J7" s="7">
        <v>1</v>
      </c>
      <c r="K7" s="7"/>
      <c r="L7" s="7">
        <v>1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>
        <v>1</v>
      </c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7</v>
      </c>
      <c r="D11" s="7">
        <v>7</v>
      </c>
      <c r="E11" s="7"/>
      <c r="F11" s="7"/>
      <c r="G11" s="7"/>
      <c r="H11" s="7"/>
      <c r="I11" s="7"/>
      <c r="J11" s="7"/>
      <c r="K11" s="7"/>
      <c r="L11" s="7">
        <v>1</v>
      </c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8</v>
      </c>
      <c r="D12" s="7">
        <v>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1</v>
      </c>
      <c r="D14" s="7"/>
      <c r="E14" s="7"/>
      <c r="F14" s="7"/>
      <c r="G14" s="7"/>
      <c r="H14" s="7"/>
      <c r="I14" s="7"/>
      <c r="J14" s="7"/>
      <c r="K14" s="7"/>
      <c r="L14" s="7">
        <v>1</v>
      </c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32</v>
      </c>
      <c r="D16" s="7">
        <f t="shared" si="0"/>
        <v>15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2</v>
      </c>
      <c r="K16" s="7">
        <f t="shared" si="0"/>
        <v>2</v>
      </c>
      <c r="L16" s="7">
        <f t="shared" si="0"/>
        <v>10</v>
      </c>
      <c r="M16" s="7">
        <f t="shared" si="0"/>
        <v>4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7</v>
      </c>
      <c r="L21" s="7"/>
      <c r="M21" s="7">
        <f>COUNTIF(C4:C15, K21)-COUNTIF(C4:C15, "&lt;&gt;"&amp;K21)</f>
        <v>-8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</v>
      </c>
      <c r="F26" s="7"/>
      <c r="G26" s="7">
        <f>SUM(K4:K15)-(SUM(I4:J15))</f>
        <v>-1</v>
      </c>
      <c r="H26" s="7"/>
      <c r="I26" s="7"/>
      <c r="J26" s="7">
        <f>AVERAGE(A36:A47)</f>
        <v>0.41666666666666669</v>
      </c>
      <c r="K26" s="7">
        <f>MEDIAN(A36:A47)</f>
        <v>0</v>
      </c>
      <c r="L26" s="10">
        <f>STDEV(A36:A47)</f>
        <v>0.79296146109875909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0.4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0.33333333333333331</v>
      </c>
      <c r="N31" s="7">
        <f>MEDIAN(D36:D47)</f>
        <v>0</v>
      </c>
      <c r="O31" s="7">
        <f>MAX(D36:D47)</f>
        <v>1</v>
      </c>
      <c r="P31" s="7">
        <f>STDEV(D36:D47)</f>
        <v>0.49236596391733095</v>
      </c>
      <c r="Q31" s="7">
        <f>SUM(G36:G47)</f>
        <v>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1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1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1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2</v>
      </c>
      <c r="B39" s="7"/>
      <c r="C39" s="7"/>
      <c r="D39" s="7">
        <f t="shared" si="2"/>
        <v>1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E13" sqref="E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8</v>
      </c>
      <c r="D13" s="7">
        <v>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56</v>
      </c>
      <c r="D16" s="7">
        <f t="shared" si="0"/>
        <v>15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7</v>
      </c>
      <c r="L21" s="7"/>
      <c r="M21" s="7">
        <f>COUNTIF(C4:C15, K21)-COUNTIF(C4:C15, "&lt;&gt;"&amp;K21)</f>
        <v>-4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0</v>
      </c>
      <c r="F26" s="7"/>
      <c r="G26" s="7">
        <f>SUM(K4:K15)-(SUM(I4:J15))</f>
        <v>0</v>
      </c>
      <c r="H26" s="7"/>
      <c r="I26" s="7"/>
      <c r="J26" s="7">
        <f>AVERAGE(A36:A47)</f>
        <v>0</v>
      </c>
      <c r="K26" s="7">
        <f>MEDIAN(A36:A47)</f>
        <v>0</v>
      </c>
      <c r="L26" s="10">
        <f>STDEV(A36:A47)</f>
        <v>0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14" sqref="N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>
        <v>1</v>
      </c>
      <c r="K4" s="7">
        <v>2</v>
      </c>
      <c r="L4" s="7">
        <v>1</v>
      </c>
      <c r="M4" s="7">
        <v>1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>
        <v>1</v>
      </c>
      <c r="L5" s="7">
        <v>2</v>
      </c>
      <c r="M5" s="7">
        <v>2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1</v>
      </c>
      <c r="C11" s="7"/>
      <c r="D11" s="7"/>
      <c r="E11" s="7"/>
      <c r="F11" s="7"/>
      <c r="G11" s="7"/>
      <c r="H11" s="7"/>
      <c r="I11" s="7">
        <v>1</v>
      </c>
      <c r="J11" s="7"/>
      <c r="K11" s="7"/>
      <c r="L11" s="7">
        <v>1</v>
      </c>
      <c r="M11" s="7"/>
      <c r="N11" s="7"/>
      <c r="O11" s="7"/>
      <c r="P11" s="7">
        <v>1</v>
      </c>
      <c r="Q11" s="7">
        <v>1</v>
      </c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/>
      <c r="D13" s="7"/>
      <c r="E13" s="7"/>
      <c r="F13" s="7"/>
      <c r="G13" s="7"/>
      <c r="H13" s="7"/>
      <c r="I13" s="7"/>
      <c r="J13" s="7">
        <v>2</v>
      </c>
      <c r="K13" s="7"/>
      <c r="L13" s="7">
        <v>3</v>
      </c>
      <c r="M13" s="7">
        <v>3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/>
      <c r="D14" s="7"/>
      <c r="E14" s="7"/>
      <c r="F14" s="7"/>
      <c r="G14" s="7"/>
      <c r="H14" s="7"/>
      <c r="I14" s="7"/>
      <c r="J14" s="7"/>
      <c r="K14" s="7">
        <v>1</v>
      </c>
      <c r="L14" s="7">
        <v>1</v>
      </c>
      <c r="M14" s="7">
        <v>1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1</v>
      </c>
      <c r="C16" s="7">
        <f t="shared" ref="C16:Q16" si="0">SUM(C4:C15)</f>
        <v>11</v>
      </c>
      <c r="D16" s="7">
        <f t="shared" si="0"/>
        <v>4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3</v>
      </c>
      <c r="K16" s="7">
        <f t="shared" si="0"/>
        <v>4</v>
      </c>
      <c r="L16" s="7">
        <f t="shared" si="0"/>
        <v>8</v>
      </c>
      <c r="M16" s="7">
        <f t="shared" si="0"/>
        <v>7</v>
      </c>
      <c r="N16" s="7">
        <f t="shared" si="0"/>
        <v>0</v>
      </c>
      <c r="O16" s="7">
        <f t="shared" si="0"/>
        <v>0</v>
      </c>
      <c r="P16" s="7">
        <f t="shared" si="0"/>
        <v>1</v>
      </c>
      <c r="Q16" s="7">
        <f t="shared" si="0"/>
        <v>1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9.0909090909090912E-2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4</v>
      </c>
      <c r="L21" s="7"/>
      <c r="M21" s="7">
        <f>COUNTIF(C4:C15, K21)-COUNTIF(C4:C15, "&lt;&gt;"&amp;K21)</f>
        <v>-8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6</v>
      </c>
      <c r="F26" s="7"/>
      <c r="G26" s="7">
        <f>SUM(K4:K15)-(SUM(I4:J15))</f>
        <v>0</v>
      </c>
      <c r="H26" s="7"/>
      <c r="I26" s="7"/>
      <c r="J26" s="7">
        <f>AVERAGE(A36:A47)</f>
        <v>0.66666666666666663</v>
      </c>
      <c r="K26" s="7">
        <f>MEDIAN(A36:A47)</f>
        <v>0</v>
      </c>
      <c r="L26" s="10">
        <f>STDEV(A36:A47)</f>
        <v>0.9847319278346619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0.875</v>
      </c>
      <c r="F31" s="7"/>
      <c r="G31" s="7" t="e">
        <f>SUM(O4:O15)/SUM(N4:N15)</f>
        <v>#DIV/0!</v>
      </c>
      <c r="H31" s="7"/>
      <c r="I31" s="7"/>
      <c r="J31" s="7">
        <f>SUM(Q4:Q15)/SUM(P4:P15)</f>
        <v>1</v>
      </c>
      <c r="K31" s="7"/>
      <c r="L31" s="7"/>
      <c r="M31" s="7">
        <f>AVERAGE(D36:D47)</f>
        <v>0.66666666666666663</v>
      </c>
      <c r="N31" s="7">
        <f>MEDIAN(D36:D47)</f>
        <v>0</v>
      </c>
      <c r="O31" s="7">
        <f>MAX(D36:D47)</f>
        <v>3</v>
      </c>
      <c r="P31" s="7">
        <f>STDEV(D36:D47)</f>
        <v>0.9847319278346619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1</v>
      </c>
      <c r="E36" s="7"/>
      <c r="F36" s="7"/>
      <c r="G36" s="7">
        <f>A36-D36</f>
        <v>2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2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1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2</v>
      </c>
      <c r="B45" s="7"/>
      <c r="C45" s="7"/>
      <c r="D45" s="7">
        <f t="shared" si="2"/>
        <v>3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1</v>
      </c>
      <c r="B46" s="7"/>
      <c r="C46" s="7"/>
      <c r="D46" s="7">
        <f t="shared" si="2"/>
        <v>1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E13" sqref="E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/>
      <c r="E4" s="7"/>
      <c r="F4" s="7"/>
      <c r="G4" s="7"/>
      <c r="H4" s="7"/>
      <c r="I4" s="7"/>
      <c r="J4" s="7"/>
      <c r="K4" s="7">
        <v>3</v>
      </c>
      <c r="L4" s="7">
        <v>4</v>
      </c>
      <c r="M4" s="7">
        <v>2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>
        <v>1</v>
      </c>
      <c r="K5" s="7"/>
      <c r="L5" s="7">
        <v>2</v>
      </c>
      <c r="M5" s="7">
        <v>2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8</v>
      </c>
      <c r="D6" s="7">
        <v>8</v>
      </c>
      <c r="E6" s="7"/>
      <c r="F6" s="7"/>
      <c r="G6" s="7"/>
      <c r="H6" s="7"/>
      <c r="I6" s="7"/>
      <c r="J6" s="7">
        <v>2</v>
      </c>
      <c r="K6" s="7"/>
      <c r="L6" s="7">
        <v>3</v>
      </c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9</v>
      </c>
      <c r="D7" s="7">
        <v>9</v>
      </c>
      <c r="E7" s="7"/>
      <c r="F7" s="7"/>
      <c r="G7" s="7"/>
      <c r="H7" s="7"/>
      <c r="I7" s="7"/>
      <c r="J7" s="7"/>
      <c r="K7" s="7"/>
      <c r="L7" s="7">
        <v>3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8</v>
      </c>
      <c r="D8" s="7">
        <v>8</v>
      </c>
      <c r="E8" s="7"/>
      <c r="F8" s="7"/>
      <c r="G8" s="7"/>
      <c r="H8" s="7"/>
      <c r="I8" s="7"/>
      <c r="J8" s="7">
        <v>2</v>
      </c>
      <c r="K8" s="7"/>
      <c r="L8" s="7">
        <v>2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>
        <v>2</v>
      </c>
      <c r="K9" s="7"/>
      <c r="L9" s="7">
        <v>3</v>
      </c>
      <c r="M9" s="7">
        <v>2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7</v>
      </c>
      <c r="D10" s="7"/>
      <c r="E10" s="7"/>
      <c r="F10" s="7"/>
      <c r="G10" s="7"/>
      <c r="H10" s="7"/>
      <c r="I10" s="7"/>
      <c r="J10" s="7">
        <v>4</v>
      </c>
      <c r="K10" s="7"/>
      <c r="L10" s="7">
        <v>3</v>
      </c>
      <c r="M10" s="7">
        <v>4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/>
      <c r="K11" s="7"/>
      <c r="L11" s="7">
        <v>1</v>
      </c>
      <c r="M11" s="7">
        <v>1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2</v>
      </c>
      <c r="K12" s="7"/>
      <c r="L12" s="7">
        <v>3</v>
      </c>
      <c r="M12" s="7">
        <v>2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62</v>
      </c>
      <c r="D16" s="7">
        <f t="shared" si="0"/>
        <v>46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13</v>
      </c>
      <c r="K16" s="7">
        <f t="shared" si="0"/>
        <v>3</v>
      </c>
      <c r="L16" s="7">
        <f t="shared" si="0"/>
        <v>24</v>
      </c>
      <c r="M16" s="7">
        <f t="shared" si="0"/>
        <v>15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-4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16</v>
      </c>
      <c r="F26" s="7"/>
      <c r="G26" s="7">
        <f>SUM(K4:K15)-(SUM(I4:J15))</f>
        <v>-10</v>
      </c>
      <c r="H26" s="7"/>
      <c r="I26" s="7"/>
      <c r="J26" s="7">
        <f>AVERAGE(A36:A47)</f>
        <v>1.3333333333333333</v>
      </c>
      <c r="K26" s="7">
        <f>MEDIAN(A36:A47)</f>
        <v>1.5</v>
      </c>
      <c r="L26" s="10">
        <f>STDEV(A36:A47)</f>
        <v>1.3706888336846839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0.625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1.25</v>
      </c>
      <c r="N31" s="7">
        <f>MEDIAN(D36:D47)</f>
        <v>1</v>
      </c>
      <c r="O31" s="7">
        <f>MAX(D36:D47)</f>
        <v>4</v>
      </c>
      <c r="P31" s="7">
        <f>STDEV(D36:D47)</f>
        <v>1.2154310870109943</v>
      </c>
      <c r="Q31" s="7">
        <f>SUM(G36:G47)</f>
        <v>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2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2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2</v>
      </c>
      <c r="B38" s="7"/>
      <c r="C38" s="7"/>
      <c r="D38" s="7">
        <f t="shared" si="2"/>
        <v>0</v>
      </c>
      <c r="E38" s="7"/>
      <c r="F38" s="7"/>
      <c r="G38" s="7">
        <f t="shared" si="3"/>
        <v>2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1</v>
      </c>
      <c r="E39" s="7"/>
      <c r="F39" s="7"/>
      <c r="G39" s="7">
        <f t="shared" si="3"/>
        <v>-1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2</v>
      </c>
      <c r="B40" s="7"/>
      <c r="C40" s="7"/>
      <c r="D40" s="7">
        <f t="shared" si="2"/>
        <v>1</v>
      </c>
      <c r="E40" s="7"/>
      <c r="F40" s="7"/>
      <c r="G40" s="7">
        <f t="shared" si="3"/>
        <v>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2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4</v>
      </c>
      <c r="B42" s="7"/>
      <c r="C42" s="7"/>
      <c r="D42" s="7">
        <f t="shared" si="2"/>
        <v>4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1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2</v>
      </c>
      <c r="B44" s="7"/>
      <c r="C44" s="7"/>
      <c r="D44" s="7">
        <f t="shared" si="2"/>
        <v>2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14" sqref="D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/>
      <c r="E4" s="7"/>
      <c r="F4" s="7"/>
      <c r="G4" s="7"/>
      <c r="H4" s="7"/>
      <c r="I4" s="7"/>
      <c r="J4" s="7">
        <v>1</v>
      </c>
      <c r="K4" s="7"/>
      <c r="L4" s="7">
        <v>2</v>
      </c>
      <c r="M4" s="7">
        <v>1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/>
      <c r="F5" s="7"/>
      <c r="G5" s="7"/>
      <c r="H5" s="7"/>
      <c r="I5" s="7"/>
      <c r="J5" s="7">
        <v>2</v>
      </c>
      <c r="K5" s="7">
        <v>1</v>
      </c>
      <c r="L5" s="7">
        <v>3</v>
      </c>
      <c r="M5" s="7">
        <v>3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/>
      <c r="J8" s="7">
        <v>1</v>
      </c>
      <c r="K8" s="7"/>
      <c r="L8" s="7">
        <v>2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>
        <v>7</v>
      </c>
      <c r="E9" s="7"/>
      <c r="F9" s="7"/>
      <c r="G9" s="7"/>
      <c r="H9" s="7"/>
      <c r="I9" s="7"/>
      <c r="J9" s="7">
        <v>2</v>
      </c>
      <c r="K9" s="7"/>
      <c r="L9" s="7">
        <v>3</v>
      </c>
      <c r="M9" s="7">
        <v>2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8</v>
      </c>
      <c r="D11" s="7">
        <v>8</v>
      </c>
      <c r="E11" s="7"/>
      <c r="F11" s="7"/>
      <c r="G11" s="7"/>
      <c r="H11" s="7"/>
      <c r="I11" s="7"/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66</v>
      </c>
      <c r="D16" s="7">
        <f t="shared" si="0"/>
        <v>33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7</v>
      </c>
      <c r="K16" s="7">
        <f t="shared" si="0"/>
        <v>1</v>
      </c>
      <c r="L16" s="7">
        <f t="shared" si="0"/>
        <v>11</v>
      </c>
      <c r="M16" s="7">
        <f t="shared" si="0"/>
        <v>8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-4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8</v>
      </c>
      <c r="F26" s="7"/>
      <c r="G26" s="7">
        <f>SUM(K4:K15)-(SUM(I4:J15))</f>
        <v>-6</v>
      </c>
      <c r="H26" s="7"/>
      <c r="I26" s="7"/>
      <c r="J26" s="7">
        <f>AVERAGE(A36:A47)</f>
        <v>0.66666666666666663</v>
      </c>
      <c r="K26" s="7">
        <f>MEDIAN(A36:A47)</f>
        <v>0</v>
      </c>
      <c r="L26" s="10">
        <f>STDEV(A36:A47)</f>
        <v>0.9847319278346619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0.72727272727272729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0.66666666666666663</v>
      </c>
      <c r="N31" s="7">
        <f>MEDIAN(D36:D47)</f>
        <v>0</v>
      </c>
      <c r="O31" s="7">
        <f>MAX(D36:D47)</f>
        <v>3</v>
      </c>
      <c r="P31" s="7">
        <f>STDEV(D36:D47)</f>
        <v>0.9847319278346619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1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3</v>
      </c>
      <c r="B37" s="7"/>
      <c r="C37" s="7"/>
      <c r="D37" s="7">
        <f t="shared" ref="D37:D47" si="2">SUM(M5+O5+Q5)</f>
        <v>3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1</v>
      </c>
      <c r="B40" s="7"/>
      <c r="C40" s="7"/>
      <c r="D40" s="7">
        <f t="shared" si="2"/>
        <v>1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2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1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31" sqref="N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1</v>
      </c>
      <c r="D4" s="7">
        <v>1</v>
      </c>
      <c r="E4" s="7"/>
      <c r="F4" s="7"/>
      <c r="G4" s="7"/>
      <c r="H4" s="7"/>
      <c r="I4" s="7"/>
      <c r="J4" s="7"/>
      <c r="K4" s="7"/>
      <c r="L4" s="7">
        <v>1</v>
      </c>
      <c r="M4" s="7">
        <v>1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/>
      <c r="F5" s="7"/>
      <c r="G5" s="7"/>
      <c r="H5" s="7"/>
      <c r="I5" s="7"/>
      <c r="J5" s="7">
        <v>1</v>
      </c>
      <c r="K5" s="7">
        <v>2</v>
      </c>
      <c r="L5" s="7">
        <v>3</v>
      </c>
      <c r="M5" s="7">
        <v>3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9</v>
      </c>
      <c r="D6" s="7">
        <v>9</v>
      </c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9</v>
      </c>
      <c r="D7" s="7">
        <v>9</v>
      </c>
      <c r="E7" s="7"/>
      <c r="F7" s="7"/>
      <c r="G7" s="7"/>
      <c r="H7" s="7"/>
      <c r="I7" s="7"/>
      <c r="J7" s="7">
        <v>1</v>
      </c>
      <c r="K7" s="7">
        <v>1</v>
      </c>
      <c r="L7" s="7">
        <v>3</v>
      </c>
      <c r="M7" s="7">
        <v>2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>
        <v>1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8</v>
      </c>
      <c r="D9" s="7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/>
      <c r="J11" s="7">
        <v>3</v>
      </c>
      <c r="K11" s="7"/>
      <c r="L11" s="7">
        <v>3</v>
      </c>
      <c r="M11" s="7">
        <v>3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>
        <v>1</v>
      </c>
      <c r="K13" s="7">
        <v>1</v>
      </c>
      <c r="L13" s="7">
        <v>3</v>
      </c>
      <c r="M13" s="7">
        <v>2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9</v>
      </c>
      <c r="D14" s="7">
        <v>9</v>
      </c>
      <c r="E14" s="7"/>
      <c r="F14" s="7"/>
      <c r="G14" s="7"/>
      <c r="H14" s="7"/>
      <c r="I14" s="7">
        <v>1</v>
      </c>
      <c r="J14" s="7">
        <v>1</v>
      </c>
      <c r="K14" s="7"/>
      <c r="L14" s="7">
        <v>2</v>
      </c>
      <c r="M14" s="7">
        <v>2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72</v>
      </c>
      <c r="D16" s="7">
        <f t="shared" si="0"/>
        <v>72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7</v>
      </c>
      <c r="K16" s="7">
        <f t="shared" si="0"/>
        <v>4</v>
      </c>
      <c r="L16" s="7">
        <f t="shared" si="0"/>
        <v>17</v>
      </c>
      <c r="M16" s="7">
        <f t="shared" si="0"/>
        <v>14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2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10</v>
      </c>
      <c r="F26" s="7"/>
      <c r="G26" s="7">
        <f>SUM(K4:K15)-(SUM(I4:J15))</f>
        <v>-4</v>
      </c>
      <c r="H26" s="7"/>
      <c r="I26" s="7"/>
      <c r="J26" s="7">
        <f>AVERAGE(A36:A47)</f>
        <v>1</v>
      </c>
      <c r="K26" s="7">
        <f>MEDIAN(A36:A47)</f>
        <v>0</v>
      </c>
      <c r="L26" s="10">
        <f>STDEV(A36:A47)</f>
        <v>1.2792042981336627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0.82352941176470584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1.1666666666666667</v>
      </c>
      <c r="N31" s="7">
        <f>MEDIAN(D36:D47)</f>
        <v>1</v>
      </c>
      <c r="O31" s="7">
        <f>MAX(D36:D47)</f>
        <v>3</v>
      </c>
      <c r="P31" s="7">
        <f>STDEV(D36:D47)</f>
        <v>1.1934162828797101</v>
      </c>
      <c r="Q31" s="7">
        <f>SUM(G36:G47)</f>
        <v>-2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1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3</v>
      </c>
      <c r="B37" s="7"/>
      <c r="C37" s="7"/>
      <c r="D37" s="7">
        <f t="shared" ref="D37:D47" si="2">SUM(M5+O5+Q5)</f>
        <v>3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2</v>
      </c>
      <c r="B39" s="7"/>
      <c r="C39" s="7"/>
      <c r="D39" s="7">
        <f t="shared" si="2"/>
        <v>2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1</v>
      </c>
      <c r="E40" s="7"/>
      <c r="F40" s="7"/>
      <c r="G40" s="7">
        <f t="shared" si="3"/>
        <v>-1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3</v>
      </c>
      <c r="B43" s="7"/>
      <c r="C43" s="7"/>
      <c r="D43" s="7">
        <f t="shared" si="2"/>
        <v>3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2</v>
      </c>
      <c r="B45" s="7"/>
      <c r="C45" s="7"/>
      <c r="D45" s="7">
        <f t="shared" si="2"/>
        <v>2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2</v>
      </c>
      <c r="B46" s="7"/>
      <c r="C46" s="7"/>
      <c r="D46" s="7">
        <f t="shared" si="2"/>
        <v>2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31" sqref="N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/>
      <c r="E4" s="7"/>
      <c r="F4" s="7"/>
      <c r="G4" s="7"/>
      <c r="H4" s="7"/>
      <c r="I4" s="7"/>
      <c r="J4" s="7">
        <v>4</v>
      </c>
      <c r="K4" s="7">
        <v>1</v>
      </c>
      <c r="L4" s="7">
        <v>6</v>
      </c>
      <c r="M4" s="7">
        <v>6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>
        <v>1</v>
      </c>
      <c r="F5" s="7"/>
      <c r="G5" s="7"/>
      <c r="H5" s="7"/>
      <c r="I5" s="7"/>
      <c r="J5" s="7">
        <v>4</v>
      </c>
      <c r="K5" s="7">
        <v>2</v>
      </c>
      <c r="L5" s="7">
        <v>7</v>
      </c>
      <c r="M5" s="7">
        <v>7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9</v>
      </c>
      <c r="D6" s="7">
        <v>9</v>
      </c>
      <c r="E6" s="7"/>
      <c r="F6" s="7"/>
      <c r="G6" s="7"/>
      <c r="H6" s="7"/>
      <c r="I6" s="7">
        <v>1</v>
      </c>
      <c r="J6" s="7">
        <v>3</v>
      </c>
      <c r="K6" s="7">
        <v>3</v>
      </c>
      <c r="L6" s="7">
        <v>7</v>
      </c>
      <c r="M6" s="7">
        <v>7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9</v>
      </c>
      <c r="D7" s="7">
        <v>9</v>
      </c>
      <c r="E7" s="7">
        <v>1</v>
      </c>
      <c r="F7" s="7"/>
      <c r="G7" s="7"/>
      <c r="H7" s="7"/>
      <c r="I7" s="7">
        <v>2</v>
      </c>
      <c r="J7" s="7">
        <v>3</v>
      </c>
      <c r="K7" s="7"/>
      <c r="L7" s="7">
        <v>5</v>
      </c>
      <c r="M7" s="7">
        <v>5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/>
      <c r="J8" s="7">
        <v>3</v>
      </c>
      <c r="K8" s="7">
        <v>1</v>
      </c>
      <c r="L8" s="7">
        <v>4</v>
      </c>
      <c r="M8" s="7">
        <v>4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>
        <v>4</v>
      </c>
      <c r="E9" s="7"/>
      <c r="F9" s="7"/>
      <c r="G9" s="7"/>
      <c r="H9" s="7"/>
      <c r="I9" s="7"/>
      <c r="J9" s="7">
        <v>1</v>
      </c>
      <c r="K9" s="7"/>
      <c r="L9" s="7">
        <v>1</v>
      </c>
      <c r="M9" s="7">
        <v>1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9</v>
      </c>
      <c r="D10" s="7">
        <v>9</v>
      </c>
      <c r="E10" s="7"/>
      <c r="F10" s="7"/>
      <c r="G10" s="7"/>
      <c r="H10" s="7"/>
      <c r="I10" s="7"/>
      <c r="J10" s="7">
        <v>1</v>
      </c>
      <c r="K10" s="7">
        <v>1</v>
      </c>
      <c r="L10" s="7">
        <v>3</v>
      </c>
      <c r="M10" s="7">
        <v>3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>
        <v>3</v>
      </c>
      <c r="J11" s="7">
        <v>2</v>
      </c>
      <c r="K11" s="7"/>
      <c r="L11" s="7">
        <v>6</v>
      </c>
      <c r="M11" s="7">
        <v>6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3</v>
      </c>
      <c r="K12" s="7"/>
      <c r="L12" s="7">
        <v>4</v>
      </c>
      <c r="M12" s="7">
        <v>4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>
        <v>2</v>
      </c>
      <c r="K13" s="7">
        <v>2</v>
      </c>
      <c r="L13" s="7">
        <v>4</v>
      </c>
      <c r="M13" s="7">
        <v>4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85</v>
      </c>
      <c r="D16" s="7">
        <f t="shared" si="0"/>
        <v>76</v>
      </c>
      <c r="E16" s="7">
        <f t="shared" si="0"/>
        <v>2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6</v>
      </c>
      <c r="J16" s="7">
        <f t="shared" si="0"/>
        <v>26</v>
      </c>
      <c r="K16" s="7">
        <f t="shared" si="0"/>
        <v>10</v>
      </c>
      <c r="L16" s="7">
        <f t="shared" si="0"/>
        <v>47</v>
      </c>
      <c r="M16" s="7">
        <f t="shared" si="0"/>
        <v>47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>
        <f>SUM(F4:F15)/SUM(E4:E15)</f>
        <v>0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6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30</v>
      </c>
      <c r="F26" s="7"/>
      <c r="G26" s="7">
        <f>SUM(K4:K15)-(SUM(I4:J15))</f>
        <v>-22</v>
      </c>
      <c r="H26" s="7"/>
      <c r="I26" s="7"/>
      <c r="J26" s="7">
        <f>AVERAGE(A36:A47)</f>
        <v>3.5</v>
      </c>
      <c r="K26" s="7">
        <f>MEDIAN(A36:A47)</f>
        <v>4</v>
      </c>
      <c r="L26" s="10">
        <f>STDEV(A36:A47)</f>
        <v>2.3159525823376357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3.9166666666666665</v>
      </c>
      <c r="N31" s="7">
        <f>MEDIAN(D36:D47)</f>
        <v>4</v>
      </c>
      <c r="O31" s="7">
        <f>MAX(D36:D47)</f>
        <v>7</v>
      </c>
      <c r="P31" s="7">
        <f>STDEV(D36:D47)</f>
        <v>2.5030284687057627</v>
      </c>
      <c r="Q31" s="7">
        <f>SUM(G36:G47)</f>
        <v>-5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5</v>
      </c>
      <c r="B36" s="7"/>
      <c r="C36" s="7"/>
      <c r="D36" s="7">
        <f>SUM(M4+O4+Q4)</f>
        <v>6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6</v>
      </c>
      <c r="B37" s="7"/>
      <c r="C37" s="7"/>
      <c r="D37" s="7">
        <f t="shared" ref="D37:D47" si="2">SUM(M5+O5+Q5)</f>
        <v>7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7</v>
      </c>
      <c r="B38" s="7"/>
      <c r="C38" s="7"/>
      <c r="D38" s="7">
        <f t="shared" si="2"/>
        <v>7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5</v>
      </c>
      <c r="B39" s="7"/>
      <c r="C39" s="7"/>
      <c r="D39" s="7">
        <f t="shared" si="2"/>
        <v>5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4</v>
      </c>
      <c r="B40" s="7"/>
      <c r="C40" s="7"/>
      <c r="D40" s="7">
        <f t="shared" si="2"/>
        <v>4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1</v>
      </c>
      <c r="B41" s="7"/>
      <c r="C41" s="7"/>
      <c r="D41" s="7">
        <f t="shared" si="2"/>
        <v>1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2</v>
      </c>
      <c r="B42" s="7"/>
      <c r="C42" s="7"/>
      <c r="D42" s="7">
        <f t="shared" si="2"/>
        <v>3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5</v>
      </c>
      <c r="B43" s="7"/>
      <c r="C43" s="7"/>
      <c r="D43" s="7">
        <f t="shared" si="2"/>
        <v>6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3</v>
      </c>
      <c r="B44" s="7"/>
      <c r="C44" s="7"/>
      <c r="D44" s="7">
        <f t="shared" si="2"/>
        <v>4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4</v>
      </c>
      <c r="B45" s="7"/>
      <c r="C45" s="7"/>
      <c r="D45" s="7">
        <f t="shared" si="2"/>
        <v>4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B13" sqref="B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9</v>
      </c>
      <c r="D6" s="7">
        <v>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2</v>
      </c>
      <c r="D7" s="7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9</v>
      </c>
      <c r="D9" s="7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44</v>
      </c>
      <c r="D16" s="7">
        <f t="shared" si="0"/>
        <v>33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1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-4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</v>
      </c>
      <c r="F26" s="7"/>
      <c r="G26" s="7">
        <f>SUM(K4:K15)-(SUM(I4:J15))</f>
        <v>-1</v>
      </c>
      <c r="H26" s="7"/>
      <c r="I26" s="7"/>
      <c r="J26" s="7">
        <f>AVERAGE(A36:A47)</f>
        <v>8.3333333333333329E-2</v>
      </c>
      <c r="K26" s="7">
        <f>MEDIAN(A36:A47)</f>
        <v>0</v>
      </c>
      <c r="L26" s="10">
        <f>STDEV(A36:A47)</f>
        <v>0.28867513459481287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C12" sqref="C12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 t="e">
        <f>MODE(C4:C15)</f>
        <v>#N/A</v>
      </c>
      <c r="L21" s="7"/>
      <c r="M21" s="7">
        <f>COUNTIF(C4:C15, K21)-COUNTIF(C4:C15, "&lt;&gt;"&amp;K21)</f>
        <v>0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0</v>
      </c>
      <c r="F26" s="7"/>
      <c r="G26" s="7">
        <f>SUM(K4:K15)-(SUM(I4:J15))</f>
        <v>0</v>
      </c>
      <c r="H26" s="7"/>
      <c r="I26" s="7"/>
      <c r="J26" s="7">
        <f>AVERAGE(A36:A47)</f>
        <v>0</v>
      </c>
      <c r="K26" s="7">
        <f>MEDIAN(A36:A47)</f>
        <v>0</v>
      </c>
      <c r="L26" s="10">
        <f>STDEV(A36:A47)</f>
        <v>0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J12" sqref="J12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>
        <v>7</v>
      </c>
      <c r="E4" s="7"/>
      <c r="F4" s="7"/>
      <c r="G4" s="7"/>
      <c r="H4" s="7"/>
      <c r="I4" s="7"/>
      <c r="J4" s="7">
        <v>2</v>
      </c>
      <c r="K4" s="7"/>
      <c r="L4" s="7"/>
      <c r="M4" s="7"/>
      <c r="N4" s="7">
        <v>3</v>
      </c>
      <c r="O4" s="7">
        <v>1</v>
      </c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7</v>
      </c>
      <c r="D5" s="7">
        <v>7</v>
      </c>
      <c r="E5" s="7"/>
      <c r="F5" s="7"/>
      <c r="G5" s="7"/>
      <c r="H5" s="7"/>
      <c r="I5" s="7"/>
      <c r="J5" s="7">
        <v>1</v>
      </c>
      <c r="K5" s="7">
        <v>5</v>
      </c>
      <c r="L5" s="7"/>
      <c r="M5" s="7"/>
      <c r="N5" s="7">
        <v>6</v>
      </c>
      <c r="O5" s="7">
        <v>1</v>
      </c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>
        <v>3</v>
      </c>
      <c r="E6" s="7"/>
      <c r="F6" s="7"/>
      <c r="G6" s="7"/>
      <c r="H6" s="7"/>
      <c r="I6" s="7"/>
      <c r="J6" s="7">
        <v>1</v>
      </c>
      <c r="K6" s="7">
        <v>1</v>
      </c>
      <c r="L6" s="7"/>
      <c r="M6" s="7"/>
      <c r="N6" s="7">
        <v>4</v>
      </c>
      <c r="O6" s="7">
        <v>3</v>
      </c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8</v>
      </c>
      <c r="D8" s="7">
        <v>8</v>
      </c>
      <c r="E8" s="7"/>
      <c r="F8" s="7"/>
      <c r="G8" s="7"/>
      <c r="H8" s="7"/>
      <c r="I8" s="7">
        <v>2</v>
      </c>
      <c r="J8" s="7">
        <v>3</v>
      </c>
      <c r="K8" s="7">
        <v>2</v>
      </c>
      <c r="L8" s="7"/>
      <c r="M8" s="7"/>
      <c r="N8" s="7">
        <v>8</v>
      </c>
      <c r="O8" s="7">
        <v>5</v>
      </c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3</v>
      </c>
      <c r="D9" s="7">
        <v>3</v>
      </c>
      <c r="E9" s="7"/>
      <c r="F9" s="7"/>
      <c r="G9" s="7"/>
      <c r="H9" s="7"/>
      <c r="I9" s="7"/>
      <c r="J9" s="7">
        <v>1</v>
      </c>
      <c r="K9" s="7">
        <v>2</v>
      </c>
      <c r="L9" s="7"/>
      <c r="M9" s="7"/>
      <c r="N9" s="7">
        <v>4</v>
      </c>
      <c r="O9" s="7">
        <v>2</v>
      </c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3</v>
      </c>
      <c r="D10" s="7">
        <v>3</v>
      </c>
      <c r="E10" s="7"/>
      <c r="F10" s="7"/>
      <c r="G10" s="7"/>
      <c r="H10" s="7"/>
      <c r="I10" s="7"/>
      <c r="J10" s="7">
        <v>2</v>
      </c>
      <c r="K10" s="7">
        <v>3</v>
      </c>
      <c r="L10" s="7"/>
      <c r="M10" s="7"/>
      <c r="N10" s="7">
        <v>6</v>
      </c>
      <c r="O10" s="7">
        <v>2</v>
      </c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7</v>
      </c>
      <c r="D12" s="7">
        <v>7</v>
      </c>
      <c r="E12" s="7"/>
      <c r="F12" s="7"/>
      <c r="G12" s="7"/>
      <c r="H12" s="7"/>
      <c r="I12" s="7"/>
      <c r="J12" s="7">
        <v>2</v>
      </c>
      <c r="K12" s="7">
        <v>1</v>
      </c>
      <c r="L12" s="7"/>
      <c r="M12" s="7"/>
      <c r="N12" s="7">
        <v>5</v>
      </c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41</v>
      </c>
      <c r="D16" s="7">
        <f t="shared" si="0"/>
        <v>41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2</v>
      </c>
      <c r="J16" s="7">
        <f t="shared" si="0"/>
        <v>12</v>
      </c>
      <c r="K16" s="7">
        <f t="shared" si="0"/>
        <v>14</v>
      </c>
      <c r="L16" s="7">
        <f t="shared" si="0"/>
        <v>0</v>
      </c>
      <c r="M16" s="7">
        <f t="shared" si="0"/>
        <v>0</v>
      </c>
      <c r="N16" s="7">
        <f t="shared" si="0"/>
        <v>36</v>
      </c>
      <c r="O16" s="7">
        <f t="shared" si="0"/>
        <v>14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-4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24</v>
      </c>
      <c r="F26" s="7"/>
      <c r="G26" s="7">
        <f>SUM(K4:K15)-(SUM(I4:J15))</f>
        <v>0</v>
      </c>
      <c r="H26" s="7"/>
      <c r="I26" s="7"/>
      <c r="J26" s="7">
        <f>AVERAGE(A36:A47)</f>
        <v>2.3333333333333335</v>
      </c>
      <c r="K26" s="7">
        <f>MEDIAN(A36:A47)</f>
        <v>2</v>
      </c>
      <c r="L26" s="10">
        <f>STDEV(A36:A47)</f>
        <v>2.5346089292516951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>
        <f>SUM(O4:O15)/SUM(N4:N15)</f>
        <v>0.3888888888888889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1.1666666666666667</v>
      </c>
      <c r="N31" s="7">
        <f>MEDIAN(D36:D47)</f>
        <v>0.5</v>
      </c>
      <c r="O31" s="7">
        <f>MAX(D36:D47)</f>
        <v>5</v>
      </c>
      <c r="P31" s="7">
        <f>STDEV(D36:D47)</f>
        <v>1.5859229221975182</v>
      </c>
      <c r="Q31" s="7">
        <f>SUM(G36:G47)</f>
        <v>14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1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6</v>
      </c>
      <c r="B37" s="7"/>
      <c r="C37" s="7"/>
      <c r="D37" s="7">
        <f t="shared" ref="D37:D47" si="2">SUM(M5+O5+Q5)</f>
        <v>1</v>
      </c>
      <c r="E37" s="7"/>
      <c r="F37" s="7"/>
      <c r="G37" s="7">
        <f t="shared" ref="G37:G47" si="3">A37-D37</f>
        <v>5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2</v>
      </c>
      <c r="B38" s="7"/>
      <c r="C38" s="7"/>
      <c r="D38" s="7">
        <f t="shared" si="2"/>
        <v>3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7</v>
      </c>
      <c r="B40" s="7"/>
      <c r="C40" s="7"/>
      <c r="D40" s="7">
        <f t="shared" si="2"/>
        <v>5</v>
      </c>
      <c r="E40" s="7"/>
      <c r="F40" s="7"/>
      <c r="G40" s="7">
        <f t="shared" si="3"/>
        <v>2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3</v>
      </c>
      <c r="B41" s="7"/>
      <c r="C41" s="7"/>
      <c r="D41" s="7">
        <f t="shared" si="2"/>
        <v>2</v>
      </c>
      <c r="E41" s="7"/>
      <c r="F41" s="7"/>
      <c r="G41" s="7">
        <f t="shared" si="3"/>
        <v>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5</v>
      </c>
      <c r="B42" s="7"/>
      <c r="C42" s="7"/>
      <c r="D42" s="7">
        <f t="shared" si="2"/>
        <v>2</v>
      </c>
      <c r="E42" s="7"/>
      <c r="F42" s="7"/>
      <c r="G42" s="7">
        <f t="shared" si="3"/>
        <v>3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3</v>
      </c>
      <c r="B44" s="7"/>
      <c r="C44" s="7"/>
      <c r="D44" s="7">
        <f t="shared" si="2"/>
        <v>0</v>
      </c>
      <c r="E44" s="7"/>
      <c r="F44" s="7"/>
      <c r="G44" s="7">
        <f t="shared" si="3"/>
        <v>3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B7" sqref="B7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7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7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7"/>
    </row>
    <row r="4" spans="1:21" ht="16" x14ac:dyDescent="0.2">
      <c r="A4" s="7">
        <v>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>
        <v>1</v>
      </c>
      <c r="L4" s="7">
        <v>2</v>
      </c>
      <c r="M4" s="7">
        <v>2</v>
      </c>
      <c r="N4" s="7"/>
      <c r="O4" s="7"/>
      <c r="P4" s="7"/>
      <c r="Q4" s="7"/>
      <c r="R4" s="7"/>
      <c r="S4" s="8"/>
      <c r="T4" s="8"/>
      <c r="U4" s="8"/>
    </row>
    <row r="5" spans="1:21" ht="16" x14ac:dyDescent="0.2">
      <c r="A5" s="7">
        <v>2</v>
      </c>
      <c r="B5" s="7">
        <v>1</v>
      </c>
      <c r="C5" s="7">
        <v>9</v>
      </c>
      <c r="D5" s="7">
        <v>9</v>
      </c>
      <c r="E5" s="7"/>
      <c r="F5" s="7"/>
      <c r="G5" s="7"/>
      <c r="H5" s="7"/>
      <c r="I5" s="7"/>
      <c r="J5" s="7">
        <v>3</v>
      </c>
      <c r="K5" s="7"/>
      <c r="L5" s="7">
        <v>4</v>
      </c>
      <c r="M5" s="7">
        <v>3</v>
      </c>
      <c r="N5" s="7"/>
      <c r="O5" s="7"/>
      <c r="P5" s="7"/>
      <c r="Q5" s="7"/>
      <c r="R5" s="7"/>
      <c r="S5" s="8"/>
      <c r="T5" s="8"/>
      <c r="U5" s="8"/>
    </row>
    <row r="6" spans="1:21" ht="16" x14ac:dyDescent="0.2">
      <c r="A6" s="7">
        <v>3</v>
      </c>
      <c r="B6" s="7">
        <v>1</v>
      </c>
      <c r="C6" s="7">
        <v>9</v>
      </c>
      <c r="D6" s="7">
        <v>9</v>
      </c>
      <c r="E6" s="7"/>
      <c r="F6" s="7"/>
      <c r="G6" s="7"/>
      <c r="H6" s="7"/>
      <c r="I6" s="7"/>
      <c r="J6" s="7">
        <v>1</v>
      </c>
      <c r="K6" s="7"/>
      <c r="L6" s="7">
        <v>2</v>
      </c>
      <c r="M6" s="7">
        <v>2</v>
      </c>
      <c r="N6" s="7"/>
      <c r="O6" s="7"/>
      <c r="P6" s="7"/>
      <c r="Q6" s="7"/>
      <c r="R6" s="7"/>
      <c r="S6" s="8"/>
      <c r="T6" s="8"/>
      <c r="U6" s="8"/>
    </row>
    <row r="7" spans="1:21" ht="16" x14ac:dyDescent="0.2">
      <c r="A7" s="7">
        <v>4</v>
      </c>
      <c r="B7" s="7">
        <v>0</v>
      </c>
      <c r="C7" s="7">
        <v>9</v>
      </c>
      <c r="D7" s="7">
        <v>9</v>
      </c>
      <c r="E7" s="7">
        <v>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8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/>
      <c r="J8" s="7">
        <v>3</v>
      </c>
      <c r="K8" s="7"/>
      <c r="L8" s="7">
        <v>3</v>
      </c>
      <c r="M8" s="7">
        <v>3</v>
      </c>
      <c r="N8" s="7"/>
      <c r="O8" s="7"/>
      <c r="P8" s="7"/>
      <c r="Q8" s="7"/>
      <c r="R8" s="7"/>
      <c r="S8" s="8"/>
      <c r="T8" s="8"/>
      <c r="U8" s="8"/>
    </row>
    <row r="9" spans="1:21" ht="16" x14ac:dyDescent="0.2">
      <c r="A9" s="7">
        <v>6</v>
      </c>
      <c r="B9" s="7">
        <v>0</v>
      </c>
      <c r="C9" s="7">
        <v>9</v>
      </c>
      <c r="D9" s="7"/>
      <c r="E9" s="7"/>
      <c r="F9" s="7"/>
      <c r="G9" s="7"/>
      <c r="H9" s="7"/>
      <c r="I9" s="7"/>
      <c r="J9" s="7">
        <v>2</v>
      </c>
      <c r="K9" s="7"/>
      <c r="L9" s="7">
        <v>2</v>
      </c>
      <c r="M9" s="7">
        <v>2</v>
      </c>
      <c r="N9" s="7"/>
      <c r="O9" s="7"/>
      <c r="P9" s="7"/>
      <c r="Q9" s="7"/>
      <c r="R9" s="7"/>
      <c r="S9" s="8"/>
      <c r="T9" s="8"/>
      <c r="U9" s="8"/>
    </row>
    <row r="10" spans="1:21" ht="16" x14ac:dyDescent="0.2">
      <c r="A10" s="7">
        <v>7</v>
      </c>
      <c r="B10" s="7">
        <v>0</v>
      </c>
      <c r="C10" s="7">
        <v>9</v>
      </c>
      <c r="D10" s="7">
        <v>9</v>
      </c>
      <c r="E10" s="7"/>
      <c r="F10" s="7"/>
      <c r="G10" s="7"/>
      <c r="H10" s="7"/>
      <c r="I10" s="7">
        <v>1</v>
      </c>
      <c r="J10" s="7">
        <v>4</v>
      </c>
      <c r="K10" s="7"/>
      <c r="L10" s="7">
        <v>5</v>
      </c>
      <c r="M10" s="7">
        <v>5</v>
      </c>
      <c r="N10" s="7"/>
      <c r="O10" s="7"/>
      <c r="P10" s="7"/>
      <c r="Q10" s="7"/>
      <c r="R10" s="7"/>
      <c r="S10" s="8"/>
      <c r="T10" s="8"/>
      <c r="U10" s="8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>
        <v>1</v>
      </c>
      <c r="F11" s="7">
        <v>1</v>
      </c>
      <c r="G11" s="7"/>
      <c r="H11" s="7"/>
      <c r="I11" s="7"/>
      <c r="J11" s="7">
        <v>2</v>
      </c>
      <c r="K11" s="7"/>
      <c r="L11" s="7">
        <v>3</v>
      </c>
      <c r="M11" s="7">
        <v>3</v>
      </c>
      <c r="N11" s="7">
        <v>1</v>
      </c>
      <c r="O11" s="7"/>
      <c r="P11" s="7"/>
      <c r="Q11" s="7"/>
      <c r="R11" s="7"/>
      <c r="S11" s="8"/>
      <c r="T11" s="8"/>
      <c r="U11" s="8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2</v>
      </c>
      <c r="K12" s="7"/>
      <c r="L12" s="7">
        <v>2</v>
      </c>
      <c r="M12" s="7">
        <v>1</v>
      </c>
      <c r="N12" s="7"/>
      <c r="O12" s="7"/>
      <c r="P12" s="7"/>
      <c r="Q12" s="7"/>
      <c r="R12" s="7"/>
      <c r="S12" s="8"/>
      <c r="T12" s="8"/>
      <c r="U12" s="8"/>
    </row>
    <row r="13" spans="1:21" ht="16" x14ac:dyDescent="0.2">
      <c r="A13" s="7">
        <v>10</v>
      </c>
      <c r="B13" s="7">
        <v>0</v>
      </c>
      <c r="C13" s="7">
        <v>1</v>
      </c>
      <c r="D13" s="7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8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8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8"/>
    </row>
    <row r="16" spans="1:21" ht="16" x14ac:dyDescent="0.2">
      <c r="A16" s="7" t="s">
        <v>44</v>
      </c>
      <c r="B16" s="7">
        <f>SUM(B4:B15)</f>
        <v>3</v>
      </c>
      <c r="C16" s="7">
        <f t="shared" ref="C16:Q16" si="0">SUM(C4:C15)</f>
        <v>73</v>
      </c>
      <c r="D16" s="7">
        <f t="shared" si="0"/>
        <v>64</v>
      </c>
      <c r="E16" s="7">
        <f t="shared" si="0"/>
        <v>2</v>
      </c>
      <c r="F16" s="7">
        <f t="shared" si="0"/>
        <v>1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17</v>
      </c>
      <c r="K16" s="7">
        <f t="shared" si="0"/>
        <v>1</v>
      </c>
      <c r="L16" s="7">
        <f t="shared" si="0"/>
        <v>23</v>
      </c>
      <c r="M16" s="7">
        <f t="shared" si="0"/>
        <v>21</v>
      </c>
      <c r="N16" s="7">
        <f t="shared" si="0"/>
        <v>1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8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7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7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0.3</v>
      </c>
      <c r="F21" s="7"/>
      <c r="G21" s="7">
        <f>SUM(F4:F15)/SUM(E4:E15)</f>
        <v>0.5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4</v>
      </c>
      <c r="N21" s="7"/>
      <c r="O21" s="7"/>
      <c r="P21" s="7">
        <f>MODE(D4:D15)</f>
        <v>9</v>
      </c>
      <c r="Q21" s="7"/>
      <c r="R21" s="7"/>
      <c r="S21" s="7"/>
      <c r="T21" s="7"/>
      <c r="U21" s="7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7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7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17</v>
      </c>
      <c r="F26" s="7"/>
      <c r="G26" s="7">
        <f>SUM(K4:K15)-(SUM(I4:J15))</f>
        <v>-17</v>
      </c>
      <c r="H26" s="7"/>
      <c r="I26" s="7"/>
      <c r="J26" s="7">
        <f>AVERAGE(A36:A47)</f>
        <v>1.5833333333333333</v>
      </c>
      <c r="K26" s="7">
        <f>MEDIAN(A36:A47)</f>
        <v>1.5</v>
      </c>
      <c r="L26" s="10">
        <f>STDEV(A36:A47)</f>
        <v>1.5642792899510296</v>
      </c>
      <c r="M26" s="7"/>
      <c r="N26" s="7"/>
      <c r="O26" s="7"/>
      <c r="P26" s="7"/>
      <c r="Q26" s="7"/>
      <c r="R26" s="7"/>
      <c r="S26" s="7"/>
      <c r="T26" s="7"/>
      <c r="U26" s="7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7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7"/>
    </row>
    <row r="31" spans="1:21" ht="16" x14ac:dyDescent="0.2">
      <c r="A31" s="7"/>
      <c r="B31" s="7"/>
      <c r="C31" s="7"/>
      <c r="D31" s="7"/>
      <c r="E31" s="7">
        <f>(SUM(M4:M15))/(SUM(L4:L15))</f>
        <v>0.91304347826086951</v>
      </c>
      <c r="F31" s="7"/>
      <c r="G31" s="7">
        <f>SUM(O4:O15)/SUM(N4:N15)</f>
        <v>0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1.75</v>
      </c>
      <c r="N31" s="7">
        <f>MEDIAN(D36:D47)</f>
        <v>2</v>
      </c>
      <c r="O31" s="7">
        <f>MAX(D36:D47)</f>
        <v>5</v>
      </c>
      <c r="P31" s="7">
        <f>STDEV(D36:D47)</f>
        <v>1.6025547785276542</v>
      </c>
      <c r="Q31" s="7">
        <f>SUM(G36:G47)</f>
        <v>-2</v>
      </c>
      <c r="R31" s="7"/>
      <c r="S31" s="7"/>
      <c r="T31" s="7"/>
      <c r="U31" s="7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6" x14ac:dyDescent="0.2">
      <c r="A36" s="7">
        <f>SUM(I4:K4)</f>
        <v>1</v>
      </c>
      <c r="B36" s="7"/>
      <c r="C36" s="7"/>
      <c r="D36" s="7">
        <f>SUM(M4+O4+Q4)</f>
        <v>2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7"/>
    </row>
    <row r="37" spans="1:21" ht="16" x14ac:dyDescent="0.2">
      <c r="A37" s="7">
        <f t="shared" ref="A37:A47" si="1">SUM(I5:K5)</f>
        <v>3</v>
      </c>
      <c r="B37" s="7"/>
      <c r="C37" s="7"/>
      <c r="D37" s="7">
        <f t="shared" ref="D37:D47" si="2">SUM(M5+O5+Q5)</f>
        <v>3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7"/>
    </row>
    <row r="38" spans="1:21" ht="16" x14ac:dyDescent="0.2">
      <c r="A38" s="7">
        <f t="shared" si="1"/>
        <v>1</v>
      </c>
      <c r="B38" s="7"/>
      <c r="C38" s="7"/>
      <c r="D38" s="7">
        <f t="shared" si="2"/>
        <v>2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7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7"/>
    </row>
    <row r="40" spans="1:21" ht="16" x14ac:dyDescent="0.2">
      <c r="A40" s="7">
        <f t="shared" si="1"/>
        <v>3</v>
      </c>
      <c r="B40" s="7"/>
      <c r="C40" s="7"/>
      <c r="D40" s="7">
        <f t="shared" si="2"/>
        <v>3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7"/>
    </row>
    <row r="41" spans="1:21" ht="16" x14ac:dyDescent="0.2">
      <c r="A41" s="7">
        <f t="shared" si="1"/>
        <v>2</v>
      </c>
      <c r="B41" s="7"/>
      <c r="C41" s="7"/>
      <c r="D41" s="7">
        <f t="shared" si="2"/>
        <v>2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7"/>
    </row>
    <row r="42" spans="1:21" ht="16" x14ac:dyDescent="0.2">
      <c r="A42" s="7">
        <f t="shared" si="1"/>
        <v>5</v>
      </c>
      <c r="B42" s="7"/>
      <c r="C42" s="7"/>
      <c r="D42" s="7">
        <f t="shared" si="2"/>
        <v>5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7"/>
    </row>
    <row r="43" spans="1:21" ht="16" x14ac:dyDescent="0.2">
      <c r="A43" s="7">
        <f t="shared" si="1"/>
        <v>2</v>
      </c>
      <c r="B43" s="7"/>
      <c r="C43" s="7"/>
      <c r="D43" s="7">
        <f t="shared" si="2"/>
        <v>3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7"/>
    </row>
    <row r="44" spans="1:21" ht="16" x14ac:dyDescent="0.2">
      <c r="A44" s="7">
        <f t="shared" si="1"/>
        <v>2</v>
      </c>
      <c r="B44" s="7"/>
      <c r="C44" s="7"/>
      <c r="D44" s="7">
        <f t="shared" si="2"/>
        <v>1</v>
      </c>
      <c r="E44" s="7"/>
      <c r="F44" s="7"/>
      <c r="G44" s="7">
        <f t="shared" si="3"/>
        <v>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7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7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7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7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  <c r="U48" s="8"/>
    </row>
    <row r="49" spans="1:2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</sheetData>
  <pageMargins left="0.7" right="0.7" top="0.75" bottom="0.75" header="0.3" footer="0.3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O31" sqref="O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>
        <v>1</v>
      </c>
      <c r="J4" s="7">
        <v>1</v>
      </c>
      <c r="K4" s="7"/>
      <c r="L4" s="7"/>
      <c r="M4" s="7"/>
      <c r="N4" s="7"/>
      <c r="O4" s="7"/>
      <c r="P4" s="7">
        <v>1</v>
      </c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>
        <v>2</v>
      </c>
      <c r="K5" s="7"/>
      <c r="L5" s="7"/>
      <c r="M5" s="7"/>
      <c r="N5" s="7"/>
      <c r="O5" s="7"/>
      <c r="P5" s="7">
        <v>2</v>
      </c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>
        <v>2</v>
      </c>
      <c r="K6" s="7"/>
      <c r="L6" s="7"/>
      <c r="M6" s="7"/>
      <c r="N6" s="7"/>
      <c r="O6" s="7"/>
      <c r="P6" s="7">
        <v>2</v>
      </c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>
        <v>1</v>
      </c>
      <c r="K7" s="7"/>
      <c r="L7" s="7"/>
      <c r="M7" s="7"/>
      <c r="N7" s="7">
        <v>1</v>
      </c>
      <c r="O7" s="7">
        <v>1</v>
      </c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>
        <v>2</v>
      </c>
      <c r="K8" s="7"/>
      <c r="L8" s="7"/>
      <c r="M8" s="7"/>
      <c r="N8" s="7"/>
      <c r="O8" s="7"/>
      <c r="P8" s="7">
        <v>1</v>
      </c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8</v>
      </c>
      <c r="D10" s="7">
        <v>8</v>
      </c>
      <c r="E10" s="7"/>
      <c r="F10" s="7"/>
      <c r="G10" s="7"/>
      <c r="H10" s="7"/>
      <c r="I10" s="7"/>
      <c r="J10" s="7"/>
      <c r="K10" s="7"/>
      <c r="L10" s="7">
        <v>1</v>
      </c>
      <c r="M10" s="7">
        <v>1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3</v>
      </c>
      <c r="D12" s="7">
        <v>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2</v>
      </c>
      <c r="Q12" s="7">
        <v>2</v>
      </c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3</v>
      </c>
      <c r="D13" s="7"/>
      <c r="E13" s="7"/>
      <c r="F13" s="7"/>
      <c r="G13" s="7"/>
      <c r="H13" s="7"/>
      <c r="I13" s="7"/>
      <c r="J13" s="7">
        <v>2</v>
      </c>
      <c r="K13" s="7"/>
      <c r="L13" s="7"/>
      <c r="M13" s="7"/>
      <c r="N13" s="7">
        <v>2</v>
      </c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17</v>
      </c>
      <c r="D16" s="7">
        <f t="shared" si="0"/>
        <v>14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10</v>
      </c>
      <c r="K16" s="7">
        <f t="shared" si="0"/>
        <v>0</v>
      </c>
      <c r="L16" s="7">
        <f t="shared" si="0"/>
        <v>1</v>
      </c>
      <c r="M16" s="7">
        <f t="shared" si="0"/>
        <v>1</v>
      </c>
      <c r="N16" s="7">
        <f t="shared" si="0"/>
        <v>3</v>
      </c>
      <c r="O16" s="7">
        <f t="shared" si="0"/>
        <v>1</v>
      </c>
      <c r="P16" s="7">
        <f t="shared" si="0"/>
        <v>8</v>
      </c>
      <c r="Q16" s="7">
        <f t="shared" si="0"/>
        <v>2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-6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9</v>
      </c>
      <c r="F26" s="7"/>
      <c r="G26" s="7">
        <f>SUM(K4:K15)-(SUM(I4:J15))</f>
        <v>-11</v>
      </c>
      <c r="H26" s="7"/>
      <c r="I26" s="7"/>
      <c r="J26" s="7">
        <f>AVERAGE(A36:A47)</f>
        <v>0.91666666666666663</v>
      </c>
      <c r="K26" s="7">
        <f>MEDIAN(A36:A47)</f>
        <v>0.5</v>
      </c>
      <c r="L26" s="10">
        <f>STDEV(A36:A47)</f>
        <v>0.99620491989562188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>
        <f>SUM(O4:O15)/SUM(N4:N15)</f>
        <v>0.33333333333333331</v>
      </c>
      <c r="H31" s="7"/>
      <c r="I31" s="7"/>
      <c r="J31" s="7">
        <f>SUM(Q4:Q15)/SUM(P4:P15)</f>
        <v>0.25</v>
      </c>
      <c r="K31" s="7"/>
      <c r="L31" s="7"/>
      <c r="M31" s="7">
        <f>AVERAGE(D36:D47)</f>
        <v>0.33333333333333331</v>
      </c>
      <c r="N31" s="7">
        <f>MEDIAN(D36:D47)</f>
        <v>0</v>
      </c>
      <c r="O31" s="7">
        <f>MAX(D36:D47)</f>
        <v>2</v>
      </c>
      <c r="P31" s="7">
        <f>STDEV(D36:D47)</f>
        <v>0.6513389472789296</v>
      </c>
      <c r="Q31" s="7">
        <f>SUM(G36:G47)</f>
        <v>7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0</v>
      </c>
      <c r="E36" s="7"/>
      <c r="F36" s="7"/>
      <c r="G36" s="7">
        <f>A36-D36</f>
        <v>2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2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2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2</v>
      </c>
      <c r="B38" s="7"/>
      <c r="C38" s="7"/>
      <c r="D38" s="7">
        <f t="shared" si="2"/>
        <v>0</v>
      </c>
      <c r="E38" s="7"/>
      <c r="F38" s="7"/>
      <c r="G38" s="7">
        <f t="shared" si="3"/>
        <v>2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1</v>
      </c>
      <c r="B39" s="7"/>
      <c r="C39" s="7"/>
      <c r="D39" s="7">
        <f t="shared" si="2"/>
        <v>1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2</v>
      </c>
      <c r="B40" s="7"/>
      <c r="C40" s="7"/>
      <c r="D40" s="7">
        <f t="shared" si="2"/>
        <v>0</v>
      </c>
      <c r="E40" s="7"/>
      <c r="F40" s="7"/>
      <c r="G40" s="7">
        <f t="shared" si="3"/>
        <v>2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1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2</v>
      </c>
      <c r="E44" s="7"/>
      <c r="F44" s="7"/>
      <c r="G44" s="7">
        <f t="shared" si="3"/>
        <v>-2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2</v>
      </c>
      <c r="B45" s="7"/>
      <c r="C45" s="7"/>
      <c r="D45" s="7">
        <f t="shared" si="2"/>
        <v>0</v>
      </c>
      <c r="E45" s="7"/>
      <c r="F45" s="7"/>
      <c r="G45" s="7">
        <f t="shared" si="3"/>
        <v>2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L12" sqref="L12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3</v>
      </c>
      <c r="D4" s="7">
        <v>3</v>
      </c>
      <c r="E4" s="7"/>
      <c r="F4" s="7"/>
      <c r="G4" s="7"/>
      <c r="H4" s="7"/>
      <c r="I4" s="7">
        <v>1</v>
      </c>
      <c r="J4" s="7">
        <v>1</v>
      </c>
      <c r="K4" s="7"/>
      <c r="L4" s="7">
        <v>2</v>
      </c>
      <c r="M4" s="7">
        <v>2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4</v>
      </c>
      <c r="D5" s="7">
        <v>4</v>
      </c>
      <c r="E5" s="7"/>
      <c r="F5" s="7"/>
      <c r="G5" s="7"/>
      <c r="H5" s="7"/>
      <c r="I5" s="7"/>
      <c r="J5" s="7">
        <v>2</v>
      </c>
      <c r="K5" s="7"/>
      <c r="L5" s="7">
        <v>3</v>
      </c>
      <c r="M5" s="7">
        <v>3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7</v>
      </c>
      <c r="D6" s="7">
        <v>7</v>
      </c>
      <c r="E6" s="7"/>
      <c r="F6" s="7"/>
      <c r="G6" s="7"/>
      <c r="H6" s="7"/>
      <c r="I6" s="7"/>
      <c r="J6" s="7">
        <v>2</v>
      </c>
      <c r="K6" s="7"/>
      <c r="L6" s="7"/>
      <c r="M6" s="7"/>
      <c r="N6" s="7"/>
      <c r="O6" s="7"/>
      <c r="P6" s="7">
        <v>3</v>
      </c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8</v>
      </c>
      <c r="D7" s="7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8</v>
      </c>
      <c r="D8" s="7">
        <v>8</v>
      </c>
      <c r="E8" s="7"/>
      <c r="F8" s="7"/>
      <c r="G8" s="7"/>
      <c r="H8" s="7"/>
      <c r="I8" s="7"/>
      <c r="J8" s="7">
        <v>2</v>
      </c>
      <c r="K8" s="7"/>
      <c r="L8" s="7">
        <v>3</v>
      </c>
      <c r="M8" s="7">
        <v>2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>
        <v>7</v>
      </c>
      <c r="E9" s="7"/>
      <c r="F9" s="7"/>
      <c r="G9" s="7"/>
      <c r="H9" s="7"/>
      <c r="I9" s="7"/>
      <c r="J9" s="7">
        <v>3</v>
      </c>
      <c r="K9" s="7">
        <v>1</v>
      </c>
      <c r="L9" s="7">
        <v>5</v>
      </c>
      <c r="M9" s="7">
        <v>5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8</v>
      </c>
      <c r="D10" s="7">
        <v>8</v>
      </c>
      <c r="E10" s="7"/>
      <c r="F10" s="7"/>
      <c r="G10" s="7"/>
      <c r="H10" s="7"/>
      <c r="I10" s="7"/>
      <c r="J10" s="7">
        <v>4</v>
      </c>
      <c r="K10" s="7"/>
      <c r="L10" s="7">
        <v>4</v>
      </c>
      <c r="M10" s="7">
        <v>4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>
        <v>3</v>
      </c>
      <c r="K11" s="7"/>
      <c r="L11" s="7">
        <v>4</v>
      </c>
      <c r="M11" s="7">
        <v>4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/>
      <c r="K12" s="7"/>
      <c r="L12" s="7">
        <v>1</v>
      </c>
      <c r="M12" s="7">
        <v>1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3</v>
      </c>
      <c r="D13" s="7">
        <v>3</v>
      </c>
      <c r="E13" s="7"/>
      <c r="F13" s="7"/>
      <c r="G13" s="7"/>
      <c r="H13" s="7"/>
      <c r="I13" s="7"/>
      <c r="J13" s="7"/>
      <c r="K13" s="7"/>
      <c r="L13" s="7">
        <v>4</v>
      </c>
      <c r="M13" s="7">
        <v>2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4</v>
      </c>
      <c r="D14" s="7">
        <v>4</v>
      </c>
      <c r="E14" s="7"/>
      <c r="F14" s="7"/>
      <c r="G14" s="7"/>
      <c r="H14" s="7"/>
      <c r="I14" s="7"/>
      <c r="J14" s="7">
        <v>5</v>
      </c>
      <c r="K14" s="7"/>
      <c r="L14" s="7">
        <v>5</v>
      </c>
      <c r="M14" s="7">
        <v>5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55</v>
      </c>
      <c r="D16" s="7">
        <f t="shared" si="0"/>
        <v>55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22</v>
      </c>
      <c r="K16" s="7">
        <f t="shared" si="0"/>
        <v>1</v>
      </c>
      <c r="L16" s="7">
        <f t="shared" si="0"/>
        <v>31</v>
      </c>
      <c r="M16" s="7">
        <f t="shared" si="0"/>
        <v>28</v>
      </c>
      <c r="N16" s="7">
        <f t="shared" si="0"/>
        <v>0</v>
      </c>
      <c r="O16" s="7">
        <f t="shared" si="0"/>
        <v>0</v>
      </c>
      <c r="P16" s="7">
        <f t="shared" si="0"/>
        <v>3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-6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22</v>
      </c>
      <c r="F26" s="7"/>
      <c r="G26" s="7">
        <f>SUM(K4:K15)-(SUM(I4:J15))</f>
        <v>-22</v>
      </c>
      <c r="H26" s="7"/>
      <c r="I26" s="7"/>
      <c r="J26" s="7">
        <f>AVERAGE(A36:A47)</f>
        <v>2</v>
      </c>
      <c r="K26" s="7">
        <f>MEDIAN(A36:A47)</f>
        <v>2</v>
      </c>
      <c r="L26" s="10">
        <f>STDEV(A36:A47)</f>
        <v>1.7580981459830651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0.90322580645161288</v>
      </c>
      <c r="F31" s="7"/>
      <c r="G31" s="7" t="e">
        <f>SUM(O4:O15)/SUM(N4:N15)</f>
        <v>#DIV/0!</v>
      </c>
      <c r="H31" s="7"/>
      <c r="I31" s="7"/>
      <c r="J31" s="7">
        <f>SUM(Q4:Q15)/SUM(P4:P15)</f>
        <v>0</v>
      </c>
      <c r="K31" s="7"/>
      <c r="L31" s="7"/>
      <c r="M31" s="7">
        <f>AVERAGE(D36:D47)</f>
        <v>2.3333333333333335</v>
      </c>
      <c r="N31" s="7">
        <f>MEDIAN(D36:D47)</f>
        <v>2</v>
      </c>
      <c r="O31" s="7">
        <f>MAX(D36:D47)</f>
        <v>5</v>
      </c>
      <c r="P31" s="7">
        <f>STDEV(D36:D47)</f>
        <v>1.8748737331221843</v>
      </c>
      <c r="Q31" s="7">
        <f>SUM(G36:G47)</f>
        <v>-4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2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2</v>
      </c>
      <c r="B37" s="7"/>
      <c r="C37" s="7"/>
      <c r="D37" s="7">
        <f t="shared" ref="D37:D47" si="2">SUM(M5+O5+Q5)</f>
        <v>3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2</v>
      </c>
      <c r="B38" s="7"/>
      <c r="C38" s="7"/>
      <c r="D38" s="7">
        <f t="shared" si="2"/>
        <v>0</v>
      </c>
      <c r="E38" s="7"/>
      <c r="F38" s="7"/>
      <c r="G38" s="7">
        <f t="shared" si="3"/>
        <v>2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2</v>
      </c>
      <c r="B40" s="7"/>
      <c r="C40" s="7"/>
      <c r="D40" s="7">
        <f t="shared" si="2"/>
        <v>2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4</v>
      </c>
      <c r="B41" s="7"/>
      <c r="C41" s="7"/>
      <c r="D41" s="7">
        <f t="shared" si="2"/>
        <v>5</v>
      </c>
      <c r="E41" s="7"/>
      <c r="F41" s="7"/>
      <c r="G41" s="7">
        <f t="shared" si="3"/>
        <v>-1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4</v>
      </c>
      <c r="B42" s="7"/>
      <c r="C42" s="7"/>
      <c r="D42" s="7">
        <f t="shared" si="2"/>
        <v>4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3</v>
      </c>
      <c r="B43" s="7"/>
      <c r="C43" s="7"/>
      <c r="D43" s="7">
        <f t="shared" si="2"/>
        <v>4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1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2</v>
      </c>
      <c r="E45" s="7"/>
      <c r="F45" s="7"/>
      <c r="G45" s="7">
        <f t="shared" si="3"/>
        <v>-2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5</v>
      </c>
      <c r="B46" s="7"/>
      <c r="C46" s="7"/>
      <c r="D46" s="7">
        <f t="shared" si="2"/>
        <v>5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E14" sqref="E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7</v>
      </c>
      <c r="D5" s="7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7</v>
      </c>
      <c r="D6" s="7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9</v>
      </c>
      <c r="D9" s="7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7</v>
      </c>
      <c r="D10" s="7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7</v>
      </c>
      <c r="D12" s="7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3</v>
      </c>
      <c r="D13" s="7"/>
      <c r="E13" s="7"/>
      <c r="F13" s="7"/>
      <c r="G13" s="7"/>
      <c r="H13" s="7"/>
      <c r="I13" s="7"/>
      <c r="J13" s="7">
        <v>3</v>
      </c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9</v>
      </c>
      <c r="D14" s="7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76</v>
      </c>
      <c r="D16" s="7">
        <f t="shared" si="0"/>
        <v>55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3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7</v>
      </c>
      <c r="L21" s="7"/>
      <c r="M21" s="7">
        <f>COUNTIF(C4:C15, K21)-COUNTIF(C4:C15, "&lt;&gt;"&amp;K21)</f>
        <v>-4</v>
      </c>
      <c r="N21" s="7"/>
      <c r="O21" s="7"/>
      <c r="P21" s="7">
        <f>MODE(D4:D15)</f>
        <v>7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</v>
      </c>
      <c r="F26" s="7"/>
      <c r="G26" s="7">
        <f>SUM(K4:K15)-(SUM(I4:J15))</f>
        <v>-3</v>
      </c>
      <c r="H26" s="7"/>
      <c r="I26" s="7"/>
      <c r="J26" s="7">
        <f>AVERAGE(A36:A47)</f>
        <v>0.25</v>
      </c>
      <c r="K26" s="7">
        <f>MEDIAN(A36:A47)</f>
        <v>0</v>
      </c>
      <c r="L26" s="10">
        <f>STDEV(A36:A47)</f>
        <v>0.8660254037844386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3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3</v>
      </c>
      <c r="B45" s="7"/>
      <c r="C45" s="7"/>
      <c r="D45" s="7">
        <f t="shared" si="2"/>
        <v>0</v>
      </c>
      <c r="E45" s="7"/>
      <c r="F45" s="7"/>
      <c r="G45" s="7">
        <f t="shared" si="3"/>
        <v>3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13" sqref="N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>
        <v>1</v>
      </c>
      <c r="L6" s="7">
        <v>1</v>
      </c>
      <c r="M6" s="7">
        <v>1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/>
      <c r="E7" s="7"/>
      <c r="F7" s="7"/>
      <c r="G7" s="7"/>
      <c r="H7" s="7"/>
      <c r="I7" s="7"/>
      <c r="J7" s="7"/>
      <c r="K7" s="7">
        <v>2</v>
      </c>
      <c r="L7" s="7">
        <v>2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3</v>
      </c>
      <c r="D8" s="7">
        <v>3</v>
      </c>
      <c r="E8" s="7"/>
      <c r="F8" s="7"/>
      <c r="G8" s="7"/>
      <c r="H8" s="7"/>
      <c r="I8" s="7"/>
      <c r="J8" s="7"/>
      <c r="K8" s="7"/>
      <c r="L8" s="7">
        <v>1</v>
      </c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8</v>
      </c>
      <c r="D10" s="7">
        <v>8</v>
      </c>
      <c r="E10" s="7"/>
      <c r="F10" s="7"/>
      <c r="G10" s="7"/>
      <c r="H10" s="7"/>
      <c r="I10" s="7"/>
      <c r="J10" s="7">
        <v>1</v>
      </c>
      <c r="K10" s="7">
        <v>2</v>
      </c>
      <c r="L10" s="7">
        <v>4</v>
      </c>
      <c r="M10" s="7">
        <v>2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/>
      <c r="J11" s="7">
        <v>1</v>
      </c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3</v>
      </c>
      <c r="D12" s="7">
        <v>3</v>
      </c>
      <c r="E12" s="7"/>
      <c r="F12" s="7"/>
      <c r="G12" s="7"/>
      <c r="H12" s="7"/>
      <c r="I12" s="7"/>
      <c r="J12" s="7">
        <v>1</v>
      </c>
      <c r="K12" s="7">
        <v>3</v>
      </c>
      <c r="L12" s="7">
        <v>5</v>
      </c>
      <c r="M12" s="7">
        <v>3</v>
      </c>
      <c r="N12" s="7"/>
      <c r="O12" s="7"/>
      <c r="P12" s="7"/>
      <c r="Q12" s="7"/>
      <c r="R12" s="7" t="s">
        <v>88</v>
      </c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3</v>
      </c>
      <c r="D13" s="7">
        <v>3</v>
      </c>
      <c r="E13" s="7"/>
      <c r="F13" s="7"/>
      <c r="G13" s="7"/>
      <c r="H13" s="7"/>
      <c r="I13" s="7"/>
      <c r="J13" s="7">
        <v>2</v>
      </c>
      <c r="K13" s="7">
        <v>1</v>
      </c>
      <c r="L13" s="7">
        <v>4</v>
      </c>
      <c r="M13" s="7">
        <v>4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40</v>
      </c>
      <c r="D16" s="7">
        <f t="shared" si="0"/>
        <v>26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5</v>
      </c>
      <c r="K16" s="7">
        <f t="shared" si="0"/>
        <v>9</v>
      </c>
      <c r="L16" s="7">
        <f t="shared" si="0"/>
        <v>17</v>
      </c>
      <c r="M16" s="7">
        <f t="shared" si="0"/>
        <v>11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-6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14</v>
      </c>
      <c r="F26" s="7"/>
      <c r="G26" s="7">
        <f>SUM(K4:K15)-(SUM(I4:J15))</f>
        <v>4</v>
      </c>
      <c r="H26" s="7"/>
      <c r="I26" s="7"/>
      <c r="J26" s="7">
        <f>AVERAGE(A36:A47)</f>
        <v>1.1666666666666667</v>
      </c>
      <c r="K26" s="7">
        <f>MEDIAN(A36:A47)</f>
        <v>0.5</v>
      </c>
      <c r="L26" s="10">
        <f>STDEV(A36:A47)</f>
        <v>1.4668044012461756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0.6470588235294118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0.91666666666666663</v>
      </c>
      <c r="N31" s="7">
        <f>MEDIAN(D36:D47)</f>
        <v>0</v>
      </c>
      <c r="O31" s="7">
        <f>MAX(D36:D47)</f>
        <v>4</v>
      </c>
      <c r="P31" s="7">
        <f>STDEV(D36:D47)</f>
        <v>1.378954368902449</v>
      </c>
      <c r="Q31" s="7">
        <f>SUM(G36:G47)</f>
        <v>3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1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2</v>
      </c>
      <c r="B39" s="7"/>
      <c r="C39" s="7"/>
      <c r="D39" s="7">
        <f t="shared" si="2"/>
        <v>1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3</v>
      </c>
      <c r="B42" s="7"/>
      <c r="C42" s="7"/>
      <c r="D42" s="7">
        <f t="shared" si="2"/>
        <v>2</v>
      </c>
      <c r="E42" s="7"/>
      <c r="F42" s="7"/>
      <c r="G42" s="7">
        <f t="shared" si="3"/>
        <v>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0</v>
      </c>
      <c r="E43" s="7"/>
      <c r="F43" s="7"/>
      <c r="G43" s="7">
        <f t="shared" si="3"/>
        <v>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4</v>
      </c>
      <c r="B44" s="7"/>
      <c r="C44" s="7"/>
      <c r="D44" s="7">
        <f t="shared" si="2"/>
        <v>3</v>
      </c>
      <c r="E44" s="7"/>
      <c r="F44" s="7"/>
      <c r="G44" s="7">
        <f t="shared" si="3"/>
        <v>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3</v>
      </c>
      <c r="B45" s="7"/>
      <c r="C45" s="7"/>
      <c r="D45" s="7">
        <f t="shared" si="2"/>
        <v>4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14" sqref="D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4</v>
      </c>
      <c r="D5" s="7">
        <v>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7</v>
      </c>
      <c r="D6" s="7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3</v>
      </c>
      <c r="D7" s="7"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4</v>
      </c>
      <c r="D8" s="7">
        <v>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4</v>
      </c>
      <c r="D11" s="7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1</v>
      </c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8</v>
      </c>
      <c r="D13" s="7">
        <v>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46</v>
      </c>
      <c r="D16" s="7">
        <f t="shared" si="0"/>
        <v>39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4</v>
      </c>
      <c r="L21" s="7"/>
      <c r="M21" s="7">
        <f>COUNTIF(C4:C15, K21)-COUNTIF(C4:C15, "&lt;&gt;"&amp;K21)</f>
        <v>0</v>
      </c>
      <c r="N21" s="7"/>
      <c r="O21" s="7"/>
      <c r="P21" s="7">
        <f>MODE(D4:D15)</f>
        <v>4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0</v>
      </c>
      <c r="F26" s="7"/>
      <c r="G26" s="7">
        <f>SUM(K4:K15)-(SUM(I4:J15))</f>
        <v>0</v>
      </c>
      <c r="H26" s="7"/>
      <c r="I26" s="7"/>
      <c r="J26" s="7">
        <f>AVERAGE(A36:A47)</f>
        <v>0</v>
      </c>
      <c r="K26" s="7">
        <f>MEDIAN(A36:A47)</f>
        <v>0</v>
      </c>
      <c r="L26" s="10">
        <f>STDEV(A36:A47)</f>
        <v>0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13" sqref="D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/>
      <c r="E6" s="7"/>
      <c r="F6" s="7"/>
      <c r="G6" s="7"/>
      <c r="H6" s="7"/>
      <c r="I6" s="7"/>
      <c r="J6" s="7">
        <v>3</v>
      </c>
      <c r="K6" s="7"/>
      <c r="L6" s="7">
        <v>4</v>
      </c>
      <c r="M6" s="7">
        <v>4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8</v>
      </c>
      <c r="D8" s="7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9</v>
      </c>
      <c r="D10" s="7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8</v>
      </c>
      <c r="D11" s="7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76</v>
      </c>
      <c r="D16" s="7">
        <f t="shared" si="0"/>
        <v>50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3</v>
      </c>
      <c r="K16" s="7">
        <f t="shared" si="0"/>
        <v>0</v>
      </c>
      <c r="L16" s="7">
        <f t="shared" si="0"/>
        <v>4</v>
      </c>
      <c r="M16" s="7">
        <f t="shared" si="0"/>
        <v>4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-4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</v>
      </c>
      <c r="F26" s="7"/>
      <c r="G26" s="7">
        <f>SUM(K4:K15)-(SUM(I4:J15))</f>
        <v>-3</v>
      </c>
      <c r="H26" s="7"/>
      <c r="I26" s="7"/>
      <c r="J26" s="7">
        <f>AVERAGE(A36:A47)</f>
        <v>0.25</v>
      </c>
      <c r="K26" s="7">
        <f>MEDIAN(A36:A47)</f>
        <v>0</v>
      </c>
      <c r="L26" s="10">
        <f>STDEV(A36:A47)</f>
        <v>0.8660254037844386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0.33333333333333331</v>
      </c>
      <c r="N31" s="7">
        <f>MEDIAN(D36:D47)</f>
        <v>0</v>
      </c>
      <c r="O31" s="7">
        <f>MAX(D36:D47)</f>
        <v>4</v>
      </c>
      <c r="P31" s="7">
        <f>STDEV(D36:D47)</f>
        <v>1.1547005383792515</v>
      </c>
      <c r="Q31" s="7">
        <f>SUM(G36:G47)</f>
        <v>-1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4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14" sqref="N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7</v>
      </c>
      <c r="D5" s="7">
        <v>7</v>
      </c>
      <c r="E5" s="7"/>
      <c r="F5" s="7"/>
      <c r="G5" s="7"/>
      <c r="H5" s="7"/>
      <c r="I5" s="7"/>
      <c r="J5" s="7">
        <v>1</v>
      </c>
      <c r="K5" s="7"/>
      <c r="L5" s="7">
        <v>1</v>
      </c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>
        <v>3</v>
      </c>
      <c r="E6" s="7"/>
      <c r="F6" s="7"/>
      <c r="G6" s="7"/>
      <c r="H6" s="7"/>
      <c r="I6" s="7"/>
      <c r="J6" s="7">
        <v>1</v>
      </c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>
        <v>7</v>
      </c>
      <c r="E7" s="7"/>
      <c r="F7" s="7"/>
      <c r="G7" s="7"/>
      <c r="H7" s="7"/>
      <c r="I7" s="7"/>
      <c r="J7" s="7"/>
      <c r="K7" s="7"/>
      <c r="L7" s="7"/>
      <c r="M7" s="7"/>
      <c r="N7" s="7">
        <v>1</v>
      </c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9</v>
      </c>
      <c r="D9" s="7">
        <v>9</v>
      </c>
      <c r="E9" s="7"/>
      <c r="F9" s="7"/>
      <c r="G9" s="7"/>
      <c r="H9" s="7"/>
      <c r="I9" s="7"/>
      <c r="J9" s="7">
        <v>1</v>
      </c>
      <c r="K9" s="7"/>
      <c r="L9" s="7"/>
      <c r="M9" s="7"/>
      <c r="N9" s="7">
        <v>2</v>
      </c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9</v>
      </c>
      <c r="D10" s="7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2</v>
      </c>
      <c r="Q11" s="7">
        <v>2</v>
      </c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1</v>
      </c>
      <c r="K12" s="7"/>
      <c r="L12" s="7"/>
      <c r="M12" s="7"/>
      <c r="N12" s="7">
        <v>1</v>
      </c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1</v>
      </c>
      <c r="Q13" s="7">
        <v>1</v>
      </c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9</v>
      </c>
      <c r="D14" s="7">
        <v>9</v>
      </c>
      <c r="E14" s="7"/>
      <c r="F14" s="7"/>
      <c r="G14" s="7"/>
      <c r="H14" s="7"/>
      <c r="I14" s="7"/>
      <c r="J14" s="7"/>
      <c r="K14" s="7">
        <v>1</v>
      </c>
      <c r="L14" s="7">
        <v>1</v>
      </c>
      <c r="M14" s="7">
        <v>1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71</v>
      </c>
      <c r="D16" s="7">
        <f t="shared" si="0"/>
        <v>71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5</v>
      </c>
      <c r="K16" s="7">
        <f t="shared" si="0"/>
        <v>1</v>
      </c>
      <c r="L16" s="7">
        <f t="shared" si="0"/>
        <v>2</v>
      </c>
      <c r="M16" s="7">
        <f t="shared" si="0"/>
        <v>1</v>
      </c>
      <c r="N16" s="7">
        <f t="shared" si="0"/>
        <v>4</v>
      </c>
      <c r="O16" s="7">
        <f t="shared" si="0"/>
        <v>0</v>
      </c>
      <c r="P16" s="7">
        <f t="shared" si="0"/>
        <v>3</v>
      </c>
      <c r="Q16" s="7">
        <f t="shared" si="0"/>
        <v>3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0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6</v>
      </c>
      <c r="F26" s="7"/>
      <c r="G26" s="7">
        <f>SUM(K4:K15)-(SUM(I4:J15))</f>
        <v>-4</v>
      </c>
      <c r="H26" s="7"/>
      <c r="I26" s="7"/>
      <c r="J26" s="7">
        <f>AVERAGE(A36:A47)</f>
        <v>0.5</v>
      </c>
      <c r="K26" s="7">
        <f>MEDIAN(A36:A47)</f>
        <v>0.5</v>
      </c>
      <c r="L26" s="10">
        <f>STDEV(A36:A47)</f>
        <v>0.5222329678670935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0.5</v>
      </c>
      <c r="F31" s="7"/>
      <c r="G31" s="7">
        <f>SUM(O4:O15)/SUM(N4:N15)</f>
        <v>0</v>
      </c>
      <c r="H31" s="7"/>
      <c r="I31" s="7"/>
      <c r="J31" s="7">
        <f>SUM(Q4:Q15)/SUM(P4:P15)</f>
        <v>1</v>
      </c>
      <c r="K31" s="7"/>
      <c r="L31" s="7"/>
      <c r="M31" s="7">
        <f>AVERAGE(D36:D47)</f>
        <v>0.33333333333333331</v>
      </c>
      <c r="N31" s="7">
        <f>MEDIAN(D36:D47)</f>
        <v>0</v>
      </c>
      <c r="O31" s="7">
        <f>MAX(D36:D47)</f>
        <v>2</v>
      </c>
      <c r="P31" s="7">
        <f>STDEV(D36:D47)</f>
        <v>0.6513389472789296</v>
      </c>
      <c r="Q31" s="7">
        <f>SUM(G36:G47)</f>
        <v>2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0</v>
      </c>
      <c r="E38" s="7"/>
      <c r="F38" s="7"/>
      <c r="G38" s="7">
        <f t="shared" si="3"/>
        <v>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1</v>
      </c>
      <c r="B41" s="7"/>
      <c r="C41" s="7"/>
      <c r="D41" s="7">
        <f t="shared" si="2"/>
        <v>0</v>
      </c>
      <c r="E41" s="7"/>
      <c r="F41" s="7"/>
      <c r="G41" s="7">
        <f t="shared" si="3"/>
        <v>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2</v>
      </c>
      <c r="E43" s="7"/>
      <c r="F43" s="7"/>
      <c r="G43" s="7">
        <f t="shared" si="3"/>
        <v>-2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1</v>
      </c>
      <c r="B44" s="7"/>
      <c r="C44" s="7"/>
      <c r="D44" s="7">
        <f t="shared" si="2"/>
        <v>0</v>
      </c>
      <c r="E44" s="7"/>
      <c r="F44" s="7"/>
      <c r="G44" s="7">
        <f t="shared" si="3"/>
        <v>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1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1</v>
      </c>
      <c r="B46" s="7"/>
      <c r="C46" s="7"/>
      <c r="D46" s="7">
        <f t="shared" si="2"/>
        <v>1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31" sqref="N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3</v>
      </c>
      <c r="D4" s="7">
        <v>3</v>
      </c>
      <c r="E4" s="7"/>
      <c r="F4" s="7"/>
      <c r="G4" s="7"/>
      <c r="H4" s="7"/>
      <c r="I4" s="7"/>
      <c r="J4" s="7">
        <v>3</v>
      </c>
      <c r="K4" s="7"/>
      <c r="L4" s="7">
        <v>4</v>
      </c>
      <c r="M4" s="7">
        <v>4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7</v>
      </c>
      <c r="D5" s="7">
        <v>7</v>
      </c>
      <c r="E5" s="7"/>
      <c r="F5" s="7"/>
      <c r="G5" s="7"/>
      <c r="H5" s="7"/>
      <c r="I5" s="7"/>
      <c r="J5" s="7">
        <v>1</v>
      </c>
      <c r="K5" s="7"/>
      <c r="L5" s="7">
        <v>1</v>
      </c>
      <c r="M5" s="7">
        <v>1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>
        <v>3</v>
      </c>
      <c r="K6" s="7"/>
      <c r="L6" s="7">
        <v>4</v>
      </c>
      <c r="M6" s="7">
        <v>4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>
        <v>3</v>
      </c>
      <c r="K8" s="7"/>
      <c r="L8" s="7">
        <v>3</v>
      </c>
      <c r="M8" s="7">
        <v>3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/>
      <c r="E9" s="7"/>
      <c r="F9" s="7"/>
      <c r="G9" s="7"/>
      <c r="H9" s="7"/>
      <c r="I9" s="7"/>
      <c r="J9" s="7">
        <v>2</v>
      </c>
      <c r="K9" s="7"/>
      <c r="L9" s="7">
        <v>3</v>
      </c>
      <c r="M9" s="7">
        <v>3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8</v>
      </c>
      <c r="D10" s="7">
        <v>8</v>
      </c>
      <c r="E10" s="7"/>
      <c r="F10" s="7"/>
      <c r="G10" s="7"/>
      <c r="H10" s="7"/>
      <c r="I10" s="7"/>
      <c r="J10" s="7">
        <v>1</v>
      </c>
      <c r="K10" s="7"/>
      <c r="L10" s="7">
        <v>1</v>
      </c>
      <c r="M10" s="7">
        <v>1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>
        <v>2</v>
      </c>
      <c r="K11" s="7"/>
      <c r="L11" s="7">
        <v>3</v>
      </c>
      <c r="M11" s="7">
        <v>3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2</v>
      </c>
      <c r="K12" s="7"/>
      <c r="L12" s="7">
        <v>2</v>
      </c>
      <c r="M12" s="7">
        <v>2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34</v>
      </c>
      <c r="D16" s="7">
        <f t="shared" si="0"/>
        <v>30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17</v>
      </c>
      <c r="K16" s="7">
        <f t="shared" si="0"/>
        <v>0</v>
      </c>
      <c r="L16" s="7">
        <f t="shared" si="0"/>
        <v>21</v>
      </c>
      <c r="M16" s="7">
        <f t="shared" si="0"/>
        <v>21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-8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17</v>
      </c>
      <c r="F26" s="7"/>
      <c r="G26" s="7">
        <f>SUM(K4:K15)-(SUM(I4:J15))</f>
        <v>-17</v>
      </c>
      <c r="H26" s="7"/>
      <c r="I26" s="7"/>
      <c r="J26" s="7">
        <f>AVERAGE(A36:A47)</f>
        <v>1.4166666666666667</v>
      </c>
      <c r="K26" s="7">
        <f>MEDIAN(A36:A47)</f>
        <v>1.5</v>
      </c>
      <c r="L26" s="10">
        <f>STDEV(A36:A47)</f>
        <v>1.2401124093721456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1.75</v>
      </c>
      <c r="N31" s="7">
        <f>MEDIAN(D36:D47)</f>
        <v>1.5</v>
      </c>
      <c r="O31" s="7">
        <f>MAX(D36:D47)</f>
        <v>4</v>
      </c>
      <c r="P31" s="7">
        <f>STDEV(D36:D47)</f>
        <v>1.6025547785276542</v>
      </c>
      <c r="Q31" s="7">
        <f>SUM(G36:G47)</f>
        <v>-4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4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1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4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3</v>
      </c>
      <c r="B40" s="7"/>
      <c r="C40" s="7"/>
      <c r="D40" s="7">
        <f t="shared" si="2"/>
        <v>3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3</v>
      </c>
      <c r="E41" s="7"/>
      <c r="F41" s="7"/>
      <c r="G41" s="7">
        <f t="shared" si="3"/>
        <v>-1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1</v>
      </c>
      <c r="B42" s="7"/>
      <c r="C42" s="7"/>
      <c r="D42" s="7">
        <f t="shared" si="2"/>
        <v>1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2</v>
      </c>
      <c r="B43" s="7"/>
      <c r="C43" s="7"/>
      <c r="D43" s="7">
        <f t="shared" si="2"/>
        <v>3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2</v>
      </c>
      <c r="B44" s="7"/>
      <c r="C44" s="7"/>
      <c r="D44" s="7">
        <f t="shared" si="2"/>
        <v>2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31" sqref="N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>
        <v>7</v>
      </c>
      <c r="E4" s="7"/>
      <c r="F4" s="7"/>
      <c r="G4" s="7"/>
      <c r="H4" s="7"/>
      <c r="I4" s="7"/>
      <c r="J4" s="7">
        <v>1</v>
      </c>
      <c r="K4" s="7"/>
      <c r="L4" s="7">
        <v>1</v>
      </c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7</v>
      </c>
      <c r="D5" s="7">
        <v>7</v>
      </c>
      <c r="E5" s="7"/>
      <c r="F5" s="7"/>
      <c r="G5" s="7"/>
      <c r="H5" s="7"/>
      <c r="I5" s="7"/>
      <c r="J5" s="7">
        <v>1</v>
      </c>
      <c r="K5" s="7"/>
      <c r="L5" s="7">
        <v>2</v>
      </c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>
        <v>3</v>
      </c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>
        <v>1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4</v>
      </c>
      <c r="D8" s="7">
        <v>4</v>
      </c>
      <c r="E8" s="7"/>
      <c r="F8" s="7"/>
      <c r="G8" s="7"/>
      <c r="H8" s="7"/>
      <c r="I8" s="7"/>
      <c r="J8" s="7"/>
      <c r="K8" s="7"/>
      <c r="L8" s="7">
        <v>1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7</v>
      </c>
      <c r="D10" s="7">
        <v>7</v>
      </c>
      <c r="E10" s="7"/>
      <c r="F10" s="7"/>
      <c r="G10" s="7"/>
      <c r="H10" s="7"/>
      <c r="I10" s="7"/>
      <c r="J10" s="7"/>
      <c r="K10" s="7"/>
      <c r="L10" s="7"/>
      <c r="M10" s="7"/>
      <c r="N10" s="7">
        <v>1</v>
      </c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3</v>
      </c>
      <c r="D11" s="7">
        <v>3</v>
      </c>
      <c r="E11" s="7"/>
      <c r="F11" s="7"/>
      <c r="G11" s="7"/>
      <c r="H11" s="7"/>
      <c r="I11" s="7"/>
      <c r="J11" s="7"/>
      <c r="K11" s="7"/>
      <c r="L11" s="7">
        <v>1</v>
      </c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2</v>
      </c>
      <c r="D12" s="7"/>
      <c r="E12" s="7"/>
      <c r="F12" s="7"/>
      <c r="G12" s="7"/>
      <c r="H12" s="7"/>
      <c r="I12" s="7"/>
      <c r="J12" s="7"/>
      <c r="K12" s="7"/>
      <c r="L12" s="7">
        <v>2</v>
      </c>
      <c r="M12" s="7">
        <v>2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4</v>
      </c>
      <c r="D13" s="7">
        <v>4</v>
      </c>
      <c r="E13" s="7"/>
      <c r="F13" s="7"/>
      <c r="G13" s="7"/>
      <c r="H13" s="7"/>
      <c r="I13" s="7"/>
      <c r="J13" s="7">
        <v>1</v>
      </c>
      <c r="K13" s="7"/>
      <c r="L13" s="7">
        <v>2</v>
      </c>
      <c r="M13" s="7">
        <v>2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3</v>
      </c>
      <c r="D14" s="7">
        <v>3</v>
      </c>
      <c r="E14" s="7"/>
      <c r="F14" s="7"/>
      <c r="G14" s="7"/>
      <c r="H14" s="7"/>
      <c r="I14" s="7"/>
      <c r="J14" s="7"/>
      <c r="K14" s="7"/>
      <c r="L14" s="7">
        <v>1</v>
      </c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47</v>
      </c>
      <c r="D16" s="7">
        <f t="shared" si="0"/>
        <v>45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3</v>
      </c>
      <c r="K16" s="7">
        <f t="shared" si="0"/>
        <v>0</v>
      </c>
      <c r="L16" s="7">
        <f t="shared" si="0"/>
        <v>12</v>
      </c>
      <c r="M16" s="7">
        <f t="shared" si="0"/>
        <v>6</v>
      </c>
      <c r="N16" s="7">
        <f t="shared" si="0"/>
        <v>1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7</v>
      </c>
      <c r="L21" s="7"/>
      <c r="M21" s="7">
        <f>COUNTIF(C4:C15, K21)-COUNTIF(C4:C15, "&lt;&gt;"&amp;K21)</f>
        <v>-4</v>
      </c>
      <c r="N21" s="7"/>
      <c r="O21" s="7"/>
      <c r="P21" s="7">
        <f>MODE(D4:D15)</f>
        <v>7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</v>
      </c>
      <c r="F26" s="7"/>
      <c r="G26" s="7">
        <f>SUM(K4:K15)-(SUM(I4:J15))</f>
        <v>-3</v>
      </c>
      <c r="H26" s="7"/>
      <c r="I26" s="7"/>
      <c r="J26" s="7">
        <f>AVERAGE(A36:A47)</f>
        <v>0.25</v>
      </c>
      <c r="K26" s="7">
        <f>MEDIAN(A36:A47)</f>
        <v>0</v>
      </c>
      <c r="L26" s="10">
        <f>STDEV(A36:A47)</f>
        <v>0.45226701686664544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0.5</v>
      </c>
      <c r="F31" s="7"/>
      <c r="G31" s="7">
        <f>SUM(O4:O15)/SUM(N4:N15)</f>
        <v>0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0.5</v>
      </c>
      <c r="N31" s="7">
        <f>MEDIAN(D36:D47)</f>
        <v>0</v>
      </c>
      <c r="O31" s="7">
        <f>MAX(D36:D47)</f>
        <v>2</v>
      </c>
      <c r="P31" s="7">
        <f>STDEV(D36:D47)</f>
        <v>0.7977240352174656</v>
      </c>
      <c r="Q31" s="7">
        <f>SUM(G36:G47)</f>
        <v>-3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1</v>
      </c>
      <c r="E39" s="7"/>
      <c r="F39" s="7"/>
      <c r="G39" s="7">
        <f t="shared" si="3"/>
        <v>-1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1</v>
      </c>
      <c r="E40" s="7"/>
      <c r="F40" s="7"/>
      <c r="G40" s="7">
        <f t="shared" si="3"/>
        <v>-1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2</v>
      </c>
      <c r="E44" s="7"/>
      <c r="F44" s="7"/>
      <c r="G44" s="7">
        <f t="shared" si="3"/>
        <v>-2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1</v>
      </c>
      <c r="B45" s="7"/>
      <c r="C45" s="7"/>
      <c r="D45" s="7">
        <f t="shared" si="2"/>
        <v>2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C13" sqref="C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>
        <v>1</v>
      </c>
      <c r="K5" s="7"/>
      <c r="L5" s="7"/>
      <c r="M5" s="7"/>
      <c r="N5" s="7"/>
      <c r="O5" s="7"/>
      <c r="P5" s="7">
        <v>1</v>
      </c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>
        <v>1</v>
      </c>
      <c r="K6" s="7"/>
      <c r="L6" s="7">
        <v>1</v>
      </c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/>
      <c r="E11" s="7"/>
      <c r="F11" s="7"/>
      <c r="G11" s="7"/>
      <c r="H11" s="7"/>
      <c r="I11" s="7"/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9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5</v>
      </c>
      <c r="K16" s="7">
        <f t="shared" si="0"/>
        <v>1</v>
      </c>
      <c r="L16" s="7">
        <f t="shared" si="0"/>
        <v>2</v>
      </c>
      <c r="M16" s="7">
        <f t="shared" si="0"/>
        <v>1</v>
      </c>
      <c r="N16" s="7">
        <f t="shared" si="0"/>
        <v>0</v>
      </c>
      <c r="O16" s="7">
        <f t="shared" si="0"/>
        <v>0</v>
      </c>
      <c r="P16" s="7">
        <f t="shared" si="0"/>
        <v>1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 t="e">
        <f>MODE(C4:C15)</f>
        <v>#N/A</v>
      </c>
      <c r="L21" s="7"/>
      <c r="M21" s="7">
        <f>COUNTIF(C4:C15, K21)-COUNTIF(C4:C15, "&lt;&gt;"&amp;K21)</f>
        <v>0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6</v>
      </c>
      <c r="F26" s="7"/>
      <c r="G26" s="7">
        <f>SUM(K4:K15)-(SUM(I4:J15))</f>
        <v>-4</v>
      </c>
      <c r="H26" s="7"/>
      <c r="I26" s="7"/>
      <c r="J26" s="7">
        <f>AVERAGE(A36:A47)</f>
        <v>0.5</v>
      </c>
      <c r="K26" s="7">
        <f>MEDIAN(A36:A47)</f>
        <v>0.5</v>
      </c>
      <c r="L26" s="10">
        <f>STDEV(A36:A47)</f>
        <v>0.5222329678670935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0.5</v>
      </c>
      <c r="F31" s="7"/>
      <c r="G31" s="7" t="e">
        <f>SUM(O4:O15)/SUM(N4:N15)</f>
        <v>#DIV/0!</v>
      </c>
      <c r="H31" s="7"/>
      <c r="I31" s="7"/>
      <c r="J31" s="7">
        <f>SUM(Q4:Q15)/SUM(P4:P15)</f>
        <v>0</v>
      </c>
      <c r="K31" s="7"/>
      <c r="L31" s="7"/>
      <c r="M31" s="7">
        <f>AVERAGE(D36:D47)</f>
        <v>8.3333333333333329E-2</v>
      </c>
      <c r="N31" s="7">
        <f>MEDIAN(D36:D47)</f>
        <v>0</v>
      </c>
      <c r="O31" s="7">
        <f>MAX(D36:D47)</f>
        <v>1</v>
      </c>
      <c r="P31" s="7">
        <f>STDEV(D36:D47)</f>
        <v>0.28867513459481287</v>
      </c>
      <c r="Q31" s="7">
        <f>SUM(G36:G47)</f>
        <v>5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0</v>
      </c>
      <c r="E38" s="7"/>
      <c r="F38" s="7"/>
      <c r="G38" s="7">
        <f t="shared" si="3"/>
        <v>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1</v>
      </c>
      <c r="B39" s="7"/>
      <c r="C39" s="7"/>
      <c r="D39" s="7">
        <f t="shared" si="2"/>
        <v>0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1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1</v>
      </c>
      <c r="B44" s="7"/>
      <c r="C44" s="7"/>
      <c r="D44" s="7">
        <f t="shared" si="2"/>
        <v>0</v>
      </c>
      <c r="E44" s="7"/>
      <c r="F44" s="7"/>
      <c r="G44" s="7">
        <f t="shared" si="3"/>
        <v>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35" sqref="N35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4</v>
      </c>
      <c r="D4" s="7">
        <v>4</v>
      </c>
      <c r="E4" s="7"/>
      <c r="F4" s="7"/>
      <c r="G4" s="7"/>
      <c r="H4" s="7"/>
      <c r="I4" s="7">
        <v>1</v>
      </c>
      <c r="J4" s="7"/>
      <c r="K4" s="7"/>
      <c r="L4" s="7"/>
      <c r="M4" s="7"/>
      <c r="N4" s="7"/>
      <c r="O4" s="7"/>
      <c r="P4" s="7">
        <v>1</v>
      </c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3</v>
      </c>
      <c r="D5" s="7">
        <v>3</v>
      </c>
      <c r="E5" s="7"/>
      <c r="F5" s="7"/>
      <c r="G5" s="7"/>
      <c r="H5" s="7"/>
      <c r="I5" s="7"/>
      <c r="J5" s="7">
        <v>1</v>
      </c>
      <c r="K5" s="7">
        <v>1</v>
      </c>
      <c r="L5" s="7">
        <v>1</v>
      </c>
      <c r="M5" s="7"/>
      <c r="N5" s="7"/>
      <c r="O5" s="7"/>
      <c r="P5" s="7">
        <v>2</v>
      </c>
      <c r="Q5" s="7">
        <v>1</v>
      </c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>
        <v>3</v>
      </c>
      <c r="E6" s="7"/>
      <c r="F6" s="7"/>
      <c r="G6" s="7"/>
      <c r="H6" s="7"/>
      <c r="I6" s="7">
        <v>2</v>
      </c>
      <c r="J6" s="7"/>
      <c r="K6" s="7">
        <v>1</v>
      </c>
      <c r="L6" s="7">
        <v>3</v>
      </c>
      <c r="M6" s="7">
        <v>3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1</v>
      </c>
      <c r="C7" s="7"/>
      <c r="D7" s="7"/>
      <c r="E7" s="7">
        <v>1</v>
      </c>
      <c r="F7" s="7"/>
      <c r="G7" s="7"/>
      <c r="H7" s="7"/>
      <c r="I7" s="7"/>
      <c r="J7" s="7">
        <v>1</v>
      </c>
      <c r="K7" s="7">
        <v>1</v>
      </c>
      <c r="L7" s="7">
        <v>2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3</v>
      </c>
      <c r="D8" s="7">
        <v>3</v>
      </c>
      <c r="E8" s="7"/>
      <c r="F8" s="7"/>
      <c r="G8" s="7"/>
      <c r="H8" s="7"/>
      <c r="I8" s="7"/>
      <c r="J8" s="7"/>
      <c r="K8" s="7">
        <v>1</v>
      </c>
      <c r="L8" s="7">
        <v>1</v>
      </c>
      <c r="M8" s="7">
        <v>1</v>
      </c>
      <c r="N8" s="7">
        <v>1</v>
      </c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>
        <v>3</v>
      </c>
      <c r="L9" s="7">
        <v>4</v>
      </c>
      <c r="M9" s="7">
        <v>4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3</v>
      </c>
      <c r="D10" s="7">
        <v>3</v>
      </c>
      <c r="E10" s="7"/>
      <c r="F10" s="7"/>
      <c r="G10" s="7"/>
      <c r="H10" s="7"/>
      <c r="I10" s="7"/>
      <c r="J10" s="7"/>
      <c r="K10" s="7"/>
      <c r="L10" s="7">
        <v>1</v>
      </c>
      <c r="M10" s="7">
        <v>1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1</v>
      </c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/>
      <c r="K12" s="7">
        <v>4</v>
      </c>
      <c r="L12" s="7">
        <v>4</v>
      </c>
      <c r="M12" s="7">
        <v>4</v>
      </c>
      <c r="N12" s="7">
        <v>1</v>
      </c>
      <c r="O12" s="7">
        <v>1</v>
      </c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/>
      <c r="D13" s="7"/>
      <c r="E13" s="7"/>
      <c r="F13" s="7"/>
      <c r="G13" s="7"/>
      <c r="H13" s="7"/>
      <c r="I13" s="7"/>
      <c r="J13" s="7"/>
      <c r="K13" s="7">
        <v>1</v>
      </c>
      <c r="L13" s="7">
        <v>1</v>
      </c>
      <c r="M13" s="7">
        <v>1</v>
      </c>
      <c r="N13" s="7"/>
      <c r="O13" s="7"/>
      <c r="P13" s="7">
        <v>1</v>
      </c>
      <c r="Q13" s="7">
        <v>1</v>
      </c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2</v>
      </c>
      <c r="C16" s="7">
        <f t="shared" ref="C16:Q16" si="0">SUM(C4:C15)</f>
        <v>17</v>
      </c>
      <c r="D16" s="7">
        <f t="shared" si="0"/>
        <v>17</v>
      </c>
      <c r="E16" s="7">
        <f t="shared" si="0"/>
        <v>1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3</v>
      </c>
      <c r="J16" s="7">
        <f t="shared" si="0"/>
        <v>2</v>
      </c>
      <c r="K16" s="7">
        <f t="shared" si="0"/>
        <v>12</v>
      </c>
      <c r="L16" s="7">
        <f t="shared" si="0"/>
        <v>17</v>
      </c>
      <c r="M16" s="7">
        <f t="shared" si="0"/>
        <v>15</v>
      </c>
      <c r="N16" s="7">
        <f t="shared" si="0"/>
        <v>2</v>
      </c>
      <c r="O16" s="7">
        <f t="shared" si="0"/>
        <v>1</v>
      </c>
      <c r="P16" s="7">
        <f t="shared" si="0"/>
        <v>4</v>
      </c>
      <c r="Q16" s="7">
        <f t="shared" si="0"/>
        <v>2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0.2</v>
      </c>
      <c r="F21" s="7"/>
      <c r="G21" s="7">
        <f>SUM(F4:F15)/SUM(E4:E15)</f>
        <v>0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-4</v>
      </c>
      <c r="N21" s="7"/>
      <c r="O21" s="7"/>
      <c r="P21" s="7">
        <f>MODE(D4:D15)</f>
        <v>3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11</v>
      </c>
      <c r="F26" s="7"/>
      <c r="G26" s="7">
        <f>SUM(K4:K15)-(SUM(I4:J15))</f>
        <v>7</v>
      </c>
      <c r="H26" s="7"/>
      <c r="I26" s="7"/>
      <c r="J26" s="7">
        <f>AVERAGE(A36:A47)</f>
        <v>1.4166666666666667</v>
      </c>
      <c r="K26" s="7">
        <f>MEDIAN(A36:A47)</f>
        <v>1</v>
      </c>
      <c r="L26" s="10">
        <f>STDEV(A36:A47)</f>
        <v>1.378954368902449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0.88235294117647056</v>
      </c>
      <c r="F31" s="7"/>
      <c r="G31" s="7">
        <f>SUM(O4:O15)/SUM(N4:N15)</f>
        <v>0.5</v>
      </c>
      <c r="H31" s="7"/>
      <c r="I31" s="7"/>
      <c r="J31" s="7">
        <f>SUM(Q4:Q15)/SUM(P4:P15)</f>
        <v>0.5</v>
      </c>
      <c r="K31" s="7"/>
      <c r="L31" s="7"/>
      <c r="M31" s="7">
        <f>AVERAGE(D36:D47)</f>
        <v>1.5</v>
      </c>
      <c r="N31" s="7">
        <f>MEDIAN(D36:D47)</f>
        <v>1</v>
      </c>
      <c r="O31" s="7">
        <f>MAX(D36:D47)</f>
        <v>5</v>
      </c>
      <c r="P31" s="7">
        <f>STDEV(D36:D47)</f>
        <v>1.6787441193290353</v>
      </c>
      <c r="Q31" s="7">
        <f>SUM(G36:G47)</f>
        <v>-1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2</v>
      </c>
      <c r="B37" s="7"/>
      <c r="C37" s="7"/>
      <c r="D37" s="7">
        <f t="shared" ref="D37:D47" si="2">SUM(M5+O5+Q5)</f>
        <v>1</v>
      </c>
      <c r="E37" s="7"/>
      <c r="F37" s="7"/>
      <c r="G37" s="7">
        <f t="shared" ref="G37:G47" si="3">A37-D37</f>
        <v>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3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2</v>
      </c>
      <c r="B39" s="7"/>
      <c r="C39" s="7"/>
      <c r="D39" s="7">
        <f t="shared" si="2"/>
        <v>1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1</v>
      </c>
      <c r="B40" s="7"/>
      <c r="C40" s="7"/>
      <c r="D40" s="7">
        <f t="shared" si="2"/>
        <v>1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3</v>
      </c>
      <c r="B41" s="7"/>
      <c r="C41" s="7"/>
      <c r="D41" s="7">
        <f t="shared" si="2"/>
        <v>4</v>
      </c>
      <c r="E41" s="7"/>
      <c r="F41" s="7"/>
      <c r="G41" s="7">
        <f t="shared" si="3"/>
        <v>-1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1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4</v>
      </c>
      <c r="B44" s="7"/>
      <c r="C44" s="7"/>
      <c r="D44" s="7">
        <f t="shared" si="2"/>
        <v>5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1</v>
      </c>
      <c r="B45" s="7"/>
      <c r="C45" s="7"/>
      <c r="D45" s="7">
        <f t="shared" si="2"/>
        <v>2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O31" sqref="O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>
        <v>9</v>
      </c>
      <c r="E4" s="7"/>
      <c r="F4" s="7"/>
      <c r="G4" s="7"/>
      <c r="H4" s="7"/>
      <c r="I4" s="7"/>
      <c r="J4" s="7">
        <v>2</v>
      </c>
      <c r="K4" s="7"/>
      <c r="L4" s="7">
        <v>3</v>
      </c>
      <c r="M4" s="7">
        <v>3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/>
      <c r="F5" s="7"/>
      <c r="G5" s="7"/>
      <c r="H5" s="7"/>
      <c r="I5" s="7"/>
      <c r="J5" s="7">
        <v>3</v>
      </c>
      <c r="K5" s="7">
        <v>1</v>
      </c>
      <c r="L5" s="7">
        <v>5</v>
      </c>
      <c r="M5" s="7">
        <v>5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/>
      <c r="E6" s="7"/>
      <c r="F6" s="7"/>
      <c r="G6" s="7"/>
      <c r="H6" s="7"/>
      <c r="I6" s="7"/>
      <c r="J6" s="7">
        <v>2</v>
      </c>
      <c r="K6" s="7">
        <v>1</v>
      </c>
      <c r="L6" s="7">
        <v>4</v>
      </c>
      <c r="M6" s="7">
        <v>4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>
        <v>5</v>
      </c>
      <c r="M7" s="7">
        <v>5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>
        <v>1</v>
      </c>
      <c r="J8" s="7">
        <v>1</v>
      </c>
      <c r="K8" s="7">
        <v>5</v>
      </c>
      <c r="L8" s="7">
        <v>7</v>
      </c>
      <c r="M8" s="7">
        <v>4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9</v>
      </c>
      <c r="D9" s="7">
        <v>9</v>
      </c>
      <c r="E9" s="7"/>
      <c r="F9" s="7"/>
      <c r="G9" s="7"/>
      <c r="H9" s="7"/>
      <c r="I9" s="7">
        <v>1</v>
      </c>
      <c r="J9" s="7">
        <v>2</v>
      </c>
      <c r="K9" s="7"/>
      <c r="L9" s="7">
        <v>4</v>
      </c>
      <c r="M9" s="7">
        <v>4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7</v>
      </c>
      <c r="D10" s="7">
        <v>7</v>
      </c>
      <c r="E10" s="7"/>
      <c r="F10" s="7"/>
      <c r="G10" s="7"/>
      <c r="H10" s="7"/>
      <c r="I10" s="7"/>
      <c r="J10" s="7">
        <v>3</v>
      </c>
      <c r="K10" s="7"/>
      <c r="L10" s="7">
        <v>4</v>
      </c>
      <c r="M10" s="7">
        <v>3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>
        <v>9</v>
      </c>
      <c r="E11" s="7"/>
      <c r="F11" s="7"/>
      <c r="G11" s="7"/>
      <c r="H11" s="7"/>
      <c r="I11" s="7"/>
      <c r="J11" s="7">
        <v>3</v>
      </c>
      <c r="K11" s="7"/>
      <c r="L11" s="7">
        <v>4</v>
      </c>
      <c r="M11" s="7">
        <v>4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/>
      <c r="K12" s="7">
        <v>2</v>
      </c>
      <c r="L12" s="7">
        <v>2</v>
      </c>
      <c r="M12" s="7">
        <v>4</v>
      </c>
      <c r="N12" s="7">
        <v>4</v>
      </c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/>
      <c r="K13" s="7">
        <v>2</v>
      </c>
      <c r="L13" s="7">
        <v>4</v>
      </c>
      <c r="M13" s="7">
        <v>3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7</v>
      </c>
      <c r="D14" s="7">
        <v>7</v>
      </c>
      <c r="E14" s="7"/>
      <c r="F14" s="7"/>
      <c r="G14" s="7"/>
      <c r="H14" s="7"/>
      <c r="I14" s="7"/>
      <c r="J14" s="7"/>
      <c r="K14" s="7">
        <v>2</v>
      </c>
      <c r="L14" s="7">
        <v>3</v>
      </c>
      <c r="M14" s="7">
        <v>3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80</v>
      </c>
      <c r="D16" s="7">
        <f t="shared" si="0"/>
        <v>77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2</v>
      </c>
      <c r="J16" s="7">
        <f t="shared" si="0"/>
        <v>16</v>
      </c>
      <c r="K16" s="7">
        <f t="shared" si="0"/>
        <v>13</v>
      </c>
      <c r="L16" s="7">
        <f t="shared" si="0"/>
        <v>45</v>
      </c>
      <c r="M16" s="7">
        <f t="shared" si="0"/>
        <v>42</v>
      </c>
      <c r="N16" s="7">
        <f t="shared" si="0"/>
        <v>4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2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27</v>
      </c>
      <c r="F26" s="7"/>
      <c r="G26" s="7">
        <f>SUM(K4:K15)-(SUM(I4:J15))</f>
        <v>-5</v>
      </c>
      <c r="H26" s="7"/>
      <c r="I26" s="7"/>
      <c r="J26" s="7">
        <f>AVERAGE(A36:A47)</f>
        <v>2.5833333333333335</v>
      </c>
      <c r="K26" s="7">
        <f>MEDIAN(A36:A47)</f>
        <v>2.5</v>
      </c>
      <c r="L26" s="10">
        <f>STDEV(A36:A47)</f>
        <v>1.8319554050414564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0.93333333333333335</v>
      </c>
      <c r="F31" s="7"/>
      <c r="G31" s="7">
        <f>SUM(O4:O15)/SUM(N4:N15)</f>
        <v>0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3.5</v>
      </c>
      <c r="N31" s="7">
        <f>MEDIAN(D36:D47)</f>
        <v>4</v>
      </c>
      <c r="O31" s="7">
        <f>MAX(D36:D47)</f>
        <v>5</v>
      </c>
      <c r="P31" s="7">
        <f>STDEV(D36:D47)</f>
        <v>1.3142574813455419</v>
      </c>
      <c r="Q31" s="7">
        <f>SUM(G36:G47)</f>
        <v>-11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3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4</v>
      </c>
      <c r="B37" s="7"/>
      <c r="C37" s="7"/>
      <c r="D37" s="7">
        <f t="shared" ref="D37:D47" si="2">SUM(M5+O5+Q5)</f>
        <v>5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4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5</v>
      </c>
      <c r="E39" s="7"/>
      <c r="F39" s="7"/>
      <c r="G39" s="7">
        <f t="shared" si="3"/>
        <v>-5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7</v>
      </c>
      <c r="B40" s="7"/>
      <c r="C40" s="7"/>
      <c r="D40" s="7">
        <f t="shared" si="2"/>
        <v>4</v>
      </c>
      <c r="E40" s="7"/>
      <c r="F40" s="7"/>
      <c r="G40" s="7">
        <f t="shared" si="3"/>
        <v>3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3</v>
      </c>
      <c r="B41" s="7"/>
      <c r="C41" s="7"/>
      <c r="D41" s="7">
        <f t="shared" si="2"/>
        <v>4</v>
      </c>
      <c r="E41" s="7"/>
      <c r="F41" s="7"/>
      <c r="G41" s="7">
        <f t="shared" si="3"/>
        <v>-1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3</v>
      </c>
      <c r="B42" s="7"/>
      <c r="C42" s="7"/>
      <c r="D42" s="7">
        <f t="shared" si="2"/>
        <v>3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3</v>
      </c>
      <c r="B43" s="7"/>
      <c r="C43" s="7"/>
      <c r="D43" s="7">
        <f t="shared" si="2"/>
        <v>4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2</v>
      </c>
      <c r="B44" s="7"/>
      <c r="C44" s="7"/>
      <c r="D44" s="7">
        <f t="shared" si="2"/>
        <v>4</v>
      </c>
      <c r="E44" s="7"/>
      <c r="F44" s="7"/>
      <c r="G44" s="7">
        <f t="shared" si="3"/>
        <v>-2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2</v>
      </c>
      <c r="B45" s="7"/>
      <c r="C45" s="7"/>
      <c r="D45" s="7">
        <f t="shared" si="2"/>
        <v>3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2</v>
      </c>
      <c r="B46" s="7"/>
      <c r="C46" s="7"/>
      <c r="D46" s="7">
        <f t="shared" si="2"/>
        <v>3</v>
      </c>
      <c r="E46" s="7"/>
      <c r="F46" s="7"/>
      <c r="G46" s="7">
        <f t="shared" si="3"/>
        <v>-1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13" sqref="D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4</v>
      </c>
      <c r="D5" s="7"/>
      <c r="E5" s="7"/>
      <c r="F5" s="7"/>
      <c r="G5" s="7"/>
      <c r="H5" s="7"/>
      <c r="I5" s="7"/>
      <c r="J5" s="7"/>
      <c r="K5" s="7"/>
      <c r="L5" s="7">
        <v>1</v>
      </c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7</v>
      </c>
      <c r="D6" s="7">
        <v>7</v>
      </c>
      <c r="E6" s="7"/>
      <c r="F6" s="7"/>
      <c r="G6" s="7"/>
      <c r="H6" s="7"/>
      <c r="I6" s="7"/>
      <c r="J6" s="7">
        <v>1</v>
      </c>
      <c r="K6" s="7"/>
      <c r="L6" s="7">
        <v>1</v>
      </c>
      <c r="M6" s="7">
        <v>1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>
        <v>1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/>
      <c r="E10" s="7"/>
      <c r="F10" s="7"/>
      <c r="G10" s="7"/>
      <c r="H10" s="7"/>
      <c r="I10" s="7"/>
      <c r="J10" s="7">
        <v>1</v>
      </c>
      <c r="K10" s="7"/>
      <c r="L10" s="7">
        <v>2</v>
      </c>
      <c r="M10" s="7">
        <v>2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8</v>
      </c>
      <c r="D11" s="7">
        <v>8</v>
      </c>
      <c r="E11" s="7"/>
      <c r="F11" s="7"/>
      <c r="G11" s="7"/>
      <c r="H11" s="7"/>
      <c r="I11" s="7"/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61</v>
      </c>
      <c r="D16" s="7">
        <f t="shared" si="0"/>
        <v>22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3</v>
      </c>
      <c r="K16" s="7">
        <f t="shared" si="0"/>
        <v>0</v>
      </c>
      <c r="L16" s="7">
        <f t="shared" si="0"/>
        <v>6</v>
      </c>
      <c r="M16" s="7">
        <f t="shared" si="0"/>
        <v>5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8</v>
      </c>
      <c r="L21" s="7"/>
      <c r="M21" s="7">
        <f>COUNTIF(C4:C15, K21)-COUNTIF(C4:C15, "&lt;&gt;"&amp;K21)</f>
        <v>-4</v>
      </c>
      <c r="N21" s="7"/>
      <c r="O21" s="7"/>
      <c r="P21" s="7">
        <f>MODE(D4:D15)</f>
        <v>7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</v>
      </c>
      <c r="F26" s="7"/>
      <c r="G26" s="7">
        <f>SUM(K4:K15)-(SUM(I4:J15))</f>
        <v>-3</v>
      </c>
      <c r="H26" s="7"/>
      <c r="I26" s="7"/>
      <c r="J26" s="7">
        <f>AVERAGE(A36:A47)</f>
        <v>0.25</v>
      </c>
      <c r="K26" s="7">
        <f>MEDIAN(A36:A47)</f>
        <v>0</v>
      </c>
      <c r="L26" s="10">
        <f>STDEV(A36:A47)</f>
        <v>0.45226701686664544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0.83333333333333337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0.41666666666666669</v>
      </c>
      <c r="N31" s="7">
        <f>MEDIAN(D36:D47)</f>
        <v>0</v>
      </c>
      <c r="O31" s="7">
        <f>MAX(D36:D47)</f>
        <v>2</v>
      </c>
      <c r="P31" s="7">
        <f>STDEV(D36:D47)</f>
        <v>0.66855792342152143</v>
      </c>
      <c r="Q31" s="7">
        <f>SUM(G36:G47)</f>
        <v>-2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1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1</v>
      </c>
      <c r="E40" s="7"/>
      <c r="F40" s="7"/>
      <c r="G40" s="7">
        <f t="shared" si="3"/>
        <v>-1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1</v>
      </c>
      <c r="B42" s="7"/>
      <c r="C42" s="7"/>
      <c r="D42" s="7">
        <f t="shared" si="2"/>
        <v>2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1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C13" sqref="C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>
        <v>1</v>
      </c>
      <c r="J4" s="7">
        <v>2</v>
      </c>
      <c r="K4" s="7"/>
      <c r="L4" s="7"/>
      <c r="M4" s="7"/>
      <c r="N4" s="7"/>
      <c r="O4" s="7"/>
      <c r="P4" s="7">
        <v>3</v>
      </c>
      <c r="Q4" s="7">
        <v>3</v>
      </c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9</v>
      </c>
      <c r="D6" s="7">
        <v>9</v>
      </c>
      <c r="E6" s="7"/>
      <c r="F6" s="7"/>
      <c r="G6" s="7"/>
      <c r="H6" s="7"/>
      <c r="I6" s="7"/>
      <c r="J6" s="7">
        <v>5</v>
      </c>
      <c r="K6" s="7"/>
      <c r="L6" s="7"/>
      <c r="M6" s="7"/>
      <c r="N6" s="7">
        <v>3</v>
      </c>
      <c r="O6" s="7">
        <v>3</v>
      </c>
      <c r="P6" s="7">
        <v>1</v>
      </c>
      <c r="Q6" s="7">
        <v>1</v>
      </c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9</v>
      </c>
      <c r="D7" s="7">
        <v>9</v>
      </c>
      <c r="E7" s="7"/>
      <c r="F7" s="7"/>
      <c r="G7" s="7"/>
      <c r="H7" s="7"/>
      <c r="I7" s="7"/>
      <c r="J7" s="7">
        <v>4</v>
      </c>
      <c r="K7" s="7">
        <v>1</v>
      </c>
      <c r="L7" s="7"/>
      <c r="M7" s="7"/>
      <c r="N7" s="7"/>
      <c r="O7" s="7"/>
      <c r="P7" s="7">
        <v>5</v>
      </c>
      <c r="Q7" s="7">
        <v>5</v>
      </c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/>
      <c r="F8" s="7"/>
      <c r="G8" s="7"/>
      <c r="H8" s="7"/>
      <c r="I8" s="7"/>
      <c r="J8" s="7">
        <v>2</v>
      </c>
      <c r="K8" s="7"/>
      <c r="L8" s="7"/>
      <c r="M8" s="7"/>
      <c r="N8" s="7">
        <v>4</v>
      </c>
      <c r="O8" s="7">
        <v>3</v>
      </c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>
        <v>2</v>
      </c>
      <c r="K9" s="7">
        <v>2</v>
      </c>
      <c r="L9" s="7"/>
      <c r="M9" s="7"/>
      <c r="N9" s="7">
        <v>5</v>
      </c>
      <c r="O9" s="7">
        <v>4</v>
      </c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>
        <v>3</v>
      </c>
      <c r="K10" s="7">
        <v>2</v>
      </c>
      <c r="L10" s="7"/>
      <c r="M10" s="7"/>
      <c r="N10" s="7">
        <v>6</v>
      </c>
      <c r="O10" s="7">
        <v>4</v>
      </c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/>
      <c r="D11" s="7"/>
      <c r="E11" s="7"/>
      <c r="F11" s="7"/>
      <c r="G11" s="7"/>
      <c r="H11" s="7"/>
      <c r="I11" s="7"/>
      <c r="J11" s="7">
        <v>2</v>
      </c>
      <c r="K11" s="7">
        <v>2</v>
      </c>
      <c r="L11" s="7"/>
      <c r="M11" s="7"/>
      <c r="N11" s="7">
        <v>2</v>
      </c>
      <c r="O11" s="7">
        <v>1</v>
      </c>
      <c r="P11" s="7">
        <v>3</v>
      </c>
      <c r="Q11" s="7">
        <v>2</v>
      </c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9</v>
      </c>
      <c r="D12" s="7">
        <v>9</v>
      </c>
      <c r="E12" s="7"/>
      <c r="F12" s="7"/>
      <c r="G12" s="7"/>
      <c r="H12" s="7"/>
      <c r="I12" s="7"/>
      <c r="J12" s="7">
        <v>1</v>
      </c>
      <c r="K12" s="7"/>
      <c r="L12" s="7">
        <v>1</v>
      </c>
      <c r="M12" s="7">
        <v>1</v>
      </c>
      <c r="N12" s="7"/>
      <c r="O12" s="7"/>
      <c r="P12" s="7">
        <v>1</v>
      </c>
      <c r="Q12" s="7">
        <v>1</v>
      </c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9</v>
      </c>
      <c r="D13" s="7">
        <v>9</v>
      </c>
      <c r="E13" s="7"/>
      <c r="F13" s="7"/>
      <c r="G13" s="7"/>
      <c r="H13" s="7"/>
      <c r="I13" s="7"/>
      <c r="J13" s="7">
        <v>3</v>
      </c>
      <c r="K13" s="7"/>
      <c r="L13" s="7"/>
      <c r="M13" s="7"/>
      <c r="N13" s="7">
        <v>3</v>
      </c>
      <c r="O13" s="7">
        <v>1</v>
      </c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/>
      <c r="D14" s="7"/>
      <c r="E14" s="7"/>
      <c r="F14" s="7"/>
      <c r="G14" s="7"/>
      <c r="H14" s="7"/>
      <c r="I14" s="7"/>
      <c r="J14" s="7"/>
      <c r="K14" s="7">
        <v>4</v>
      </c>
      <c r="L14" s="7"/>
      <c r="M14" s="7"/>
      <c r="N14" s="7">
        <v>5</v>
      </c>
      <c r="O14" s="7">
        <v>3</v>
      </c>
      <c r="P14" s="7">
        <v>1</v>
      </c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45</v>
      </c>
      <c r="D16" s="7">
        <f t="shared" si="0"/>
        <v>45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1</v>
      </c>
      <c r="J16" s="7">
        <f t="shared" si="0"/>
        <v>24</v>
      </c>
      <c r="K16" s="7">
        <f t="shared" si="0"/>
        <v>11</v>
      </c>
      <c r="L16" s="7">
        <f t="shared" si="0"/>
        <v>1</v>
      </c>
      <c r="M16" s="7">
        <f t="shared" si="0"/>
        <v>1</v>
      </c>
      <c r="N16" s="7">
        <f t="shared" si="0"/>
        <v>28</v>
      </c>
      <c r="O16" s="7">
        <f t="shared" si="0"/>
        <v>19</v>
      </c>
      <c r="P16" s="7">
        <f t="shared" si="0"/>
        <v>14</v>
      </c>
      <c r="Q16" s="7">
        <f t="shared" si="0"/>
        <v>12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-2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34</v>
      </c>
      <c r="F26" s="7"/>
      <c r="G26" s="7">
        <f>SUM(K4:K15)-(SUM(I4:J15))</f>
        <v>-14</v>
      </c>
      <c r="H26" s="7"/>
      <c r="I26" s="7"/>
      <c r="J26" s="7">
        <f>AVERAGE(A36:A47)</f>
        <v>3</v>
      </c>
      <c r="K26" s="7">
        <f>MEDIAN(A36:A47)</f>
        <v>3.5</v>
      </c>
      <c r="L26" s="10">
        <f>STDEV(A36:A47)</f>
        <v>1.8586407545691703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>
        <f>SUM(O4:O15)/SUM(N4:N15)</f>
        <v>0.6785714285714286</v>
      </c>
      <c r="H31" s="7"/>
      <c r="I31" s="7"/>
      <c r="J31" s="7">
        <f>SUM(Q4:Q15)/SUM(P4:P15)</f>
        <v>0.8571428571428571</v>
      </c>
      <c r="K31" s="7"/>
      <c r="L31" s="7"/>
      <c r="M31" s="7">
        <f>AVERAGE(D36:D47)</f>
        <v>2.6666666666666665</v>
      </c>
      <c r="N31" s="7">
        <f>MEDIAN(D36:D47)</f>
        <v>3</v>
      </c>
      <c r="O31" s="7">
        <f>MAX(D36:D47)</f>
        <v>5</v>
      </c>
      <c r="P31" s="7">
        <f>STDEV(D36:D47)</f>
        <v>1.6143297699232975</v>
      </c>
      <c r="Q31" s="7">
        <f>SUM(G36:G47)</f>
        <v>4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3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5</v>
      </c>
      <c r="B38" s="7"/>
      <c r="C38" s="7"/>
      <c r="D38" s="7">
        <f t="shared" si="2"/>
        <v>4</v>
      </c>
      <c r="E38" s="7"/>
      <c r="F38" s="7"/>
      <c r="G38" s="7">
        <f t="shared" si="3"/>
        <v>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5</v>
      </c>
      <c r="B39" s="7"/>
      <c r="C39" s="7"/>
      <c r="D39" s="7">
        <f t="shared" si="2"/>
        <v>5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2</v>
      </c>
      <c r="B40" s="7"/>
      <c r="C40" s="7"/>
      <c r="D40" s="7">
        <f t="shared" si="2"/>
        <v>3</v>
      </c>
      <c r="E40" s="7"/>
      <c r="F40" s="7"/>
      <c r="G40" s="7">
        <f t="shared" si="3"/>
        <v>-1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4</v>
      </c>
      <c r="B41" s="7"/>
      <c r="C41" s="7"/>
      <c r="D41" s="7">
        <f t="shared" si="2"/>
        <v>4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5</v>
      </c>
      <c r="B42" s="7"/>
      <c r="C42" s="7"/>
      <c r="D42" s="7">
        <f t="shared" si="2"/>
        <v>4</v>
      </c>
      <c r="E42" s="7"/>
      <c r="F42" s="7"/>
      <c r="G42" s="7">
        <f t="shared" si="3"/>
        <v>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4</v>
      </c>
      <c r="B43" s="7"/>
      <c r="C43" s="7"/>
      <c r="D43" s="7">
        <f t="shared" si="2"/>
        <v>3</v>
      </c>
      <c r="E43" s="7"/>
      <c r="F43" s="7"/>
      <c r="G43" s="7">
        <f t="shared" si="3"/>
        <v>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1</v>
      </c>
      <c r="B44" s="7"/>
      <c r="C44" s="7"/>
      <c r="D44" s="7">
        <f t="shared" si="2"/>
        <v>2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3</v>
      </c>
      <c r="B45" s="7"/>
      <c r="C45" s="7"/>
      <c r="D45" s="7">
        <f t="shared" si="2"/>
        <v>1</v>
      </c>
      <c r="E45" s="7"/>
      <c r="F45" s="7"/>
      <c r="G45" s="7">
        <f t="shared" si="3"/>
        <v>2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4</v>
      </c>
      <c r="B46" s="7"/>
      <c r="C46" s="7"/>
      <c r="D46" s="7">
        <f t="shared" si="2"/>
        <v>3</v>
      </c>
      <c r="E46" s="7"/>
      <c r="F46" s="7"/>
      <c r="G46" s="7">
        <f t="shared" si="3"/>
        <v>1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E26" sqref="E26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0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 t="e">
        <f>AVERAGE(B4:B15)</f>
        <v>#DIV/0!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 t="e">
        <f>MODE(C4:C15)</f>
        <v>#N/A</v>
      </c>
      <c r="L21" s="7"/>
      <c r="M21" s="7">
        <f>COUNTIF(C4:C15, K21)-COUNTIF(C4:C15, "&lt;&gt;"&amp;K21)</f>
        <v>0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0</v>
      </c>
      <c r="F26" s="7"/>
      <c r="G26" s="7">
        <f>SUM(K4:K15)-(SUM(I4:J15))</f>
        <v>0</v>
      </c>
      <c r="H26" s="7"/>
      <c r="I26" s="7"/>
      <c r="J26" s="7">
        <f>AVERAGE(A36:A47)</f>
        <v>0</v>
      </c>
      <c r="K26" s="7">
        <f>MEDIAN(A36:A47)</f>
        <v>0</v>
      </c>
      <c r="L26" s="10">
        <f>STDEV(A36:A47)</f>
        <v>0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D11" sqref="D1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41</v>
      </c>
      <c r="D16" s="7">
        <f t="shared" si="0"/>
        <v>0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9</v>
      </c>
      <c r="L21" s="7"/>
      <c r="M21" s="7">
        <f>COUNTIF(C4:C15, K21)-COUNTIF(C4:C15, "&lt;&gt;"&amp;K21)</f>
        <v>-6</v>
      </c>
      <c r="N21" s="7"/>
      <c r="O21" s="7"/>
      <c r="P21" s="7" t="e">
        <f>MODE(D4:D15)</f>
        <v>#N/A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0</v>
      </c>
      <c r="F26" s="7"/>
      <c r="G26" s="7">
        <f>SUM(K4:K15)-(SUM(I4:J15))</f>
        <v>0</v>
      </c>
      <c r="H26" s="7"/>
      <c r="I26" s="7"/>
      <c r="J26" s="7">
        <f>AVERAGE(A36:A47)</f>
        <v>0</v>
      </c>
      <c r="K26" s="7">
        <f>MEDIAN(A36:A47)</f>
        <v>0</v>
      </c>
      <c r="L26" s="10">
        <f>STDEV(A36:A47)</f>
        <v>0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 t="e">
        <f>(SUM(M4:M15))/(SUM(L4:L15))</f>
        <v>#DIV/0!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0</v>
      </c>
      <c r="N31" s="7">
        <f>MEDIAN(D36:D47)</f>
        <v>0</v>
      </c>
      <c r="O31" s="7">
        <f>MAX(D36:D47)</f>
        <v>0</v>
      </c>
      <c r="P31" s="7">
        <f>STDEV(D36:D47)</f>
        <v>0</v>
      </c>
      <c r="Q31" s="7">
        <f>SUM(G36:G47)</f>
        <v>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0</v>
      </c>
      <c r="B36" s="7"/>
      <c r="C36" s="7"/>
      <c r="D36" s="7">
        <f>SUM(M4+O4+Q4)</f>
        <v>0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0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0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0</v>
      </c>
      <c r="B42" s="7"/>
      <c r="C42" s="7"/>
      <c r="D42" s="7">
        <f t="shared" si="2"/>
        <v>0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0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O31" sqref="O31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9</v>
      </c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1</v>
      </c>
      <c r="C6" s="7"/>
      <c r="D6" s="7"/>
      <c r="E6" s="7"/>
      <c r="F6" s="7"/>
      <c r="G6" s="7">
        <v>1</v>
      </c>
      <c r="H6" s="7"/>
      <c r="I6" s="7"/>
      <c r="J6" s="7">
        <v>3</v>
      </c>
      <c r="K6" s="7"/>
      <c r="L6" s="7">
        <v>3</v>
      </c>
      <c r="M6" s="7">
        <v>3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/>
      <c r="E7" s="7"/>
      <c r="F7" s="7"/>
      <c r="G7" s="7"/>
      <c r="H7" s="7"/>
      <c r="I7" s="7"/>
      <c r="J7" s="7">
        <v>2</v>
      </c>
      <c r="K7" s="7">
        <v>1</v>
      </c>
      <c r="L7" s="7">
        <v>3</v>
      </c>
      <c r="M7" s="7">
        <v>2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6</v>
      </c>
      <c r="D8" s="7">
        <v>6</v>
      </c>
      <c r="E8" s="7"/>
      <c r="F8" s="7"/>
      <c r="G8" s="7"/>
      <c r="H8" s="7"/>
      <c r="I8" s="7"/>
      <c r="J8" s="7">
        <v>5</v>
      </c>
      <c r="K8" s="7"/>
      <c r="L8" s="7">
        <v>4</v>
      </c>
      <c r="M8" s="7">
        <v>4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>
        <v>4</v>
      </c>
      <c r="E9" s="7"/>
      <c r="F9" s="7"/>
      <c r="G9" s="7"/>
      <c r="H9" s="7"/>
      <c r="I9" s="7"/>
      <c r="J9" s="7">
        <v>2</v>
      </c>
      <c r="K9" s="7"/>
      <c r="L9" s="7">
        <v>2</v>
      </c>
      <c r="M9" s="7">
        <v>2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9</v>
      </c>
      <c r="D10" s="7"/>
      <c r="E10" s="7"/>
      <c r="F10" s="7"/>
      <c r="G10" s="7"/>
      <c r="H10" s="7"/>
      <c r="I10" s="7">
        <v>1</v>
      </c>
      <c r="J10" s="7">
        <v>2</v>
      </c>
      <c r="K10" s="7"/>
      <c r="L10" s="7">
        <v>3</v>
      </c>
      <c r="M10" s="7">
        <v>3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9</v>
      </c>
      <c r="D11" s="7"/>
      <c r="E11" s="7"/>
      <c r="F11" s="7"/>
      <c r="G11" s="7"/>
      <c r="H11" s="7"/>
      <c r="I11" s="7"/>
      <c r="J11" s="7">
        <v>2</v>
      </c>
      <c r="K11" s="7">
        <v>1</v>
      </c>
      <c r="L11" s="7">
        <v>4</v>
      </c>
      <c r="M11" s="7">
        <v>4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7</v>
      </c>
      <c r="D12" s="7">
        <v>7</v>
      </c>
      <c r="E12" s="7"/>
      <c r="F12" s="7"/>
      <c r="G12" s="7"/>
      <c r="H12" s="7"/>
      <c r="I12" s="7"/>
      <c r="J12" s="7">
        <v>1</v>
      </c>
      <c r="K12" s="7"/>
      <c r="L12" s="7">
        <v>2</v>
      </c>
      <c r="M12" s="7">
        <v>2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7</v>
      </c>
      <c r="D13" s="7">
        <v>7</v>
      </c>
      <c r="E13" s="7"/>
      <c r="F13" s="7"/>
      <c r="G13" s="7"/>
      <c r="H13" s="7"/>
      <c r="I13" s="7"/>
      <c r="J13" s="7">
        <v>4</v>
      </c>
      <c r="K13" s="7">
        <v>1</v>
      </c>
      <c r="L13" s="7">
        <v>4</v>
      </c>
      <c r="M13" s="7">
        <v>4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7</v>
      </c>
      <c r="D14" s="7">
        <v>7</v>
      </c>
      <c r="E14" s="7"/>
      <c r="F14" s="7"/>
      <c r="G14" s="7"/>
      <c r="H14" s="7"/>
      <c r="I14" s="7"/>
      <c r="J14" s="7">
        <v>2</v>
      </c>
      <c r="K14" s="7"/>
      <c r="L14" s="7">
        <v>1</v>
      </c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1</v>
      </c>
      <c r="C16" s="7">
        <f t="shared" ref="C16:Q16" si="0">SUM(C4:C15)</f>
        <v>65</v>
      </c>
      <c r="D16" s="7">
        <f t="shared" si="0"/>
        <v>31</v>
      </c>
      <c r="E16" s="7">
        <f t="shared" si="0"/>
        <v>0</v>
      </c>
      <c r="F16" s="7">
        <f t="shared" si="0"/>
        <v>0</v>
      </c>
      <c r="G16" s="7">
        <f t="shared" si="0"/>
        <v>1</v>
      </c>
      <c r="H16" s="7">
        <f t="shared" si="0"/>
        <v>0</v>
      </c>
      <c r="I16" s="7">
        <f t="shared" si="0"/>
        <v>1</v>
      </c>
      <c r="J16" s="7">
        <f t="shared" si="0"/>
        <v>24</v>
      </c>
      <c r="K16" s="7">
        <f t="shared" si="0"/>
        <v>3</v>
      </c>
      <c r="L16" s="7">
        <f t="shared" si="0"/>
        <v>26</v>
      </c>
      <c r="M16" s="7">
        <f t="shared" si="0"/>
        <v>24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9.0909090909090912E-2</v>
      </c>
      <c r="F21" s="7"/>
      <c r="G21" s="7" t="e">
        <f>SUM(F4:F15)/SUM(E4:E15)</f>
        <v>#DIV/0!</v>
      </c>
      <c r="H21" s="7"/>
      <c r="I21" s="7">
        <f>SUM(H4:H15)/SUM(G4:G15)</f>
        <v>0</v>
      </c>
      <c r="J21" s="7"/>
      <c r="K21" s="7">
        <f>MODE(C4:C15)</f>
        <v>7</v>
      </c>
      <c r="L21" s="7"/>
      <c r="M21" s="7">
        <f>COUNTIF(C4:C15, K21)-COUNTIF(C4:C15, "&lt;&gt;"&amp;K21)</f>
        <v>-4</v>
      </c>
      <c r="N21" s="7"/>
      <c r="O21" s="7"/>
      <c r="P21" s="7">
        <f>MODE(D4:D15)</f>
        <v>7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26</v>
      </c>
      <c r="F26" s="7"/>
      <c r="G26" s="7">
        <f>SUM(K4:K15)-(SUM(I4:J15))</f>
        <v>-22</v>
      </c>
      <c r="H26" s="7"/>
      <c r="I26" s="7"/>
      <c r="J26" s="7">
        <f>AVERAGE(A36:A47)</f>
        <v>2.3333333333333335</v>
      </c>
      <c r="K26" s="7">
        <f>MEDIAN(A36:A47)</f>
        <v>2.5</v>
      </c>
      <c r="L26" s="10">
        <f>STDEV(A36:A47)</f>
        <v>1.6696942198734439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0.92307692307692313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2</v>
      </c>
      <c r="N31" s="7">
        <f>MEDIAN(D36:D47)</f>
        <v>2</v>
      </c>
      <c r="O31" s="7">
        <f>MAX(D36:D47)</f>
        <v>4</v>
      </c>
      <c r="P31" s="7">
        <f>STDEV(D36:D47)</f>
        <v>1.6514456476895409</v>
      </c>
      <c r="Q31" s="7">
        <f>SUM(G36:G47)</f>
        <v>4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0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3</v>
      </c>
      <c r="E38" s="7"/>
      <c r="F38" s="7"/>
      <c r="G38" s="7">
        <f t="shared" si="3"/>
        <v>0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3</v>
      </c>
      <c r="B39" s="7"/>
      <c r="C39" s="7"/>
      <c r="D39" s="7">
        <f t="shared" si="2"/>
        <v>2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5</v>
      </c>
      <c r="B40" s="7"/>
      <c r="C40" s="7"/>
      <c r="D40" s="7">
        <f t="shared" si="2"/>
        <v>4</v>
      </c>
      <c r="E40" s="7"/>
      <c r="F40" s="7"/>
      <c r="G40" s="7">
        <f t="shared" si="3"/>
        <v>1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2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3</v>
      </c>
      <c r="B42" s="7"/>
      <c r="C42" s="7"/>
      <c r="D42" s="7">
        <f t="shared" si="2"/>
        <v>3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3</v>
      </c>
      <c r="B43" s="7"/>
      <c r="C43" s="7"/>
      <c r="D43" s="7">
        <f t="shared" si="2"/>
        <v>4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1</v>
      </c>
      <c r="B44" s="7"/>
      <c r="C44" s="7"/>
      <c r="D44" s="7">
        <f t="shared" si="2"/>
        <v>2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5</v>
      </c>
      <c r="B45" s="7"/>
      <c r="C45" s="7"/>
      <c r="D45" s="7">
        <f t="shared" si="2"/>
        <v>4</v>
      </c>
      <c r="E45" s="7"/>
      <c r="F45" s="7"/>
      <c r="G45" s="7">
        <f t="shared" si="3"/>
        <v>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2</v>
      </c>
      <c r="B46" s="7"/>
      <c r="C46" s="7"/>
      <c r="D46" s="7">
        <f t="shared" si="2"/>
        <v>0</v>
      </c>
      <c r="E46" s="7"/>
      <c r="F46" s="7"/>
      <c r="G46" s="7">
        <f t="shared" si="3"/>
        <v>2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N14" sqref="N14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3</v>
      </c>
      <c r="D4" s="7">
        <v>3</v>
      </c>
      <c r="E4" s="7"/>
      <c r="F4" s="7"/>
      <c r="G4" s="7"/>
      <c r="H4" s="7"/>
      <c r="I4" s="7"/>
      <c r="J4" s="7">
        <v>2</v>
      </c>
      <c r="K4" s="7"/>
      <c r="L4" s="7">
        <v>4</v>
      </c>
      <c r="M4" s="7">
        <v>4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3</v>
      </c>
      <c r="D5" s="7"/>
      <c r="E5" s="7"/>
      <c r="F5" s="7"/>
      <c r="G5" s="7"/>
      <c r="H5" s="7"/>
      <c r="I5" s="7"/>
      <c r="J5" s="7">
        <v>1</v>
      </c>
      <c r="K5" s="7"/>
      <c r="L5" s="7">
        <v>2</v>
      </c>
      <c r="M5" s="7">
        <v>2</v>
      </c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4</v>
      </c>
      <c r="D6" s="7"/>
      <c r="E6" s="7"/>
      <c r="F6" s="7"/>
      <c r="G6" s="7"/>
      <c r="H6" s="7"/>
      <c r="I6" s="7"/>
      <c r="J6" s="7">
        <v>1</v>
      </c>
      <c r="K6" s="7"/>
      <c r="L6" s="7">
        <v>2</v>
      </c>
      <c r="M6" s="7">
        <v>2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4</v>
      </c>
      <c r="D7" s="7">
        <v>4</v>
      </c>
      <c r="E7" s="7"/>
      <c r="F7" s="7"/>
      <c r="G7" s="7"/>
      <c r="H7" s="7"/>
      <c r="I7" s="7">
        <v>2</v>
      </c>
      <c r="J7" s="7">
        <v>1</v>
      </c>
      <c r="K7" s="7"/>
      <c r="L7" s="7">
        <v>3</v>
      </c>
      <c r="M7" s="7">
        <v>3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3</v>
      </c>
      <c r="D8" s="7">
        <v>3</v>
      </c>
      <c r="E8" s="7"/>
      <c r="F8" s="7"/>
      <c r="G8" s="7"/>
      <c r="H8" s="7"/>
      <c r="I8" s="7"/>
      <c r="J8" s="7">
        <v>1</v>
      </c>
      <c r="K8" s="7"/>
      <c r="L8" s="7">
        <v>1</v>
      </c>
      <c r="M8" s="7">
        <v>1</v>
      </c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3</v>
      </c>
      <c r="D9" s="7"/>
      <c r="E9" s="7"/>
      <c r="F9" s="7"/>
      <c r="G9" s="7"/>
      <c r="H9" s="7"/>
      <c r="I9" s="7"/>
      <c r="J9" s="7">
        <v>2</v>
      </c>
      <c r="K9" s="7">
        <v>1</v>
      </c>
      <c r="L9" s="7">
        <v>4</v>
      </c>
      <c r="M9" s="7">
        <v>4</v>
      </c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8</v>
      </c>
      <c r="D10" s="7">
        <v>8</v>
      </c>
      <c r="E10" s="7"/>
      <c r="F10" s="7"/>
      <c r="G10" s="7"/>
      <c r="H10" s="7"/>
      <c r="I10" s="7"/>
      <c r="J10" s="7">
        <v>2</v>
      </c>
      <c r="K10" s="7">
        <v>1</v>
      </c>
      <c r="L10" s="7">
        <v>4</v>
      </c>
      <c r="M10" s="7">
        <v>3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8</v>
      </c>
      <c r="D11" s="7">
        <v>8</v>
      </c>
      <c r="E11" s="7"/>
      <c r="F11" s="7"/>
      <c r="G11" s="7"/>
      <c r="H11" s="7"/>
      <c r="I11" s="7"/>
      <c r="J11" s="7"/>
      <c r="K11" s="7">
        <v>1</v>
      </c>
      <c r="L11" s="7">
        <v>3</v>
      </c>
      <c r="M11" s="7">
        <v>2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8</v>
      </c>
      <c r="D12" s="7">
        <v>8</v>
      </c>
      <c r="E12" s="7"/>
      <c r="F12" s="7"/>
      <c r="G12" s="7"/>
      <c r="H12" s="7"/>
      <c r="I12" s="7"/>
      <c r="J12" s="7">
        <v>3</v>
      </c>
      <c r="K12" s="7"/>
      <c r="L12" s="7">
        <v>4</v>
      </c>
      <c r="M12" s="7">
        <v>4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4</v>
      </c>
      <c r="D13" s="7">
        <v>4</v>
      </c>
      <c r="E13" s="7"/>
      <c r="F13" s="7"/>
      <c r="G13" s="7"/>
      <c r="H13" s="7"/>
      <c r="I13" s="7"/>
      <c r="J13" s="7">
        <v>3</v>
      </c>
      <c r="K13" s="7">
        <v>2</v>
      </c>
      <c r="L13" s="7">
        <v>6</v>
      </c>
      <c r="M13" s="7">
        <v>6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>
        <v>0</v>
      </c>
      <c r="C14" s="7">
        <v>4</v>
      </c>
      <c r="D14" s="7"/>
      <c r="E14" s="7"/>
      <c r="F14" s="7"/>
      <c r="G14" s="7"/>
      <c r="H14" s="7"/>
      <c r="I14" s="7"/>
      <c r="J14" s="7">
        <v>2</v>
      </c>
      <c r="K14" s="7">
        <v>1</v>
      </c>
      <c r="L14" s="7">
        <v>5</v>
      </c>
      <c r="M14" s="7">
        <v>5</v>
      </c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52</v>
      </c>
      <c r="D16" s="7">
        <f t="shared" si="0"/>
        <v>38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2</v>
      </c>
      <c r="J16" s="7">
        <f t="shared" si="0"/>
        <v>18</v>
      </c>
      <c r="K16" s="7">
        <f t="shared" si="0"/>
        <v>6</v>
      </c>
      <c r="L16" s="7">
        <f t="shared" si="0"/>
        <v>38</v>
      </c>
      <c r="M16" s="7">
        <f t="shared" si="0"/>
        <v>36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3</v>
      </c>
      <c r="L21" s="7"/>
      <c r="M21" s="7">
        <f>COUNTIF(C4:C15, K21)-COUNTIF(C4:C15, "&lt;&gt;"&amp;K21)</f>
        <v>-4</v>
      </c>
      <c r="N21" s="7"/>
      <c r="O21" s="7"/>
      <c r="P21" s="7">
        <f>MODE(D4:D15)</f>
        <v>8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22</v>
      </c>
      <c r="F26" s="7"/>
      <c r="G26" s="7">
        <f>SUM(K4:K15)-(SUM(I4:J15))</f>
        <v>-14</v>
      </c>
      <c r="H26" s="7"/>
      <c r="I26" s="7"/>
      <c r="J26" s="7">
        <f>AVERAGE(A36:A47)</f>
        <v>2.1666666666666665</v>
      </c>
      <c r="K26" s="7">
        <f>MEDIAN(A36:A47)</f>
        <v>2.5</v>
      </c>
      <c r="L26" s="10">
        <f>STDEV(A36:A47)</f>
        <v>1.403458930534474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0.94736842105263153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3</v>
      </c>
      <c r="N31" s="7">
        <f>MEDIAN(D36:D47)</f>
        <v>3</v>
      </c>
      <c r="O31" s="7">
        <f>MAX(D36:D47)</f>
        <v>6</v>
      </c>
      <c r="P31" s="7">
        <f>STDEV(D36:D47)</f>
        <v>1.7056057308448835</v>
      </c>
      <c r="Q31" s="7">
        <f>SUM(G36:G47)</f>
        <v>-10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2</v>
      </c>
      <c r="B36" s="7"/>
      <c r="C36" s="7"/>
      <c r="D36" s="7">
        <f>SUM(M4+O4+Q4)</f>
        <v>4</v>
      </c>
      <c r="E36" s="7"/>
      <c r="F36" s="7"/>
      <c r="G36" s="7">
        <f>A36-D36</f>
        <v>-2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2</v>
      </c>
      <c r="E37" s="7"/>
      <c r="F37" s="7"/>
      <c r="G37" s="7">
        <f t="shared" ref="G37:G47" si="3">A37-D37</f>
        <v>-1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2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3</v>
      </c>
      <c r="B39" s="7"/>
      <c r="C39" s="7"/>
      <c r="D39" s="7">
        <f t="shared" si="2"/>
        <v>3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1</v>
      </c>
      <c r="B40" s="7"/>
      <c r="C40" s="7"/>
      <c r="D40" s="7">
        <f t="shared" si="2"/>
        <v>1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3</v>
      </c>
      <c r="B41" s="7"/>
      <c r="C41" s="7"/>
      <c r="D41" s="7">
        <f t="shared" si="2"/>
        <v>4</v>
      </c>
      <c r="E41" s="7"/>
      <c r="F41" s="7"/>
      <c r="G41" s="7">
        <f t="shared" si="3"/>
        <v>-1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3</v>
      </c>
      <c r="B42" s="7"/>
      <c r="C42" s="7"/>
      <c r="D42" s="7">
        <f t="shared" si="2"/>
        <v>3</v>
      </c>
      <c r="E42" s="7"/>
      <c r="F42" s="7"/>
      <c r="G42" s="7">
        <f t="shared" si="3"/>
        <v>0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1</v>
      </c>
      <c r="B43" s="7"/>
      <c r="C43" s="7"/>
      <c r="D43" s="7">
        <f t="shared" si="2"/>
        <v>2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3</v>
      </c>
      <c r="B44" s="7"/>
      <c r="C44" s="7"/>
      <c r="D44" s="7">
        <f t="shared" si="2"/>
        <v>4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5</v>
      </c>
      <c r="B45" s="7"/>
      <c r="C45" s="7"/>
      <c r="D45" s="7">
        <f t="shared" si="2"/>
        <v>6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3</v>
      </c>
      <c r="B46" s="7"/>
      <c r="C46" s="7"/>
      <c r="D46" s="7">
        <f t="shared" si="2"/>
        <v>5</v>
      </c>
      <c r="E46" s="7"/>
      <c r="F46" s="7"/>
      <c r="G46" s="7">
        <f t="shared" si="3"/>
        <v>-2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U15" sqref="U15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7</v>
      </c>
      <c r="D4" s="7"/>
      <c r="E4" s="7"/>
      <c r="F4" s="7"/>
      <c r="G4" s="7"/>
      <c r="H4" s="7"/>
      <c r="I4" s="7"/>
      <c r="J4" s="7">
        <v>3</v>
      </c>
      <c r="K4" s="7"/>
      <c r="L4" s="7">
        <v>2</v>
      </c>
      <c r="M4" s="7">
        <v>2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3</v>
      </c>
      <c r="D5" s="7"/>
      <c r="E5" s="7"/>
      <c r="F5" s="7"/>
      <c r="G5" s="7"/>
      <c r="H5" s="7"/>
      <c r="I5" s="7"/>
      <c r="J5" s="7">
        <v>1</v>
      </c>
      <c r="K5" s="7"/>
      <c r="L5" s="7"/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/>
      <c r="D6" s="7"/>
      <c r="E6" s="7"/>
      <c r="F6" s="7"/>
      <c r="G6" s="7"/>
      <c r="H6" s="7"/>
      <c r="I6" s="7"/>
      <c r="J6" s="7">
        <v>3</v>
      </c>
      <c r="K6" s="7"/>
      <c r="L6" s="7">
        <v>1</v>
      </c>
      <c r="M6" s="7">
        <v>1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4</v>
      </c>
      <c r="D7" s="7">
        <v>4</v>
      </c>
      <c r="E7" s="7"/>
      <c r="F7" s="7"/>
      <c r="G7" s="7"/>
      <c r="H7" s="7"/>
      <c r="I7" s="7"/>
      <c r="J7" s="7"/>
      <c r="K7" s="7"/>
      <c r="L7" s="7">
        <v>1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8</v>
      </c>
      <c r="D9" s="7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4</v>
      </c>
      <c r="D10" s="7"/>
      <c r="E10" s="7"/>
      <c r="F10" s="7"/>
      <c r="G10" s="7"/>
      <c r="H10" s="7"/>
      <c r="I10" s="7"/>
      <c r="J10" s="7">
        <v>2</v>
      </c>
      <c r="K10" s="7"/>
      <c r="L10" s="7">
        <v>3</v>
      </c>
      <c r="M10" s="7">
        <v>3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4</v>
      </c>
      <c r="D11" s="7"/>
      <c r="E11" s="7"/>
      <c r="F11" s="7"/>
      <c r="G11" s="7"/>
      <c r="H11" s="7"/>
      <c r="I11" s="7"/>
      <c r="J11" s="7"/>
      <c r="K11" s="7"/>
      <c r="L11" s="7">
        <v>1</v>
      </c>
      <c r="M11" s="7">
        <v>1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/>
      <c r="D12" s="7"/>
      <c r="E12" s="7"/>
      <c r="F12" s="7"/>
      <c r="G12" s="7"/>
      <c r="H12" s="7"/>
      <c r="I12" s="7"/>
      <c r="J12" s="7"/>
      <c r="K12" s="7"/>
      <c r="L12" s="7">
        <v>1</v>
      </c>
      <c r="M12" s="7">
        <v>1</v>
      </c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4</v>
      </c>
      <c r="D13" s="7">
        <v>4</v>
      </c>
      <c r="E13" s="7"/>
      <c r="F13" s="7"/>
      <c r="G13" s="7"/>
      <c r="H13" s="7"/>
      <c r="I13" s="7"/>
      <c r="J13" s="7">
        <v>2</v>
      </c>
      <c r="K13" s="7">
        <v>1</v>
      </c>
      <c r="L13" s="7">
        <v>4</v>
      </c>
      <c r="M13" s="7">
        <v>4</v>
      </c>
      <c r="N13" s="7"/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38</v>
      </c>
      <c r="D16" s="7">
        <f t="shared" si="0"/>
        <v>16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11</v>
      </c>
      <c r="K16" s="7">
        <f t="shared" si="0"/>
        <v>1</v>
      </c>
      <c r="L16" s="7">
        <f t="shared" si="0"/>
        <v>13</v>
      </c>
      <c r="M16" s="7">
        <f t="shared" si="0"/>
        <v>13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4</v>
      </c>
      <c r="L21" s="7"/>
      <c r="M21" s="7">
        <f>COUNTIF(C4:C15, K21)-COUNTIF(C4:C15, "&lt;&gt;"&amp;K21)</f>
        <v>-2</v>
      </c>
      <c r="N21" s="7"/>
      <c r="O21" s="7"/>
      <c r="P21" s="7">
        <f>MODE(D4:D15)</f>
        <v>4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12</v>
      </c>
      <c r="F26" s="7"/>
      <c r="G26" s="7">
        <f>SUM(K4:K15)-(SUM(I4:J15))</f>
        <v>-10</v>
      </c>
      <c r="H26" s="7"/>
      <c r="I26" s="7"/>
      <c r="J26" s="7">
        <f>AVERAGE(A36:A47)</f>
        <v>1</v>
      </c>
      <c r="K26" s="7">
        <f>MEDIAN(A36:A47)</f>
        <v>0</v>
      </c>
      <c r="L26" s="10">
        <f>STDEV(A36:A47)</f>
        <v>1.3483997249264841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 t="e">
        <f>SUM(O4:O15)/SUM(N4:N15)</f>
        <v>#DIV/0!</v>
      </c>
      <c r="H31" s="7"/>
      <c r="I31" s="7"/>
      <c r="J31" s="7" t="e">
        <f>SUM(Q4:Q15)/SUM(P4:P15)</f>
        <v>#DIV/0!</v>
      </c>
      <c r="K31" s="7"/>
      <c r="L31" s="7"/>
      <c r="M31" s="7">
        <f>AVERAGE(D36:D47)</f>
        <v>1.0833333333333333</v>
      </c>
      <c r="N31" s="7">
        <f>MEDIAN(D36:D47)</f>
        <v>1</v>
      </c>
      <c r="O31" s="7">
        <f>MAX(D36:D47)</f>
        <v>4</v>
      </c>
      <c r="P31" s="7">
        <f>STDEV(D36:D47)</f>
        <v>1.3113721705515065</v>
      </c>
      <c r="Q31" s="7">
        <f>SUM(G36:G47)</f>
        <v>-1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2</v>
      </c>
      <c r="E36" s="7"/>
      <c r="F36" s="7"/>
      <c r="G36" s="7">
        <f>A36-D36</f>
        <v>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1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1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3</v>
      </c>
      <c r="B38" s="7"/>
      <c r="C38" s="7"/>
      <c r="D38" s="7">
        <f t="shared" si="2"/>
        <v>1</v>
      </c>
      <c r="E38" s="7"/>
      <c r="F38" s="7"/>
      <c r="G38" s="7">
        <f t="shared" si="3"/>
        <v>2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0</v>
      </c>
      <c r="B39" s="7"/>
      <c r="C39" s="7"/>
      <c r="D39" s="7">
        <f t="shared" si="2"/>
        <v>1</v>
      </c>
      <c r="E39" s="7"/>
      <c r="F39" s="7"/>
      <c r="G39" s="7">
        <f t="shared" si="3"/>
        <v>-1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0</v>
      </c>
      <c r="B41" s="7"/>
      <c r="C41" s="7"/>
      <c r="D41" s="7">
        <f t="shared" si="2"/>
        <v>0</v>
      </c>
      <c r="E41" s="7"/>
      <c r="F41" s="7"/>
      <c r="G41" s="7">
        <f t="shared" si="3"/>
        <v>0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2</v>
      </c>
      <c r="B42" s="7"/>
      <c r="C42" s="7"/>
      <c r="D42" s="7">
        <f t="shared" si="2"/>
        <v>3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0</v>
      </c>
      <c r="B43" s="7"/>
      <c r="C43" s="7"/>
      <c r="D43" s="7">
        <f t="shared" si="2"/>
        <v>1</v>
      </c>
      <c r="E43" s="7"/>
      <c r="F43" s="7"/>
      <c r="G43" s="7">
        <f t="shared" si="3"/>
        <v>-1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1</v>
      </c>
      <c r="E44" s="7"/>
      <c r="F44" s="7"/>
      <c r="G44" s="7">
        <f t="shared" si="3"/>
        <v>-1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3</v>
      </c>
      <c r="B45" s="7"/>
      <c r="C45" s="7"/>
      <c r="D45" s="7">
        <f t="shared" si="2"/>
        <v>4</v>
      </c>
      <c r="E45" s="7"/>
      <c r="F45" s="7"/>
      <c r="G45" s="7">
        <f t="shared" si="3"/>
        <v>-1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R13" sqref="R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>
        <v>6</v>
      </c>
      <c r="D4" s="7">
        <v>6</v>
      </c>
      <c r="E4" s="7">
        <v>1</v>
      </c>
      <c r="F4" s="7"/>
      <c r="G4" s="7"/>
      <c r="H4" s="7"/>
      <c r="I4" s="7"/>
      <c r="J4" s="7">
        <v>3</v>
      </c>
      <c r="K4" s="7"/>
      <c r="L4" s="7"/>
      <c r="M4" s="7"/>
      <c r="N4" s="7">
        <v>5</v>
      </c>
      <c r="O4" s="7">
        <v>4</v>
      </c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>
        <v>9</v>
      </c>
      <c r="D5" s="7">
        <v>9</v>
      </c>
      <c r="E5" s="7">
        <v>1</v>
      </c>
      <c r="F5" s="7"/>
      <c r="G5" s="7"/>
      <c r="H5" s="7"/>
      <c r="I5" s="7"/>
      <c r="J5" s="7">
        <v>4</v>
      </c>
      <c r="K5" s="7">
        <v>2</v>
      </c>
      <c r="L5" s="7"/>
      <c r="M5" s="7"/>
      <c r="N5" s="7">
        <v>6</v>
      </c>
      <c r="O5" s="7">
        <v>6</v>
      </c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7</v>
      </c>
      <c r="D6" s="7"/>
      <c r="E6" s="7"/>
      <c r="F6" s="7"/>
      <c r="G6" s="7"/>
      <c r="H6" s="7"/>
      <c r="I6" s="7"/>
      <c r="J6" s="7">
        <v>1</v>
      </c>
      <c r="K6" s="7"/>
      <c r="L6" s="7"/>
      <c r="M6" s="7"/>
      <c r="N6" s="7"/>
      <c r="O6" s="7"/>
      <c r="P6" s="7">
        <v>1</v>
      </c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4</v>
      </c>
      <c r="D7" s="7">
        <v>4</v>
      </c>
      <c r="E7" s="7">
        <v>1</v>
      </c>
      <c r="F7" s="7">
        <v>1</v>
      </c>
      <c r="G7" s="7"/>
      <c r="H7" s="7"/>
      <c r="I7" s="7">
        <v>1</v>
      </c>
      <c r="J7" s="7">
        <v>2</v>
      </c>
      <c r="K7" s="7"/>
      <c r="L7" s="7"/>
      <c r="M7" s="7"/>
      <c r="N7" s="7">
        <v>1</v>
      </c>
      <c r="O7" s="7">
        <v>1</v>
      </c>
      <c r="P7" s="7">
        <v>2</v>
      </c>
      <c r="Q7" s="7">
        <v>1</v>
      </c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9</v>
      </c>
      <c r="D8" s="7">
        <v>9</v>
      </c>
      <c r="E8" s="7">
        <v>1</v>
      </c>
      <c r="F8" s="7"/>
      <c r="G8" s="7"/>
      <c r="H8" s="7"/>
      <c r="I8" s="7"/>
      <c r="J8" s="7">
        <v>3</v>
      </c>
      <c r="K8" s="7">
        <v>1</v>
      </c>
      <c r="L8" s="7"/>
      <c r="M8" s="7"/>
      <c r="N8" s="7">
        <v>2</v>
      </c>
      <c r="O8" s="7">
        <v>2</v>
      </c>
      <c r="P8" s="7">
        <v>2</v>
      </c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/>
      <c r="D9" s="7"/>
      <c r="E9" s="7"/>
      <c r="F9" s="7"/>
      <c r="G9" s="7"/>
      <c r="H9" s="7"/>
      <c r="I9" s="7"/>
      <c r="J9" s="7">
        <v>2</v>
      </c>
      <c r="K9" s="7"/>
      <c r="L9" s="7">
        <v>1</v>
      </c>
      <c r="M9" s="7">
        <v>1</v>
      </c>
      <c r="N9" s="7">
        <v>2</v>
      </c>
      <c r="O9" s="7"/>
      <c r="P9" s="7"/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>
        <v>7</v>
      </c>
      <c r="D10" s="7">
        <v>7</v>
      </c>
      <c r="E10" s="7"/>
      <c r="F10" s="7"/>
      <c r="G10" s="7"/>
      <c r="H10" s="7"/>
      <c r="I10" s="7"/>
      <c r="J10" s="7">
        <v>5</v>
      </c>
      <c r="K10" s="7"/>
      <c r="L10" s="7">
        <v>6</v>
      </c>
      <c r="M10" s="7">
        <v>6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>
        <v>8</v>
      </c>
      <c r="D11" s="7">
        <v>8</v>
      </c>
      <c r="E11" s="7"/>
      <c r="F11" s="7"/>
      <c r="G11" s="7"/>
      <c r="H11" s="7"/>
      <c r="I11" s="7">
        <v>1</v>
      </c>
      <c r="J11" s="7">
        <v>4</v>
      </c>
      <c r="K11" s="7"/>
      <c r="L11" s="7"/>
      <c r="M11" s="7"/>
      <c r="N11" s="7"/>
      <c r="O11" s="7"/>
      <c r="P11" s="7">
        <v>5</v>
      </c>
      <c r="Q11" s="7">
        <v>5</v>
      </c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8</v>
      </c>
      <c r="D12" s="7">
        <v>8</v>
      </c>
      <c r="E12" s="7">
        <v>1</v>
      </c>
      <c r="F12" s="7">
        <v>1</v>
      </c>
      <c r="G12" s="7"/>
      <c r="H12" s="7"/>
      <c r="I12" s="7">
        <v>1</v>
      </c>
      <c r="J12" s="7">
        <v>3</v>
      </c>
      <c r="K12" s="7">
        <v>2</v>
      </c>
      <c r="L12" s="7"/>
      <c r="M12" s="7"/>
      <c r="N12" s="7">
        <v>6</v>
      </c>
      <c r="O12" s="7">
        <v>5</v>
      </c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7</v>
      </c>
      <c r="D13" s="7">
        <v>7</v>
      </c>
      <c r="E13" s="7">
        <v>1</v>
      </c>
      <c r="F13" s="7">
        <v>1</v>
      </c>
      <c r="G13" s="7"/>
      <c r="H13" s="7"/>
      <c r="I13" s="7"/>
      <c r="J13" s="7">
        <v>3</v>
      </c>
      <c r="K13" s="7">
        <v>3</v>
      </c>
      <c r="L13" s="7"/>
      <c r="M13" s="7"/>
      <c r="N13" s="7">
        <v>4</v>
      </c>
      <c r="O13" s="7">
        <v>3</v>
      </c>
      <c r="P13" s="7">
        <v>2</v>
      </c>
      <c r="Q13" s="7">
        <v>1</v>
      </c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65</v>
      </c>
      <c r="D16" s="7">
        <f t="shared" si="0"/>
        <v>58</v>
      </c>
      <c r="E16" s="7">
        <f t="shared" si="0"/>
        <v>6</v>
      </c>
      <c r="F16" s="7">
        <f t="shared" si="0"/>
        <v>3</v>
      </c>
      <c r="G16" s="7">
        <f t="shared" si="0"/>
        <v>0</v>
      </c>
      <c r="H16" s="7">
        <f t="shared" si="0"/>
        <v>0</v>
      </c>
      <c r="I16" s="7">
        <f t="shared" si="0"/>
        <v>3</v>
      </c>
      <c r="J16" s="7">
        <f t="shared" si="0"/>
        <v>30</v>
      </c>
      <c r="K16" s="7">
        <f t="shared" si="0"/>
        <v>8</v>
      </c>
      <c r="L16" s="7">
        <f t="shared" si="0"/>
        <v>7</v>
      </c>
      <c r="M16" s="7">
        <f t="shared" si="0"/>
        <v>7</v>
      </c>
      <c r="N16" s="7">
        <f t="shared" si="0"/>
        <v>26</v>
      </c>
      <c r="O16" s="7">
        <f t="shared" si="0"/>
        <v>21</v>
      </c>
      <c r="P16" s="7">
        <f t="shared" si="0"/>
        <v>12</v>
      </c>
      <c r="Q16" s="7">
        <f t="shared" si="0"/>
        <v>7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>
        <f>SUM(F4:F15)/SUM(E4:E15)</f>
        <v>0.5</v>
      </c>
      <c r="H21" s="7"/>
      <c r="I21" s="7" t="e">
        <f>SUM(H4:H15)/SUM(G4:G15)</f>
        <v>#DIV/0!</v>
      </c>
      <c r="J21" s="7"/>
      <c r="K21" s="7">
        <f>MODE(C4:C15)</f>
        <v>7</v>
      </c>
      <c r="L21" s="7"/>
      <c r="M21" s="7">
        <f>COUNTIF(C4:C15, K21)-COUNTIF(C4:C15, "&lt;&gt;"&amp;K21)</f>
        <v>-6</v>
      </c>
      <c r="N21" s="7"/>
      <c r="O21" s="7"/>
      <c r="P21" s="7">
        <f>MODE(D4:D15)</f>
        <v>9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35</v>
      </c>
      <c r="F26" s="7"/>
      <c r="G26" s="7">
        <f>SUM(K4:K15)-(SUM(I4:J15))</f>
        <v>-25</v>
      </c>
      <c r="H26" s="7"/>
      <c r="I26" s="7"/>
      <c r="J26" s="7">
        <f>AVERAGE(A36:A47)</f>
        <v>3.4166666666666665</v>
      </c>
      <c r="K26" s="7">
        <f>MEDIAN(A36:A47)</f>
        <v>3.5</v>
      </c>
      <c r="L26" s="10">
        <f>STDEV(A36:A47)</f>
        <v>2.2746961169005462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1</v>
      </c>
      <c r="F31" s="7"/>
      <c r="G31" s="7">
        <f>SUM(O4:O15)/SUM(N4:N15)</f>
        <v>0.80769230769230771</v>
      </c>
      <c r="H31" s="7"/>
      <c r="I31" s="7"/>
      <c r="J31" s="7">
        <f>SUM(Q4:Q15)/SUM(P4:P15)</f>
        <v>0.58333333333333337</v>
      </c>
      <c r="K31" s="7"/>
      <c r="L31" s="7"/>
      <c r="M31" s="7">
        <f>AVERAGE(D36:D47)</f>
        <v>2.9166666666666665</v>
      </c>
      <c r="N31" s="7">
        <f>MEDIAN(D36:D47)</f>
        <v>3</v>
      </c>
      <c r="O31" s="7">
        <f>MAX(D36:D47)</f>
        <v>6</v>
      </c>
      <c r="P31" s="7">
        <f>STDEV(D36:D47)</f>
        <v>2.3532698077098573</v>
      </c>
      <c r="Q31" s="7">
        <f>SUM(G36:G47)</f>
        <v>6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3</v>
      </c>
      <c r="B36" s="7"/>
      <c r="C36" s="7"/>
      <c r="D36" s="7">
        <f>SUM(M4+O4+Q4)</f>
        <v>4</v>
      </c>
      <c r="E36" s="7"/>
      <c r="F36" s="7"/>
      <c r="G36" s="7">
        <f>A36-D36</f>
        <v>-1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6</v>
      </c>
      <c r="B37" s="7"/>
      <c r="C37" s="7"/>
      <c r="D37" s="7">
        <f t="shared" ref="D37:D47" si="2">SUM(M5+O5+Q5)</f>
        <v>6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1</v>
      </c>
      <c r="B38" s="7"/>
      <c r="C38" s="7"/>
      <c r="D38" s="7">
        <f t="shared" si="2"/>
        <v>0</v>
      </c>
      <c r="E38" s="7"/>
      <c r="F38" s="7"/>
      <c r="G38" s="7">
        <f t="shared" si="3"/>
        <v>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3</v>
      </c>
      <c r="B39" s="7"/>
      <c r="C39" s="7"/>
      <c r="D39" s="7">
        <f t="shared" si="2"/>
        <v>2</v>
      </c>
      <c r="E39" s="7"/>
      <c r="F39" s="7"/>
      <c r="G39" s="7">
        <f t="shared" si="3"/>
        <v>1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4</v>
      </c>
      <c r="B40" s="7"/>
      <c r="C40" s="7"/>
      <c r="D40" s="7">
        <f t="shared" si="2"/>
        <v>2</v>
      </c>
      <c r="E40" s="7"/>
      <c r="F40" s="7"/>
      <c r="G40" s="7">
        <f t="shared" si="3"/>
        <v>2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1</v>
      </c>
      <c r="E41" s="7"/>
      <c r="F41" s="7"/>
      <c r="G41" s="7">
        <f t="shared" si="3"/>
        <v>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5</v>
      </c>
      <c r="B42" s="7"/>
      <c r="C42" s="7"/>
      <c r="D42" s="7">
        <f t="shared" si="2"/>
        <v>6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5</v>
      </c>
      <c r="B43" s="7"/>
      <c r="C43" s="7"/>
      <c r="D43" s="7">
        <f t="shared" si="2"/>
        <v>5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6</v>
      </c>
      <c r="B44" s="7"/>
      <c r="C44" s="7"/>
      <c r="D44" s="7">
        <f t="shared" si="2"/>
        <v>5</v>
      </c>
      <c r="E44" s="7"/>
      <c r="F44" s="7"/>
      <c r="G44" s="7">
        <f t="shared" si="3"/>
        <v>1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6</v>
      </c>
      <c r="B45" s="7"/>
      <c r="C45" s="7"/>
      <c r="D45" s="7">
        <f t="shared" si="2"/>
        <v>4</v>
      </c>
      <c r="E45" s="7"/>
      <c r="F45" s="7"/>
      <c r="G45" s="7">
        <f t="shared" si="3"/>
        <v>2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O13" sqref="O13"/>
    </sheetView>
  </sheetViews>
  <sheetFormatPr baseColWidth="10" defaultRowHeight="15" x14ac:dyDescent="0.2"/>
  <sheetData>
    <row r="1" spans="1:21" ht="16" x14ac:dyDescent="0.2">
      <c r="A1" s="6" t="s">
        <v>43</v>
      </c>
      <c r="B1" s="7" t="s">
        <v>0</v>
      </c>
      <c r="C1" s="7"/>
      <c r="D1" s="7"/>
      <c r="E1" s="7"/>
      <c r="F1" s="7"/>
      <c r="G1" s="7"/>
      <c r="H1" s="7"/>
      <c r="I1" s="7" t="s">
        <v>1</v>
      </c>
      <c r="J1" s="7"/>
      <c r="K1" s="7"/>
      <c r="L1" s="7" t="s">
        <v>2</v>
      </c>
      <c r="M1" s="7"/>
      <c r="N1" s="7"/>
      <c r="O1" s="7"/>
      <c r="P1" s="7"/>
      <c r="Q1" s="7"/>
      <c r="R1" s="7"/>
      <c r="S1" s="7"/>
      <c r="T1" s="7"/>
      <c r="U1" s="4"/>
    </row>
    <row r="2" spans="1:21" ht="16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9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/>
      <c r="S2" s="7"/>
      <c r="T2" s="7"/>
      <c r="U2" s="5"/>
    </row>
    <row r="3" spans="1:21" ht="16" x14ac:dyDescent="0.2">
      <c r="A3" s="7" t="s">
        <v>19</v>
      </c>
      <c r="B3" s="7" t="s">
        <v>20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/>
      <c r="S3" s="7"/>
      <c r="T3" s="7"/>
      <c r="U3" s="2"/>
    </row>
    <row r="4" spans="1:21" ht="16" x14ac:dyDescent="0.2">
      <c r="A4" s="7">
        <v>1</v>
      </c>
      <c r="B4" s="7">
        <v>0</v>
      </c>
      <c r="C4" s="7"/>
      <c r="D4" s="7"/>
      <c r="E4" s="7"/>
      <c r="F4" s="7"/>
      <c r="G4" s="7"/>
      <c r="H4" s="7"/>
      <c r="I4" s="7"/>
      <c r="J4" s="7">
        <v>1</v>
      </c>
      <c r="K4" s="7"/>
      <c r="L4" s="7">
        <v>2</v>
      </c>
      <c r="M4" s="7">
        <v>1</v>
      </c>
      <c r="N4" s="7"/>
      <c r="O4" s="7"/>
      <c r="P4" s="7"/>
      <c r="Q4" s="7"/>
      <c r="R4" s="7"/>
      <c r="S4" s="8"/>
      <c r="T4" s="8"/>
      <c r="U4" s="2"/>
    </row>
    <row r="5" spans="1:21" ht="16" x14ac:dyDescent="0.2">
      <c r="A5" s="7">
        <v>2</v>
      </c>
      <c r="B5" s="7">
        <v>0</v>
      </c>
      <c r="C5" s="7"/>
      <c r="D5" s="7"/>
      <c r="E5" s="7"/>
      <c r="F5" s="7"/>
      <c r="G5" s="7"/>
      <c r="H5" s="7"/>
      <c r="I5" s="7"/>
      <c r="J5" s="7"/>
      <c r="K5" s="7"/>
      <c r="L5" s="7">
        <v>1</v>
      </c>
      <c r="M5" s="7"/>
      <c r="N5" s="7"/>
      <c r="O5" s="7"/>
      <c r="P5" s="7"/>
      <c r="Q5" s="7"/>
      <c r="R5" s="7"/>
      <c r="S5" s="8"/>
      <c r="T5" s="8"/>
      <c r="U5" s="2"/>
    </row>
    <row r="6" spans="1:21" ht="16" x14ac:dyDescent="0.2">
      <c r="A6" s="7">
        <v>3</v>
      </c>
      <c r="B6" s="7">
        <v>0</v>
      </c>
      <c r="C6" s="7">
        <v>3</v>
      </c>
      <c r="D6" s="7"/>
      <c r="E6" s="7"/>
      <c r="F6" s="7"/>
      <c r="G6" s="7"/>
      <c r="H6" s="7"/>
      <c r="I6" s="7"/>
      <c r="J6" s="7"/>
      <c r="K6" s="7"/>
      <c r="L6" s="7">
        <v>1</v>
      </c>
      <c r="M6" s="7">
        <v>1</v>
      </c>
      <c r="N6" s="7"/>
      <c r="O6" s="7"/>
      <c r="P6" s="7"/>
      <c r="Q6" s="7"/>
      <c r="R6" s="7"/>
      <c r="S6" s="8"/>
      <c r="T6" s="8"/>
      <c r="U6" s="2"/>
    </row>
    <row r="7" spans="1:21" ht="16" x14ac:dyDescent="0.2">
      <c r="A7" s="7">
        <v>4</v>
      </c>
      <c r="B7" s="7">
        <v>0</v>
      </c>
      <c r="C7" s="7">
        <v>7</v>
      </c>
      <c r="D7" s="7"/>
      <c r="E7" s="7"/>
      <c r="F7" s="7"/>
      <c r="G7" s="7"/>
      <c r="H7" s="7"/>
      <c r="I7" s="7"/>
      <c r="J7" s="7"/>
      <c r="K7" s="7">
        <v>1</v>
      </c>
      <c r="L7" s="7">
        <v>2</v>
      </c>
      <c r="M7" s="7">
        <v>1</v>
      </c>
      <c r="N7" s="7"/>
      <c r="O7" s="7"/>
      <c r="P7" s="7"/>
      <c r="Q7" s="7"/>
      <c r="R7" s="7"/>
      <c r="S7" s="8"/>
      <c r="T7" s="8"/>
      <c r="U7" s="2"/>
    </row>
    <row r="8" spans="1:21" ht="16" x14ac:dyDescent="0.2">
      <c r="A8" s="7">
        <v>5</v>
      </c>
      <c r="B8" s="7">
        <v>0</v>
      </c>
      <c r="C8" s="7">
        <v>4</v>
      </c>
      <c r="D8" s="7">
        <v>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8"/>
      <c r="U8" s="2"/>
    </row>
    <row r="9" spans="1:21" ht="16" x14ac:dyDescent="0.2">
      <c r="A9" s="7">
        <v>6</v>
      </c>
      <c r="B9" s="7">
        <v>0</v>
      </c>
      <c r="C9" s="7">
        <v>4</v>
      </c>
      <c r="D9" s="7">
        <v>4</v>
      </c>
      <c r="E9" s="7"/>
      <c r="F9" s="7"/>
      <c r="G9" s="7"/>
      <c r="H9" s="7"/>
      <c r="I9" s="7"/>
      <c r="J9" s="7"/>
      <c r="K9" s="7">
        <v>2</v>
      </c>
      <c r="L9" s="7">
        <v>1</v>
      </c>
      <c r="M9" s="7">
        <v>1</v>
      </c>
      <c r="N9" s="7"/>
      <c r="O9" s="7"/>
      <c r="P9" s="7">
        <v>1</v>
      </c>
      <c r="Q9" s="7"/>
      <c r="R9" s="7"/>
      <c r="S9" s="8"/>
      <c r="T9" s="8"/>
      <c r="U9" s="2"/>
    </row>
    <row r="10" spans="1:21" ht="16" x14ac:dyDescent="0.2">
      <c r="A10" s="7">
        <v>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>
        <v>1</v>
      </c>
      <c r="L10" s="7">
        <v>3</v>
      </c>
      <c r="M10" s="7">
        <v>2</v>
      </c>
      <c r="N10" s="7"/>
      <c r="O10" s="7"/>
      <c r="P10" s="7"/>
      <c r="Q10" s="7"/>
      <c r="R10" s="7"/>
      <c r="S10" s="8"/>
      <c r="T10" s="8"/>
      <c r="U10" s="2"/>
    </row>
    <row r="11" spans="1:21" ht="16" x14ac:dyDescent="0.2">
      <c r="A11" s="7">
        <v>8</v>
      </c>
      <c r="B11" s="7">
        <v>0</v>
      </c>
      <c r="C11" s="7"/>
      <c r="D11" s="7"/>
      <c r="E11" s="7"/>
      <c r="F11" s="7"/>
      <c r="G11" s="7"/>
      <c r="H11" s="7"/>
      <c r="I11" s="7"/>
      <c r="J11" s="7">
        <v>1</v>
      </c>
      <c r="K11" s="7">
        <v>1</v>
      </c>
      <c r="L11" s="7">
        <v>2</v>
      </c>
      <c r="M11" s="7">
        <v>2</v>
      </c>
      <c r="N11" s="7"/>
      <c r="O11" s="7"/>
      <c r="P11" s="7"/>
      <c r="Q11" s="7"/>
      <c r="R11" s="7"/>
      <c r="S11" s="8"/>
      <c r="T11" s="8"/>
      <c r="U11" s="2"/>
    </row>
    <row r="12" spans="1:21" ht="16" x14ac:dyDescent="0.2">
      <c r="A12" s="7">
        <v>9</v>
      </c>
      <c r="B12" s="7">
        <v>0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>
        <v>1</v>
      </c>
      <c r="M12" s="7"/>
      <c r="N12" s="7"/>
      <c r="O12" s="7"/>
      <c r="P12" s="7"/>
      <c r="Q12" s="7"/>
      <c r="R12" s="7"/>
      <c r="S12" s="8"/>
      <c r="T12" s="8"/>
      <c r="U12" s="2"/>
    </row>
    <row r="13" spans="1:21" ht="16" x14ac:dyDescent="0.2">
      <c r="A13" s="7">
        <v>10</v>
      </c>
      <c r="B13" s="7">
        <v>0</v>
      </c>
      <c r="C13" s="7">
        <v>3</v>
      </c>
      <c r="D13" s="7">
        <v>3</v>
      </c>
      <c r="E13" s="7"/>
      <c r="F13" s="7"/>
      <c r="G13" s="7"/>
      <c r="H13" s="7"/>
      <c r="I13" s="7"/>
      <c r="J13" s="7"/>
      <c r="K13" s="7"/>
      <c r="L13" s="7">
        <v>2</v>
      </c>
      <c r="M13" s="7"/>
      <c r="N13" s="7">
        <v>1</v>
      </c>
      <c r="O13" s="7"/>
      <c r="P13" s="7"/>
      <c r="Q13" s="7"/>
      <c r="R13" s="7"/>
      <c r="S13" s="8"/>
      <c r="T13" s="8"/>
      <c r="U13" s="2"/>
    </row>
    <row r="14" spans="1:21" ht="16" x14ac:dyDescent="0.2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8"/>
      <c r="U14" s="2"/>
    </row>
    <row r="15" spans="1:21" ht="16" x14ac:dyDescent="0.2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8"/>
      <c r="U15" s="2"/>
    </row>
    <row r="16" spans="1:21" ht="16" x14ac:dyDescent="0.2">
      <c r="A16" s="7" t="s">
        <v>44</v>
      </c>
      <c r="B16" s="7">
        <f>SUM(B4:B15)</f>
        <v>0</v>
      </c>
      <c r="C16" s="7">
        <f t="shared" ref="C16:Q16" si="0">SUM(C4:C15)</f>
        <v>25</v>
      </c>
      <c r="D16" s="7">
        <f t="shared" si="0"/>
        <v>15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2</v>
      </c>
      <c r="K16" s="7">
        <f t="shared" si="0"/>
        <v>5</v>
      </c>
      <c r="L16" s="7">
        <f t="shared" si="0"/>
        <v>15</v>
      </c>
      <c r="M16" s="7">
        <f t="shared" si="0"/>
        <v>8</v>
      </c>
      <c r="N16" s="7">
        <f t="shared" si="0"/>
        <v>1</v>
      </c>
      <c r="O16" s="7">
        <f t="shared" si="0"/>
        <v>0</v>
      </c>
      <c r="P16" s="7">
        <f t="shared" si="0"/>
        <v>1</v>
      </c>
      <c r="Q16" s="7">
        <f t="shared" si="0"/>
        <v>0</v>
      </c>
      <c r="R16" s="7"/>
      <c r="S16" s="8"/>
      <c r="T16" s="8"/>
      <c r="U16" s="3"/>
    </row>
    <row r="17" spans="1:21" ht="16" x14ac:dyDescent="0.2">
      <c r="A17" s="6" t="s">
        <v>22</v>
      </c>
      <c r="B17" s="6"/>
      <c r="C17" s="7" t="s">
        <v>23</v>
      </c>
      <c r="D17" s="7" t="s">
        <v>24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"/>
    </row>
    <row r="18" spans="1:21" ht="16" x14ac:dyDescent="0.2">
      <c r="A18" s="7" t="s">
        <v>25</v>
      </c>
      <c r="B18" s="7"/>
      <c r="C18" s="7" t="s">
        <v>26</v>
      </c>
      <c r="D18" s="7">
        <v>1</v>
      </c>
      <c r="E18" s="6" t="s">
        <v>45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"/>
    </row>
    <row r="19" spans="1:21" ht="16" x14ac:dyDescent="0.2">
      <c r="A19" s="7" t="s">
        <v>27</v>
      </c>
      <c r="B19" s="7"/>
      <c r="C19" s="7" t="s">
        <v>28</v>
      </c>
      <c r="D19" s="7">
        <v>2</v>
      </c>
      <c r="E19" s="9" t="s">
        <v>46</v>
      </c>
      <c r="F19" s="9"/>
      <c r="G19" s="9" t="s">
        <v>47</v>
      </c>
      <c r="H19" s="9"/>
      <c r="I19" s="9" t="s">
        <v>48</v>
      </c>
      <c r="J19" s="9"/>
      <c r="K19" s="9" t="s">
        <v>49</v>
      </c>
      <c r="L19" s="9"/>
      <c r="M19" s="9"/>
      <c r="N19" s="9"/>
      <c r="O19" s="7"/>
      <c r="P19" s="9" t="s">
        <v>50</v>
      </c>
      <c r="Q19" s="9"/>
      <c r="R19" s="7"/>
      <c r="S19" s="7"/>
      <c r="T19" s="7"/>
      <c r="U19" s="1"/>
    </row>
    <row r="20" spans="1:21" ht="16" x14ac:dyDescent="0.2">
      <c r="A20" s="7" t="s">
        <v>29</v>
      </c>
      <c r="B20" s="7"/>
      <c r="C20" s="7" t="s">
        <v>30</v>
      </c>
      <c r="D20" s="7">
        <v>3</v>
      </c>
      <c r="E20" s="7" t="s">
        <v>51</v>
      </c>
      <c r="F20" s="7"/>
      <c r="G20" s="7" t="s">
        <v>52</v>
      </c>
      <c r="H20" s="7"/>
      <c r="I20" s="7" t="s">
        <v>52</v>
      </c>
      <c r="J20" s="7"/>
      <c r="K20" s="7" t="s">
        <v>53</v>
      </c>
      <c r="L20" s="7"/>
      <c r="M20" s="7" t="s">
        <v>54</v>
      </c>
      <c r="N20" s="7"/>
      <c r="O20" s="7"/>
      <c r="P20" s="7" t="s">
        <v>55</v>
      </c>
      <c r="Q20" s="7"/>
      <c r="R20" s="7"/>
      <c r="S20" s="7"/>
      <c r="T20" s="7"/>
      <c r="U20" s="1"/>
    </row>
    <row r="21" spans="1:21" ht="16" x14ac:dyDescent="0.2">
      <c r="A21" s="7" t="s">
        <v>31</v>
      </c>
      <c r="B21" s="7"/>
      <c r="C21" s="7" t="s">
        <v>32</v>
      </c>
      <c r="D21" s="7">
        <v>4</v>
      </c>
      <c r="E21" s="7">
        <f>AVERAGE(B4:B15)</f>
        <v>0</v>
      </c>
      <c r="F21" s="7"/>
      <c r="G21" s="7" t="e">
        <f>SUM(F4:F15)/SUM(E4:E15)</f>
        <v>#DIV/0!</v>
      </c>
      <c r="H21" s="7"/>
      <c r="I21" s="7" t="e">
        <f>SUM(H4:H15)/SUM(G4:G15)</f>
        <v>#DIV/0!</v>
      </c>
      <c r="J21" s="7"/>
      <c r="K21" s="7">
        <f>MODE(C4:C15)</f>
        <v>4</v>
      </c>
      <c r="L21" s="7"/>
      <c r="M21" s="7">
        <f>COUNTIF(C4:C15, K21)-COUNTIF(C4:C15, "&lt;&gt;"&amp;K21)</f>
        <v>-6</v>
      </c>
      <c r="N21" s="7"/>
      <c r="O21" s="7"/>
      <c r="P21" s="7">
        <f>MODE(D4:D15)</f>
        <v>4</v>
      </c>
      <c r="Q21" s="7"/>
      <c r="R21" s="7"/>
      <c r="S21" s="7"/>
      <c r="T21" s="7"/>
      <c r="U21" s="1"/>
    </row>
    <row r="22" spans="1:21" ht="16" x14ac:dyDescent="0.2">
      <c r="A22" s="7" t="s">
        <v>33</v>
      </c>
      <c r="B22" s="7"/>
      <c r="C22" s="7" t="s">
        <v>34</v>
      </c>
      <c r="D22" s="7">
        <v>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"/>
    </row>
    <row r="23" spans="1:21" ht="16" x14ac:dyDescent="0.2">
      <c r="A23" s="7" t="s">
        <v>35</v>
      </c>
      <c r="B23" s="7"/>
      <c r="C23" s="7" t="s">
        <v>36</v>
      </c>
      <c r="D23" s="7">
        <v>6</v>
      </c>
      <c r="E23" s="6" t="s">
        <v>56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</row>
    <row r="24" spans="1:21" ht="16" x14ac:dyDescent="0.2">
      <c r="A24" s="7" t="s">
        <v>39</v>
      </c>
      <c r="B24" s="7"/>
      <c r="C24" s="7" t="s">
        <v>40</v>
      </c>
      <c r="D24" s="7">
        <v>7</v>
      </c>
      <c r="E24" s="7" t="s">
        <v>57</v>
      </c>
      <c r="F24" s="7"/>
      <c r="G24" s="7" t="s">
        <v>58</v>
      </c>
      <c r="H24" s="7"/>
      <c r="I24" s="7"/>
      <c r="J24" s="7" t="s">
        <v>59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1"/>
    </row>
    <row r="25" spans="1:21" ht="16" x14ac:dyDescent="0.2">
      <c r="A25" s="7" t="s">
        <v>37</v>
      </c>
      <c r="B25" s="7"/>
      <c r="C25" s="7" t="s">
        <v>38</v>
      </c>
      <c r="D25" s="7">
        <v>8</v>
      </c>
      <c r="E25" s="9" t="s">
        <v>60</v>
      </c>
      <c r="F25" s="9"/>
      <c r="G25" s="9" t="s">
        <v>61</v>
      </c>
      <c r="H25" s="9"/>
      <c r="I25" s="9"/>
      <c r="J25" s="9" t="s">
        <v>62</v>
      </c>
      <c r="K25" s="9" t="s">
        <v>63</v>
      </c>
      <c r="L25" s="9" t="s">
        <v>64</v>
      </c>
      <c r="M25" s="7"/>
      <c r="N25" s="7"/>
      <c r="O25" s="7"/>
      <c r="P25" s="7"/>
      <c r="Q25" s="7"/>
      <c r="R25" s="7"/>
      <c r="S25" s="7"/>
      <c r="T25" s="7"/>
      <c r="U25" s="1"/>
    </row>
    <row r="26" spans="1:21" ht="16" x14ac:dyDescent="0.2">
      <c r="A26" s="7" t="s">
        <v>41</v>
      </c>
      <c r="B26" s="7"/>
      <c r="C26" s="7" t="s">
        <v>42</v>
      </c>
      <c r="D26" s="7">
        <v>9</v>
      </c>
      <c r="E26" s="7">
        <f>SUM(J4:K15)-SUM(I4:I15)</f>
        <v>7</v>
      </c>
      <c r="F26" s="7"/>
      <c r="G26" s="7">
        <f>SUM(K4:K15)-(SUM(I4:J15))</f>
        <v>3</v>
      </c>
      <c r="H26" s="7"/>
      <c r="I26" s="7"/>
      <c r="J26" s="7">
        <f>AVERAGE(A36:A47)</f>
        <v>0.58333333333333337</v>
      </c>
      <c r="K26" s="7">
        <f>MEDIAN(A36:A47)</f>
        <v>0</v>
      </c>
      <c r="L26" s="10">
        <f>STDEV(A36:A47)</f>
        <v>0.79296146109875909</v>
      </c>
      <c r="M26" s="7"/>
      <c r="N26" s="7"/>
      <c r="O26" s="7"/>
      <c r="P26" s="7"/>
      <c r="Q26" s="7"/>
      <c r="R26" s="7"/>
      <c r="S26" s="7"/>
      <c r="T26" s="7"/>
      <c r="U26" s="1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"/>
    </row>
    <row r="28" spans="1:21" ht="16" x14ac:dyDescent="0.2">
      <c r="A28" s="7" t="s">
        <v>76</v>
      </c>
      <c r="B28" s="7"/>
      <c r="C28" s="7"/>
      <c r="D28" s="7"/>
      <c r="E28" s="6" t="s">
        <v>65</v>
      </c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"/>
    </row>
    <row r="29" spans="1:21" ht="16" x14ac:dyDescent="0.2">
      <c r="A29" s="7"/>
      <c r="B29" s="7"/>
      <c r="C29" s="7"/>
      <c r="D29" s="7"/>
      <c r="E29" s="7" t="s">
        <v>66</v>
      </c>
      <c r="F29" s="7"/>
      <c r="G29" s="7" t="s">
        <v>67</v>
      </c>
      <c r="H29" s="7"/>
      <c r="I29" s="7"/>
      <c r="J29" s="7" t="s">
        <v>68</v>
      </c>
      <c r="K29" s="7"/>
      <c r="L29" s="7"/>
      <c r="M29" s="7" t="s">
        <v>69</v>
      </c>
      <c r="N29" s="7"/>
      <c r="O29" s="7"/>
      <c r="P29" s="7"/>
      <c r="Q29" s="7" t="s">
        <v>77</v>
      </c>
      <c r="R29" s="7"/>
      <c r="S29" s="7"/>
      <c r="T29" s="7"/>
      <c r="U29" s="1"/>
    </row>
    <row r="30" spans="1:21" ht="16" x14ac:dyDescent="0.2">
      <c r="A30" s="7"/>
      <c r="B30" s="7"/>
      <c r="C30" s="7"/>
      <c r="D30" s="7"/>
      <c r="E30" s="9" t="s">
        <v>52</v>
      </c>
      <c r="F30" s="7"/>
      <c r="G30" s="9" t="s">
        <v>52</v>
      </c>
      <c r="H30" s="7"/>
      <c r="I30" s="7"/>
      <c r="J30" s="9" t="s">
        <v>52</v>
      </c>
      <c r="K30" s="7"/>
      <c r="L30" s="7"/>
      <c r="M30" s="9" t="s">
        <v>62</v>
      </c>
      <c r="N30" s="9" t="s">
        <v>63</v>
      </c>
      <c r="O30" s="9" t="s">
        <v>70</v>
      </c>
      <c r="P30" s="9" t="s">
        <v>64</v>
      </c>
      <c r="Q30" s="9" t="s">
        <v>71</v>
      </c>
      <c r="R30" s="9"/>
      <c r="S30" s="9"/>
      <c r="T30" s="7"/>
      <c r="U30" s="1"/>
    </row>
    <row r="31" spans="1:21" ht="16" x14ac:dyDescent="0.2">
      <c r="A31" s="7"/>
      <c r="B31" s="7"/>
      <c r="C31" s="7"/>
      <c r="D31" s="7"/>
      <c r="E31" s="7">
        <f>(SUM(M4:M15))/(SUM(L4:L15))</f>
        <v>0.53333333333333333</v>
      </c>
      <c r="F31" s="7"/>
      <c r="G31" s="7">
        <f>SUM(O4:O15)/SUM(N4:N15)</f>
        <v>0</v>
      </c>
      <c r="H31" s="7"/>
      <c r="I31" s="7"/>
      <c r="J31" s="7">
        <f>SUM(Q4:Q15)/SUM(P4:P15)</f>
        <v>0</v>
      </c>
      <c r="K31" s="7"/>
      <c r="L31" s="7"/>
      <c r="M31" s="7">
        <f>AVERAGE(D36:D47)</f>
        <v>0.66666666666666663</v>
      </c>
      <c r="N31" s="7">
        <f>MEDIAN(D36:D47)</f>
        <v>0.5</v>
      </c>
      <c r="O31" s="7">
        <f>MAX(D36:D47)</f>
        <v>2</v>
      </c>
      <c r="P31" s="7">
        <f>STDEV(D36:D47)</f>
        <v>0.77849894416152299</v>
      </c>
      <c r="Q31" s="7">
        <f>SUM(G36:G47)</f>
        <v>-1</v>
      </c>
      <c r="R31" s="7"/>
      <c r="S31" s="7"/>
      <c r="T31" s="7"/>
      <c r="U31" s="1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"/>
    </row>
    <row r="34" spans="1:21" ht="16" x14ac:dyDescent="0.2">
      <c r="A34" s="6" t="s">
        <v>72</v>
      </c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"/>
    </row>
    <row r="35" spans="1:21" ht="16" x14ac:dyDescent="0.2">
      <c r="A35" s="7" t="s">
        <v>73</v>
      </c>
      <c r="B35" s="7"/>
      <c r="C35" s="7"/>
      <c r="D35" s="7" t="s">
        <v>74</v>
      </c>
      <c r="E35" s="7"/>
      <c r="F35" s="7"/>
      <c r="G35" s="7" t="s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6" x14ac:dyDescent="0.2">
      <c r="A36" s="7">
        <f>SUM(I4:K4)</f>
        <v>1</v>
      </c>
      <c r="B36" s="7"/>
      <c r="C36" s="7"/>
      <c r="D36" s="7">
        <f>SUM(M4+O4+Q4)</f>
        <v>1</v>
      </c>
      <c r="E36" s="7"/>
      <c r="F36" s="7"/>
      <c r="G36" s="7">
        <f>A36-D36</f>
        <v>0</v>
      </c>
      <c r="H36" s="7"/>
      <c r="I36" s="7"/>
      <c r="J36" s="7"/>
      <c r="K36" s="7"/>
      <c r="L36" s="7"/>
      <c r="M36" s="7"/>
      <c r="N36" s="7"/>
      <c r="O36" s="11"/>
      <c r="P36" s="11"/>
      <c r="Q36" s="7"/>
      <c r="R36" s="7"/>
      <c r="S36" s="7"/>
      <c r="T36" s="7"/>
      <c r="U36" s="1"/>
    </row>
    <row r="37" spans="1:21" ht="16" x14ac:dyDescent="0.2">
      <c r="A37" s="7">
        <f t="shared" ref="A37:A47" si="1">SUM(I5:K5)</f>
        <v>0</v>
      </c>
      <c r="B37" s="7"/>
      <c r="C37" s="7"/>
      <c r="D37" s="7">
        <f t="shared" ref="D37:D47" si="2">SUM(M5+O5+Q5)</f>
        <v>0</v>
      </c>
      <c r="E37" s="7"/>
      <c r="F37" s="7"/>
      <c r="G37" s="7">
        <f t="shared" ref="G37:G47" si="3">A37-D37</f>
        <v>0</v>
      </c>
      <c r="H37" s="7"/>
      <c r="I37" s="7"/>
      <c r="J37" s="7"/>
      <c r="K37" s="7"/>
      <c r="L37" s="7"/>
      <c r="M37" s="7"/>
      <c r="N37" s="7"/>
      <c r="O37" s="11"/>
      <c r="P37" s="11"/>
      <c r="Q37" s="7"/>
      <c r="R37" s="7"/>
      <c r="S37" s="7"/>
      <c r="T37" s="7"/>
      <c r="U37" s="1"/>
    </row>
    <row r="38" spans="1:21" ht="16" x14ac:dyDescent="0.2">
      <c r="A38" s="7">
        <f t="shared" si="1"/>
        <v>0</v>
      </c>
      <c r="B38" s="7"/>
      <c r="C38" s="7"/>
      <c r="D38" s="7">
        <f t="shared" si="2"/>
        <v>1</v>
      </c>
      <c r="E38" s="7"/>
      <c r="F38" s="7"/>
      <c r="G38" s="7">
        <f t="shared" si="3"/>
        <v>-1</v>
      </c>
      <c r="H38" s="7"/>
      <c r="I38" s="7"/>
      <c r="J38" s="7"/>
      <c r="K38" s="7"/>
      <c r="L38" s="7"/>
      <c r="M38" s="7"/>
      <c r="N38" s="7"/>
      <c r="O38" s="11"/>
      <c r="P38" s="11"/>
      <c r="Q38" s="7"/>
      <c r="R38" s="7"/>
      <c r="S38" s="7"/>
      <c r="T38" s="7"/>
      <c r="U38" s="1"/>
    </row>
    <row r="39" spans="1:21" ht="16" x14ac:dyDescent="0.2">
      <c r="A39" s="7">
        <f t="shared" si="1"/>
        <v>1</v>
      </c>
      <c r="B39" s="7"/>
      <c r="C39" s="7"/>
      <c r="D39" s="7">
        <f t="shared" si="2"/>
        <v>1</v>
      </c>
      <c r="E39" s="7"/>
      <c r="F39" s="7"/>
      <c r="G39" s="7">
        <f t="shared" si="3"/>
        <v>0</v>
      </c>
      <c r="H39" s="7"/>
      <c r="I39" s="7"/>
      <c r="J39" s="7"/>
      <c r="K39" s="7"/>
      <c r="L39" s="7"/>
      <c r="M39" s="7"/>
      <c r="N39" s="7"/>
      <c r="O39" s="11"/>
      <c r="P39" s="11"/>
      <c r="Q39" s="7"/>
      <c r="R39" s="7"/>
      <c r="S39" s="7"/>
      <c r="T39" s="7"/>
      <c r="U39" s="1"/>
    </row>
    <row r="40" spans="1:21" ht="16" x14ac:dyDescent="0.2">
      <c r="A40" s="7">
        <f t="shared" si="1"/>
        <v>0</v>
      </c>
      <c r="B40" s="7"/>
      <c r="C40" s="7"/>
      <c r="D40" s="7">
        <f t="shared" si="2"/>
        <v>0</v>
      </c>
      <c r="E40" s="7"/>
      <c r="F40" s="7"/>
      <c r="G40" s="7">
        <f t="shared" si="3"/>
        <v>0</v>
      </c>
      <c r="H40" s="7"/>
      <c r="I40" s="7"/>
      <c r="J40" s="7"/>
      <c r="K40" s="7"/>
      <c r="L40" s="7"/>
      <c r="M40" s="7"/>
      <c r="N40" s="7"/>
      <c r="O40" s="11"/>
      <c r="P40" s="11"/>
      <c r="Q40" s="7"/>
      <c r="R40" s="7"/>
      <c r="S40" s="7"/>
      <c r="T40" s="7"/>
      <c r="U40" s="1"/>
    </row>
    <row r="41" spans="1:21" ht="16" x14ac:dyDescent="0.2">
      <c r="A41" s="7">
        <f t="shared" si="1"/>
        <v>2</v>
      </c>
      <c r="B41" s="7"/>
      <c r="C41" s="7"/>
      <c r="D41" s="7">
        <f t="shared" si="2"/>
        <v>1</v>
      </c>
      <c r="E41" s="7"/>
      <c r="F41" s="7"/>
      <c r="G41" s="7">
        <f t="shared" si="3"/>
        <v>1</v>
      </c>
      <c r="H41" s="7"/>
      <c r="I41" s="7"/>
      <c r="J41" s="7"/>
      <c r="K41" s="7"/>
      <c r="L41" s="7"/>
      <c r="M41" s="7"/>
      <c r="N41" s="7"/>
      <c r="O41" s="11"/>
      <c r="P41" s="11"/>
      <c r="Q41" s="7"/>
      <c r="R41" s="7"/>
      <c r="S41" s="7"/>
      <c r="T41" s="7"/>
      <c r="U41" s="1"/>
    </row>
    <row r="42" spans="1:21" ht="16" x14ac:dyDescent="0.2">
      <c r="A42" s="7">
        <f t="shared" si="1"/>
        <v>1</v>
      </c>
      <c r="B42" s="7"/>
      <c r="C42" s="7"/>
      <c r="D42" s="7">
        <f t="shared" si="2"/>
        <v>2</v>
      </c>
      <c r="E42" s="7"/>
      <c r="F42" s="7"/>
      <c r="G42" s="7">
        <f t="shared" si="3"/>
        <v>-1</v>
      </c>
      <c r="H42" s="7"/>
      <c r="I42" s="7"/>
      <c r="J42" s="7"/>
      <c r="K42" s="7"/>
      <c r="L42" s="7"/>
      <c r="M42" s="7"/>
      <c r="N42" s="7"/>
      <c r="O42" s="11"/>
      <c r="P42" s="11"/>
      <c r="Q42" s="7"/>
      <c r="R42" s="7"/>
      <c r="S42" s="7"/>
      <c r="T42" s="7"/>
      <c r="U42" s="1"/>
    </row>
    <row r="43" spans="1:21" ht="16" x14ac:dyDescent="0.2">
      <c r="A43" s="7">
        <f t="shared" si="1"/>
        <v>2</v>
      </c>
      <c r="B43" s="7"/>
      <c r="C43" s="7"/>
      <c r="D43" s="7">
        <f t="shared" si="2"/>
        <v>2</v>
      </c>
      <c r="E43" s="7"/>
      <c r="F43" s="7"/>
      <c r="G43" s="7">
        <f t="shared" si="3"/>
        <v>0</v>
      </c>
      <c r="H43" s="7"/>
      <c r="I43" s="7"/>
      <c r="J43" s="7"/>
      <c r="K43" s="7"/>
      <c r="L43" s="7"/>
      <c r="M43" s="7"/>
      <c r="N43" s="7"/>
      <c r="O43" s="11"/>
      <c r="P43" s="11"/>
      <c r="Q43" s="7"/>
      <c r="R43" s="7"/>
      <c r="S43" s="7"/>
      <c r="T43" s="7"/>
      <c r="U43" s="1"/>
    </row>
    <row r="44" spans="1:21" ht="16" x14ac:dyDescent="0.2">
      <c r="A44" s="7">
        <f t="shared" si="1"/>
        <v>0</v>
      </c>
      <c r="B44" s="7"/>
      <c r="C44" s="7"/>
      <c r="D44" s="7">
        <f t="shared" si="2"/>
        <v>0</v>
      </c>
      <c r="E44" s="7"/>
      <c r="F44" s="7"/>
      <c r="G44" s="7">
        <f t="shared" si="3"/>
        <v>0</v>
      </c>
      <c r="H44" s="7"/>
      <c r="I44" s="7"/>
      <c r="J44" s="7"/>
      <c r="K44" s="7"/>
      <c r="L44" s="7"/>
      <c r="M44" s="7"/>
      <c r="N44" s="7"/>
      <c r="O44" s="11"/>
      <c r="P44" s="11"/>
      <c r="Q44" s="7"/>
      <c r="R44" s="7"/>
      <c r="S44" s="7"/>
      <c r="T44" s="7"/>
      <c r="U44" s="1"/>
    </row>
    <row r="45" spans="1:21" ht="16" x14ac:dyDescent="0.2">
      <c r="A45" s="7">
        <f t="shared" si="1"/>
        <v>0</v>
      </c>
      <c r="B45" s="7"/>
      <c r="C45" s="7"/>
      <c r="D45" s="7">
        <f t="shared" si="2"/>
        <v>0</v>
      </c>
      <c r="E45" s="7"/>
      <c r="F45" s="7"/>
      <c r="G45" s="7">
        <f t="shared" si="3"/>
        <v>0</v>
      </c>
      <c r="H45" s="7"/>
      <c r="I45" s="7"/>
      <c r="J45" s="7"/>
      <c r="K45" s="7"/>
      <c r="L45" s="7"/>
      <c r="M45" s="7"/>
      <c r="N45" s="7"/>
      <c r="O45" s="11"/>
      <c r="P45" s="11"/>
      <c r="Q45" s="7"/>
      <c r="R45" s="7"/>
      <c r="S45" s="7"/>
      <c r="T45" s="7"/>
      <c r="U45" s="1"/>
    </row>
    <row r="46" spans="1:21" ht="16" x14ac:dyDescent="0.2">
      <c r="A46" s="7">
        <f t="shared" si="1"/>
        <v>0</v>
      </c>
      <c r="B46" s="7"/>
      <c r="C46" s="7"/>
      <c r="D46" s="7">
        <f t="shared" si="2"/>
        <v>0</v>
      </c>
      <c r="E46" s="7"/>
      <c r="F46" s="7"/>
      <c r="G46" s="7">
        <f t="shared" si="3"/>
        <v>0</v>
      </c>
      <c r="H46" s="7"/>
      <c r="I46" s="7"/>
      <c r="J46" s="7"/>
      <c r="K46" s="7"/>
      <c r="L46" s="7"/>
      <c r="M46" s="7"/>
      <c r="N46" s="7"/>
      <c r="O46" s="11"/>
      <c r="P46" s="11"/>
      <c r="Q46" s="7"/>
      <c r="R46" s="7"/>
      <c r="S46" s="7"/>
      <c r="T46" s="7"/>
      <c r="U46" s="1"/>
    </row>
    <row r="47" spans="1:21" ht="16" x14ac:dyDescent="0.2">
      <c r="A47" s="7">
        <f t="shared" si="1"/>
        <v>0</v>
      </c>
      <c r="B47" s="7"/>
      <c r="C47" s="7"/>
      <c r="D47" s="7">
        <f t="shared" si="2"/>
        <v>0</v>
      </c>
      <c r="E47" s="7"/>
      <c r="F47" s="7"/>
      <c r="G47" s="7">
        <f t="shared" si="3"/>
        <v>0</v>
      </c>
      <c r="H47" s="7"/>
      <c r="I47" s="7"/>
      <c r="J47" s="7"/>
      <c r="K47" s="7"/>
      <c r="L47" s="7"/>
      <c r="M47" s="7"/>
      <c r="N47" s="7"/>
      <c r="O47" s="11"/>
      <c r="P47" s="11"/>
      <c r="Q47" s="7"/>
      <c r="R47" s="7"/>
      <c r="S47" s="7"/>
      <c r="T47" s="7"/>
      <c r="U47" s="1"/>
    </row>
    <row r="48" spans="1:21" ht="16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7"/>
      <c r="P48" s="7"/>
      <c r="Q48" s="8"/>
      <c r="R48" s="8"/>
      <c r="S48" s="8"/>
      <c r="T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Picklisting Graphs</vt:lpstr>
      <vt:lpstr>11</vt:lpstr>
      <vt:lpstr>103</vt:lpstr>
      <vt:lpstr>136</vt:lpstr>
      <vt:lpstr>193</vt:lpstr>
      <vt:lpstr>203</vt:lpstr>
      <vt:lpstr>219</vt:lpstr>
      <vt:lpstr>225</vt:lpstr>
      <vt:lpstr>272</vt:lpstr>
      <vt:lpstr>293</vt:lpstr>
      <vt:lpstr>304</vt:lpstr>
      <vt:lpstr>321</vt:lpstr>
      <vt:lpstr>433</vt:lpstr>
      <vt:lpstr>423</vt:lpstr>
      <vt:lpstr>484</vt:lpstr>
      <vt:lpstr>708</vt:lpstr>
      <vt:lpstr>709</vt:lpstr>
      <vt:lpstr>1168</vt:lpstr>
      <vt:lpstr>1218</vt:lpstr>
      <vt:lpstr>1370</vt:lpstr>
      <vt:lpstr>1391</vt:lpstr>
      <vt:lpstr>1495</vt:lpstr>
      <vt:lpstr>1712</vt:lpstr>
      <vt:lpstr>2095</vt:lpstr>
      <vt:lpstr>2234</vt:lpstr>
      <vt:lpstr>3929</vt:lpstr>
      <vt:lpstr>3974</vt:lpstr>
      <vt:lpstr>4342</vt:lpstr>
      <vt:lpstr>4373</vt:lpstr>
      <vt:lpstr>4454</vt:lpstr>
      <vt:lpstr>4637</vt:lpstr>
      <vt:lpstr>5404</vt:lpstr>
      <vt:lpstr>6216</vt:lpstr>
    </vt:vector>
  </TitlesOfParts>
  <Company>Lower Merion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Krotkov (student LM)</dc:creator>
  <cp:lastModifiedBy>Microsoft Office User</cp:lastModifiedBy>
  <dcterms:created xsi:type="dcterms:W3CDTF">2016-02-06T20:07:42Z</dcterms:created>
  <dcterms:modified xsi:type="dcterms:W3CDTF">2016-04-05T12:45:08Z</dcterms:modified>
</cp:coreProperties>
</file>