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rewm\Documents\Grad School\INFS608\Andrew Marshall - MiniTab Project 2\"/>
    </mc:Choice>
  </mc:AlternateContent>
  <xr:revisionPtr revIDLastSave="0" documentId="13_ncr:40009_{E000CF19-003F-4D05-839D-0A9E16EDAF48}" xr6:coauthVersionLast="37" xr6:coauthVersionMax="37" xr10:uidLastSave="{00000000-0000-0000-0000-000000000000}"/>
  <bookViews>
    <workbookView xWindow="0" yWindow="0" windowWidth="28800" windowHeight="12810"/>
  </bookViews>
  <sheets>
    <sheet name="Sheet1" sheetId="1" r:id="rId1"/>
    <sheet name="Sheet2" sheetId="2" r:id="rId2"/>
    <sheet name="Sheet3" sheetId="3" r:id="rId3"/>
  </sheets>
  <calcPr calcId="179021" calcMode="manual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2" i="1" l="1"/>
  <c r="C52" i="1"/>
  <c r="E52" i="1" s="1"/>
  <c r="D51" i="1"/>
  <c r="C51" i="1"/>
  <c r="E51" i="1" s="1"/>
  <c r="D50" i="1"/>
  <c r="C50" i="1"/>
  <c r="E50" i="1" s="1"/>
  <c r="D46" i="1"/>
  <c r="C46" i="1"/>
  <c r="E46" i="1" s="1"/>
  <c r="D45" i="1"/>
  <c r="C45" i="1"/>
  <c r="E45" i="1" s="1"/>
  <c r="F45" i="1" s="1"/>
  <c r="D44" i="1"/>
  <c r="C44" i="1"/>
  <c r="E44" i="1" s="1"/>
  <c r="D39" i="1"/>
  <c r="C39" i="1"/>
  <c r="E39" i="1" s="1"/>
  <c r="D38" i="1"/>
  <c r="C38" i="1"/>
  <c r="E38" i="1" s="1"/>
  <c r="F38" i="1" s="1"/>
  <c r="D37" i="1"/>
  <c r="C37" i="1"/>
  <c r="E37" i="1" s="1"/>
  <c r="C25" i="1"/>
  <c r="E25" i="1" s="1"/>
  <c r="C24" i="1"/>
  <c r="C23" i="1"/>
  <c r="E23" i="1" s="1"/>
  <c r="C30" i="1"/>
  <c r="E30" i="1" s="1"/>
  <c r="C32" i="1"/>
  <c r="E32" i="1" s="1"/>
  <c r="F32" i="1" s="1"/>
  <c r="C31" i="1"/>
  <c r="E31" i="1" s="1"/>
  <c r="D32" i="1"/>
  <c r="D31" i="1"/>
  <c r="D30" i="1"/>
  <c r="H7" i="1"/>
  <c r="H8" i="1"/>
  <c r="D25" i="1"/>
  <c r="D24" i="1"/>
  <c r="D23" i="1"/>
  <c r="H6" i="1"/>
  <c r="E7" i="1"/>
  <c r="F7" i="1" s="1"/>
  <c r="E8" i="1"/>
  <c r="F8" i="1" s="1"/>
  <c r="E6" i="1"/>
  <c r="D7" i="1"/>
  <c r="D8" i="1"/>
  <c r="D6" i="1"/>
  <c r="F50" i="1" l="1"/>
  <c r="F51" i="1"/>
  <c r="F52" i="1"/>
  <c r="F44" i="1"/>
  <c r="F46" i="1"/>
  <c r="F37" i="1"/>
  <c r="F39" i="1"/>
  <c r="F30" i="1"/>
  <c r="F31" i="1"/>
  <c r="F23" i="1"/>
  <c r="F25" i="1"/>
  <c r="F6" i="1"/>
  <c r="H52" i="1" l="1"/>
  <c r="H50" i="1"/>
  <c r="H51" i="1"/>
  <c r="H46" i="1"/>
  <c r="H44" i="1"/>
  <c r="H45" i="1"/>
  <c r="H39" i="1"/>
  <c r="H37" i="1"/>
  <c r="H38" i="1"/>
  <c r="H30" i="1"/>
  <c r="H31" i="1"/>
  <c r="H32" i="1"/>
  <c r="E24" i="1"/>
  <c r="F24" i="1"/>
  <c r="H25" i="1" l="1"/>
  <c r="H24" i="1"/>
  <c r="H23" i="1"/>
</calcChain>
</file>

<file path=xl/sharedStrings.xml><?xml version="1.0" encoding="utf-8"?>
<sst xmlns="http://schemas.openxmlformats.org/spreadsheetml/2006/main" count="64" uniqueCount="24">
  <si>
    <t>Demand</t>
  </si>
  <si>
    <t>Sales</t>
  </si>
  <si>
    <t>Sales Revenue</t>
  </si>
  <si>
    <t>Surplus</t>
  </si>
  <si>
    <t>Surplus Loss</t>
  </si>
  <si>
    <t>Expected Profit</t>
  </si>
  <si>
    <t>Sales = Order Quantity, if Demand &gt; Order Quantity</t>
  </si>
  <si>
    <t>Surplus = Order Quantity - Sales</t>
  </si>
  <si>
    <t xml:space="preserve">HINTS:  </t>
  </si>
  <si>
    <t>For Order Quantity =</t>
  </si>
  <si>
    <t>Predicted Profit</t>
  </si>
  <si>
    <t>Prob (Demand)</t>
  </si>
  <si>
    <t>Sales = Demand, if Demand &lt; Order Quantity</t>
  </si>
  <si>
    <t xml:space="preserve">Demand indicates that a buyer is willing and able to buy, not what is actually bought and sold.  </t>
  </si>
  <si>
    <t xml:space="preserve">Sales indicates the quantity actually sold to a willing buyer based on the supply ordered.  </t>
  </si>
  <si>
    <t>Create One Table for Each Order Quantity (920,000, 950,000, 1,040,000, 1,100,000, and Problem 5)</t>
  </si>
  <si>
    <t xml:space="preserve">Surplus indicates the quantity that remains, if any, after the units are sold to a willing buyer. </t>
  </si>
  <si>
    <t>Terminology</t>
  </si>
  <si>
    <t>Example Projected Profit Table for Order Quantity = 900,000 units</t>
  </si>
  <si>
    <t>For Order Quantity 1 =</t>
  </si>
  <si>
    <t>For Order Quantity 2 =</t>
  </si>
  <si>
    <t>For Order Quantity 3 =</t>
  </si>
  <si>
    <t>For Order Quantity 4 =</t>
  </si>
  <si>
    <t>For Order Quantity 5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</si>
</sst>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sz val="8"/>
      <name val="Arial"/>
    </font>
    <font>
      <sz val="12"/>
      <name val="Arial"/>
    </font>
    <font>
      <b/>
      <sz val="12"/>
      <name val="Arial"/>
      <family val="2"/>
    </font>
    <font>
      <sz val="12"/>
      <name val="Arial"/>
      <family val="2"/>
    </font>
    <font>
      <u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165" fontId="3" fillId="0" borderId="0" xfId="1" applyNumberFormat="1" applyFont="1" applyAlignment="1">
      <alignment horizontal="center"/>
    </xf>
    <xf numFmtId="165" fontId="3" fillId="0" borderId="0" xfId="1" applyNumberFormat="1" applyFont="1"/>
    <xf numFmtId="3" fontId="3" fillId="0" borderId="0" xfId="0" applyNumberFormat="1" applyFont="1" applyAlignment="1">
      <alignment horizontal="center"/>
    </xf>
    <xf numFmtId="167" fontId="3" fillId="0" borderId="0" xfId="2" applyNumberFormat="1" applyFont="1" applyAlignment="1">
      <alignment horizontal="center"/>
    </xf>
    <xf numFmtId="167" fontId="4" fillId="0" borderId="0" xfId="0" quotePrefix="1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Alignment="1">
      <alignment horizontal="center"/>
    </xf>
    <xf numFmtId="3" fontId="3" fillId="2" borderId="0" xfId="0" applyNumberFormat="1" applyFont="1" applyFill="1" applyAlignment="1">
      <alignment horizontal="center"/>
    </xf>
    <xf numFmtId="0" fontId="3" fillId="2" borderId="0" xfId="0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2"/>
  <sheetViews>
    <sheetView tabSelected="1" topLeftCell="A37" workbookViewId="0">
      <selection activeCell="A42" sqref="A42:H46"/>
    </sheetView>
  </sheetViews>
  <sheetFormatPr defaultRowHeight="15" x14ac:dyDescent="0.2"/>
  <cols>
    <col min="1" max="3" width="12.5703125" style="1" customWidth="1"/>
    <col min="4" max="4" width="16.85546875" style="1" bestFit="1" customWidth="1"/>
    <col min="5" max="5" width="16.28515625" style="1" bestFit="1" customWidth="1"/>
    <col min="6" max="6" width="16.7109375" style="1" bestFit="1" customWidth="1"/>
    <col min="7" max="7" width="16.85546875" style="1" bestFit="1" customWidth="1"/>
    <col min="8" max="8" width="18.140625" style="1" customWidth="1"/>
    <col min="9" max="16384" width="9.140625" style="1"/>
  </cols>
  <sheetData>
    <row r="2" spans="1:8" x14ac:dyDescent="0.2">
      <c r="A2" s="1" t="s">
        <v>18</v>
      </c>
    </row>
    <row r="4" spans="1:8" x14ac:dyDescent="0.2">
      <c r="A4" s="1" t="s">
        <v>9</v>
      </c>
      <c r="C4" s="4">
        <v>900000</v>
      </c>
    </row>
    <row r="5" spans="1:8" ht="15.75" x14ac:dyDescent="0.25">
      <c r="A5" s="2" t="s">
        <v>0</v>
      </c>
      <c r="B5" s="11" t="s">
        <v>1</v>
      </c>
      <c r="C5" s="2" t="s">
        <v>3</v>
      </c>
      <c r="D5" s="2" t="s">
        <v>2</v>
      </c>
      <c r="E5" s="2" t="s">
        <v>4</v>
      </c>
      <c r="F5" s="2" t="s">
        <v>10</v>
      </c>
      <c r="G5" s="1" t="s">
        <v>11</v>
      </c>
      <c r="H5" s="8" t="s">
        <v>5</v>
      </c>
    </row>
    <row r="6" spans="1:8" ht="15.75" x14ac:dyDescent="0.25">
      <c r="A6" s="3">
        <v>850000</v>
      </c>
      <c r="B6" s="12">
        <v>850000</v>
      </c>
      <c r="C6" s="5">
        <v>50000</v>
      </c>
      <c r="D6" s="6">
        <f>(200-70)*B6</f>
        <v>110500000</v>
      </c>
      <c r="E6" s="6">
        <f>(40-70)*C6</f>
        <v>-1500000</v>
      </c>
      <c r="F6" s="6">
        <f>D6+E6</f>
        <v>109000000</v>
      </c>
      <c r="G6" s="1">
        <v>0.05</v>
      </c>
      <c r="H6" s="7">
        <f>G6*F6 + G7*F7 + G8*F8</f>
        <v>116600000</v>
      </c>
    </row>
    <row r="7" spans="1:8" ht="15.75" x14ac:dyDescent="0.25">
      <c r="A7" s="3">
        <v>1000000</v>
      </c>
      <c r="B7" s="12">
        <v>900000</v>
      </c>
      <c r="C7" s="2">
        <v>0</v>
      </c>
      <c r="D7" s="6">
        <f t="shared" ref="D7:D8" si="0">(200-70)*B7</f>
        <v>117000000</v>
      </c>
      <c r="E7" s="6">
        <f t="shared" ref="E7:E8" si="1">(40-70)*C7</f>
        <v>0</v>
      </c>
      <c r="F7" s="6">
        <f>D7+E7</f>
        <v>117000000</v>
      </c>
      <c r="G7" s="1">
        <v>0.9</v>
      </c>
      <c r="H7" s="7">
        <f>G6*F6 + G7*F7+G8*F8</f>
        <v>116600000</v>
      </c>
    </row>
    <row r="8" spans="1:8" ht="15.75" x14ac:dyDescent="0.25">
      <c r="A8" s="3">
        <v>1150000</v>
      </c>
      <c r="B8" s="12">
        <v>900000</v>
      </c>
      <c r="C8" s="2">
        <v>0</v>
      </c>
      <c r="D8" s="6">
        <f t="shared" si="0"/>
        <v>117000000</v>
      </c>
      <c r="E8" s="6">
        <f t="shared" si="1"/>
        <v>0</v>
      </c>
      <c r="F8" s="6">
        <f>D8+E8</f>
        <v>117000000</v>
      </c>
      <c r="G8" s="1">
        <v>0.05</v>
      </c>
      <c r="H8" s="7">
        <f>G6*F6 + G7*F7 + G8*F8</f>
        <v>116600000</v>
      </c>
    </row>
    <row r="10" spans="1:8" x14ac:dyDescent="0.2">
      <c r="A10" s="1" t="s">
        <v>8</v>
      </c>
    </row>
    <row r="11" spans="1:8" x14ac:dyDescent="0.2">
      <c r="A11" s="1" t="s">
        <v>15</v>
      </c>
    </row>
    <row r="12" spans="1:8" x14ac:dyDescent="0.2">
      <c r="A12" s="13" t="s">
        <v>12</v>
      </c>
      <c r="B12" s="13"/>
      <c r="C12" s="13"/>
      <c r="D12" s="13"/>
    </row>
    <row r="13" spans="1:8" x14ac:dyDescent="0.2">
      <c r="A13" s="13" t="s">
        <v>6</v>
      </c>
      <c r="B13" s="13"/>
      <c r="C13" s="13"/>
      <c r="D13" s="13"/>
    </row>
    <row r="14" spans="1:8" x14ac:dyDescent="0.2">
      <c r="A14" s="1" t="s">
        <v>7</v>
      </c>
    </row>
    <row r="16" spans="1:8" x14ac:dyDescent="0.2">
      <c r="A16" s="10" t="s">
        <v>17</v>
      </c>
    </row>
    <row r="17" spans="1:8" x14ac:dyDescent="0.2">
      <c r="A17" s="1" t="s">
        <v>13</v>
      </c>
    </row>
    <row r="18" spans="1:8" x14ac:dyDescent="0.2">
      <c r="A18" s="1" t="s">
        <v>14</v>
      </c>
    </row>
    <row r="19" spans="1:8" x14ac:dyDescent="0.2">
      <c r="A19" s="9" t="s">
        <v>16</v>
      </c>
    </row>
    <row r="21" spans="1:8" x14ac:dyDescent="0.2">
      <c r="A21" s="1" t="s">
        <v>19</v>
      </c>
      <c r="C21" s="4">
        <v>920000</v>
      </c>
    </row>
    <row r="22" spans="1:8" ht="15.75" x14ac:dyDescent="0.25">
      <c r="A22" s="2" t="s">
        <v>0</v>
      </c>
      <c r="B22" s="11" t="s">
        <v>1</v>
      </c>
      <c r="C22" s="2" t="s">
        <v>3</v>
      </c>
      <c r="D22" s="2" t="s">
        <v>2</v>
      </c>
      <c r="E22" s="2" t="s">
        <v>4</v>
      </c>
      <c r="F22" s="2" t="s">
        <v>10</v>
      </c>
      <c r="G22" s="1" t="s">
        <v>11</v>
      </c>
      <c r="H22" s="8" t="s">
        <v>5</v>
      </c>
    </row>
    <row r="23" spans="1:8" ht="15.75" x14ac:dyDescent="0.25">
      <c r="A23" s="3">
        <v>850000</v>
      </c>
      <c r="B23" s="12">
        <v>850000</v>
      </c>
      <c r="C23" s="5">
        <f>IF((C21-A23)&gt;0,C21-A23,0)</f>
        <v>70000</v>
      </c>
      <c r="D23" s="6">
        <f>(200-70)*B23</f>
        <v>110500000</v>
      </c>
      <c r="E23" s="6">
        <f>(40-70)*C23</f>
        <v>-2100000</v>
      </c>
      <c r="F23" s="6">
        <f>D23+E23</f>
        <v>108400000</v>
      </c>
      <c r="G23" s="1">
        <v>0.05</v>
      </c>
      <c r="H23" s="7">
        <f>G23*F23 + G24*F24 + G25*F25</f>
        <v>119040000</v>
      </c>
    </row>
    <row r="24" spans="1:8" ht="15.75" x14ac:dyDescent="0.25">
      <c r="A24" s="3">
        <v>1000000</v>
      </c>
      <c r="B24" s="12">
        <v>920000</v>
      </c>
      <c r="C24" s="5">
        <f>IF((C21-A24)&gt;0,C21-A24,0)</f>
        <v>0</v>
      </c>
      <c r="D24" s="6">
        <f t="shared" ref="D24:D25" si="2">(200-70)*B24</f>
        <v>119600000</v>
      </c>
      <c r="E24" s="6">
        <f t="shared" ref="E24:E25" si="3">(40-70)*C24</f>
        <v>0</v>
      </c>
      <c r="F24" s="6">
        <f>D24+E24</f>
        <v>119600000</v>
      </c>
      <c r="G24" s="1">
        <v>0.9</v>
      </c>
      <c r="H24" s="7">
        <f>G23*F23 + G24*F24 + G25*F25</f>
        <v>119040000</v>
      </c>
    </row>
    <row r="25" spans="1:8" ht="15.75" x14ac:dyDescent="0.25">
      <c r="A25" s="3">
        <v>1150000</v>
      </c>
      <c r="B25" s="12">
        <v>920000</v>
      </c>
      <c r="C25" s="5">
        <f>IF((C21-A25)&gt;0,C21-A25,0)</f>
        <v>0</v>
      </c>
      <c r="D25" s="6">
        <f t="shared" si="2"/>
        <v>119600000</v>
      </c>
      <c r="E25" s="6">
        <f t="shared" si="3"/>
        <v>0</v>
      </c>
      <c r="F25" s="6">
        <f>D25+E25</f>
        <v>119600000</v>
      </c>
      <c r="G25" s="1">
        <v>0.05</v>
      </c>
      <c r="H25" s="7">
        <f>G23*F23 + G24*F24 + G25*F25</f>
        <v>119040000</v>
      </c>
    </row>
    <row r="28" spans="1:8" x14ac:dyDescent="0.2">
      <c r="A28" s="1" t="s">
        <v>20</v>
      </c>
      <c r="C28" s="4">
        <v>950000</v>
      </c>
    </row>
    <row r="29" spans="1:8" ht="15.75" x14ac:dyDescent="0.25">
      <c r="A29" s="2" t="s">
        <v>0</v>
      </c>
      <c r="B29" s="11" t="s">
        <v>1</v>
      </c>
      <c r="C29" s="2" t="s">
        <v>3</v>
      </c>
      <c r="D29" s="2" t="s">
        <v>2</v>
      </c>
      <c r="E29" s="2" t="s">
        <v>4</v>
      </c>
      <c r="F29" s="2" t="s">
        <v>10</v>
      </c>
      <c r="G29" s="1" t="s">
        <v>11</v>
      </c>
      <c r="H29" s="8" t="s">
        <v>5</v>
      </c>
    </row>
    <row r="30" spans="1:8" ht="15.75" x14ac:dyDescent="0.25">
      <c r="A30" s="3">
        <v>850000</v>
      </c>
      <c r="B30" s="12">
        <v>850000</v>
      </c>
      <c r="C30" s="5">
        <f>IF((C28-A30)&gt;0,C28-B30,0)</f>
        <v>100000</v>
      </c>
      <c r="D30" s="6">
        <f>(200-70)*B30</f>
        <v>110500000</v>
      </c>
      <c r="E30" s="6">
        <f>(40-70)*C30</f>
        <v>-3000000</v>
      </c>
      <c r="F30" s="6">
        <f>D30+E30</f>
        <v>107500000</v>
      </c>
      <c r="G30" s="1">
        <v>0.05</v>
      </c>
      <c r="H30" s="7">
        <f>G30*F30 + G31*F31 + G32*F32</f>
        <v>122700000</v>
      </c>
    </row>
    <row r="31" spans="1:8" ht="15.75" x14ac:dyDescent="0.25">
      <c r="A31" s="3">
        <v>1000000</v>
      </c>
      <c r="B31" s="12">
        <v>950000</v>
      </c>
      <c r="C31" s="5">
        <f>IF((C28-A31)&gt;0,C28-B31,0)</f>
        <v>0</v>
      </c>
      <c r="D31" s="6">
        <f t="shared" ref="D31:D32" si="4">(200-70)*B31</f>
        <v>123500000</v>
      </c>
      <c r="E31" s="6">
        <f t="shared" ref="E31:E32" si="5">(40-70)*C31</f>
        <v>0</v>
      </c>
      <c r="F31" s="6">
        <f>D31+E31</f>
        <v>123500000</v>
      </c>
      <c r="G31" s="1">
        <v>0.9</v>
      </c>
      <c r="H31" s="7">
        <f>G30*F30 + G31*F31 + G32*F32</f>
        <v>122700000</v>
      </c>
    </row>
    <row r="32" spans="1:8" ht="15.75" x14ac:dyDescent="0.25">
      <c r="A32" s="3">
        <v>1150000</v>
      </c>
      <c r="B32" s="12">
        <v>950000</v>
      </c>
      <c r="C32" s="5">
        <f>IF((C28-A32)&gt;0,C28-B32,0)</f>
        <v>0</v>
      </c>
      <c r="D32" s="6">
        <f t="shared" si="4"/>
        <v>123500000</v>
      </c>
      <c r="E32" s="6">
        <f t="shared" si="5"/>
        <v>0</v>
      </c>
      <c r="F32" s="6">
        <f>D32+E32</f>
        <v>123500000</v>
      </c>
      <c r="G32" s="1">
        <v>0.05</v>
      </c>
      <c r="H32" s="7">
        <f>G30*F30 + G31*F31 + G32*F32</f>
        <v>122700000</v>
      </c>
    </row>
    <row r="35" spans="1:8" x14ac:dyDescent="0.2">
      <c r="A35" s="1" t="s">
        <v>21</v>
      </c>
      <c r="C35" s="4">
        <v>1040000</v>
      </c>
    </row>
    <row r="36" spans="1:8" ht="15.75" x14ac:dyDescent="0.25">
      <c r="A36" s="2" t="s">
        <v>0</v>
      </c>
      <c r="B36" s="11" t="s">
        <v>1</v>
      </c>
      <c r="C36" s="2" t="s">
        <v>3</v>
      </c>
      <c r="D36" s="2" t="s">
        <v>2</v>
      </c>
      <c r="E36" s="2" t="s">
        <v>4</v>
      </c>
      <c r="F36" s="2" t="s">
        <v>10</v>
      </c>
      <c r="G36" s="1" t="s">
        <v>11</v>
      </c>
      <c r="H36" s="8" t="s">
        <v>5</v>
      </c>
    </row>
    <row r="37" spans="1:8" ht="15.75" x14ac:dyDescent="0.25">
      <c r="A37" s="3">
        <v>850000</v>
      </c>
      <c r="B37" s="12">
        <v>850000</v>
      </c>
      <c r="C37" s="5">
        <f>IF((C35-A37)&gt;0,C35-B37,0)</f>
        <v>190000</v>
      </c>
      <c r="D37" s="6">
        <f>(200-70)*B37</f>
        <v>110500000</v>
      </c>
      <c r="E37" s="6">
        <f>(40-70)*C37</f>
        <v>-5700000</v>
      </c>
      <c r="F37" s="6">
        <f>D37+E37</f>
        <v>104800000</v>
      </c>
      <c r="G37" s="1">
        <v>0.05</v>
      </c>
      <c r="H37" s="7">
        <f>G37*F37 + G38*F38 + G39*F39</f>
        <v>133680000</v>
      </c>
    </row>
    <row r="38" spans="1:8" ht="15.75" x14ac:dyDescent="0.25">
      <c r="A38" s="3">
        <v>1000000</v>
      </c>
      <c r="B38" s="12">
        <v>1040000</v>
      </c>
      <c r="C38" s="5">
        <f>IF((C35-A38)&gt;0,C35-B38,0)</f>
        <v>0</v>
      </c>
      <c r="D38" s="6">
        <f t="shared" ref="D38:D39" si="6">(200-70)*B38</f>
        <v>135200000</v>
      </c>
      <c r="E38" s="6">
        <f t="shared" ref="E38:E39" si="7">(40-70)*C38</f>
        <v>0</v>
      </c>
      <c r="F38" s="6">
        <f>D38+E38</f>
        <v>135200000</v>
      </c>
      <c r="G38" s="1">
        <v>0.9</v>
      </c>
      <c r="H38" s="7">
        <f>G37*F37 + G38*F38 + G39*F39</f>
        <v>133680000</v>
      </c>
    </row>
    <row r="39" spans="1:8" ht="15.75" x14ac:dyDescent="0.25">
      <c r="A39" s="3">
        <v>1150000</v>
      </c>
      <c r="B39" s="12">
        <v>1040000</v>
      </c>
      <c r="C39" s="5">
        <f>IF((C35-A39)&gt;0,C35-B39,0)</f>
        <v>0</v>
      </c>
      <c r="D39" s="6">
        <f t="shared" si="6"/>
        <v>135200000</v>
      </c>
      <c r="E39" s="6">
        <f t="shared" si="7"/>
        <v>0</v>
      </c>
      <c r="F39" s="6">
        <f>D39+E39</f>
        <v>135200000</v>
      </c>
      <c r="G39" s="1">
        <v>0.05</v>
      </c>
      <c r="H39" s="7">
        <f>G37*F37 + G38*F38 + G39*F39</f>
        <v>133680000</v>
      </c>
    </row>
    <row r="42" spans="1:8" x14ac:dyDescent="0.2">
      <c r="A42" s="1" t="s">
        <v>22</v>
      </c>
      <c r="C42" s="4">
        <v>1100000</v>
      </c>
    </row>
    <row r="43" spans="1:8" ht="15.75" x14ac:dyDescent="0.25">
      <c r="A43" s="2" t="s">
        <v>0</v>
      </c>
      <c r="B43" s="11" t="s">
        <v>1</v>
      </c>
      <c r="C43" s="2" t="s">
        <v>3</v>
      </c>
      <c r="D43" s="2" t="s">
        <v>2</v>
      </c>
      <c r="E43" s="2" t="s">
        <v>4</v>
      </c>
      <c r="F43" s="2" t="s">
        <v>10</v>
      </c>
      <c r="G43" s="1" t="s">
        <v>11</v>
      </c>
      <c r="H43" s="8" t="s">
        <v>5</v>
      </c>
    </row>
    <row r="44" spans="1:8" ht="15.75" x14ac:dyDescent="0.25">
      <c r="A44" s="3">
        <v>850000</v>
      </c>
      <c r="B44" s="12">
        <v>850000</v>
      </c>
      <c r="C44" s="5">
        <f>IF((C42-A44)&gt;0,C42-B44,0)</f>
        <v>250000</v>
      </c>
      <c r="D44" s="6">
        <f>(200-70)*B44</f>
        <v>110500000</v>
      </c>
      <c r="E44" s="6">
        <f>(40-70)*C44</f>
        <v>-7500000</v>
      </c>
      <c r="F44" s="6">
        <f>D44+E44</f>
        <v>103000000</v>
      </c>
      <c r="G44" s="1">
        <v>0.05</v>
      </c>
      <c r="H44" s="7">
        <f>G44*F44 + G45*F45 + G46*F46</f>
        <v>141000000</v>
      </c>
    </row>
    <row r="45" spans="1:8" ht="15.75" x14ac:dyDescent="0.25">
      <c r="A45" s="3">
        <v>1000000</v>
      </c>
      <c r="B45" s="12">
        <v>1100000</v>
      </c>
      <c r="C45" s="5">
        <f>IF((C42-A45)&gt;0,C42-B45,0)</f>
        <v>0</v>
      </c>
      <c r="D45" s="6">
        <f t="shared" ref="D45:D46" si="8">(200-70)*B45</f>
        <v>143000000</v>
      </c>
      <c r="E45" s="6">
        <f t="shared" ref="E45:E46" si="9">(40-70)*C45</f>
        <v>0</v>
      </c>
      <c r="F45" s="6">
        <f>D45+E45</f>
        <v>143000000</v>
      </c>
      <c r="G45" s="1">
        <v>0.9</v>
      </c>
      <c r="H45" s="7">
        <f>G44*F44 + G45*F45 + G46*F46</f>
        <v>141000000</v>
      </c>
    </row>
    <row r="46" spans="1:8" ht="15.75" x14ac:dyDescent="0.25">
      <c r="A46" s="3">
        <v>1150000</v>
      </c>
      <c r="B46" s="12">
        <v>1100000</v>
      </c>
      <c r="C46" s="5">
        <f>IF((C42-A46)&gt;0,C42-B46,0)</f>
        <v>0</v>
      </c>
      <c r="D46" s="6">
        <f t="shared" si="8"/>
        <v>143000000</v>
      </c>
      <c r="E46" s="6">
        <f t="shared" si="9"/>
        <v>0</v>
      </c>
      <c r="F46" s="6">
        <f>D46+E46</f>
        <v>143000000</v>
      </c>
      <c r="G46" s="1">
        <v>0.05</v>
      </c>
      <c r="H46" s="7">
        <f>G44*F44 + G45*F45 + G46*F46</f>
        <v>141000000</v>
      </c>
    </row>
    <row r="48" spans="1:8" x14ac:dyDescent="0.2">
      <c r="A48" s="1" t="s">
        <v>23</v>
      </c>
      <c r="C48" s="4">
        <v>1065550</v>
      </c>
    </row>
    <row r="49" spans="1:8" ht="15.75" x14ac:dyDescent="0.25">
      <c r="A49" s="2" t="s">
        <v>0</v>
      </c>
      <c r="B49" s="11" t="s">
        <v>1</v>
      </c>
      <c r="C49" s="2" t="s">
        <v>3</v>
      </c>
      <c r="D49" s="2" t="s">
        <v>2</v>
      </c>
      <c r="E49" s="2" t="s">
        <v>4</v>
      </c>
      <c r="F49" s="2" t="s">
        <v>10</v>
      </c>
      <c r="G49" s="1" t="s">
        <v>11</v>
      </c>
      <c r="H49" s="8" t="s">
        <v>5</v>
      </c>
    </row>
    <row r="50" spans="1:8" ht="15.75" x14ac:dyDescent="0.25">
      <c r="A50" s="3">
        <v>850000</v>
      </c>
      <c r="B50" s="12">
        <v>850000</v>
      </c>
      <c r="C50" s="5">
        <f>IF((C48-A50)&gt;0,C48-B50,0)</f>
        <v>215550</v>
      </c>
      <c r="D50" s="6">
        <f>(200-70)*B50</f>
        <v>110500000</v>
      </c>
      <c r="E50" s="6">
        <f>(40-70)*C50</f>
        <v>-6466500</v>
      </c>
      <c r="F50" s="6">
        <f>D50+E50</f>
        <v>104033500</v>
      </c>
      <c r="G50" s="1">
        <v>0.05</v>
      </c>
      <c r="H50" s="7">
        <f>G50*F50 + G51*F51 + G52*F52</f>
        <v>136797100</v>
      </c>
    </row>
    <row r="51" spans="1:8" ht="15.75" x14ac:dyDescent="0.25">
      <c r="A51" s="3">
        <v>1000000</v>
      </c>
      <c r="B51" s="12">
        <v>1065550</v>
      </c>
      <c r="C51" s="5">
        <f>IF((C48-A51)&gt;0,C48-B51,0)</f>
        <v>0</v>
      </c>
      <c r="D51" s="6">
        <f t="shared" ref="D51:D52" si="10">(200-70)*B51</f>
        <v>138521500</v>
      </c>
      <c r="E51" s="6">
        <f t="shared" ref="E51:E52" si="11">(40-70)*C51</f>
        <v>0</v>
      </c>
      <c r="F51" s="6">
        <f>D51+E51</f>
        <v>138521500</v>
      </c>
      <c r="G51" s="1">
        <v>0.9</v>
      </c>
      <c r="H51" s="7">
        <f>G50*F50 + G51*F51 + G52*F52</f>
        <v>136797100</v>
      </c>
    </row>
    <row r="52" spans="1:8" ht="15.75" x14ac:dyDescent="0.25">
      <c r="A52" s="3">
        <v>1150000</v>
      </c>
      <c r="B52" s="12">
        <v>1065550</v>
      </c>
      <c r="C52" s="5">
        <f>IF((C48-A52)&gt;0,C48-B52,0)</f>
        <v>0</v>
      </c>
      <c r="D52" s="6">
        <f t="shared" si="10"/>
        <v>138521500</v>
      </c>
      <c r="E52" s="6">
        <f t="shared" si="11"/>
        <v>0</v>
      </c>
      <c r="F52" s="6">
        <f>D52+E52</f>
        <v>138521500</v>
      </c>
      <c r="G52" s="1">
        <v>0.05</v>
      </c>
      <c r="H52" s="7">
        <f>G50*F50 + G51*F51 + G52*F52</f>
        <v>136797100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Dakota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Computing Services</dc:creator>
  <cp:lastModifiedBy>Drew Marshall</cp:lastModifiedBy>
  <dcterms:created xsi:type="dcterms:W3CDTF">2005-12-08T16:49:04Z</dcterms:created>
  <dcterms:modified xsi:type="dcterms:W3CDTF">2018-10-14T03:41:41Z</dcterms:modified>
</cp:coreProperties>
</file>