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Documents\BOOTCAMP FILES\Crowdfunding Analysis\"/>
    </mc:Choice>
  </mc:AlternateContent>
  <xr:revisionPtr revIDLastSave="0" documentId="13_ncr:1_{394D4863-EAE5-4F49-888E-A2DB1569D60E}" xr6:coauthVersionLast="46" xr6:coauthVersionMax="46" xr10:uidLastSave="{00000000-0000-0000-0000-000000000000}"/>
  <bookViews>
    <workbookView xWindow="-120" yWindow="-120" windowWidth="29040" windowHeight="15840" tabRatio="886" xr2:uid="{00000000-000D-0000-FFFF-FFFF00000000}"/>
  </bookViews>
  <sheets>
    <sheet name="Outcomes Based on Launch Date" sheetId="4" r:id="rId1"/>
    <sheet name="Outcomes Based on Goals" sheetId="15" r:id="rId2"/>
    <sheet name="Average Donation vs Goal " sheetId="18" r:id="rId3"/>
    <sheet name="Kickstarter" sheetId="1" r:id="rId4"/>
    <sheet name="Descriptive Statistics" sheetId="8" r:id="rId5"/>
    <sheet name="Edinburgh Research" sheetId="5" r:id="rId6"/>
    <sheet name="Category Statistics" sheetId="2" r:id="rId7"/>
    <sheet name="Subcategory Statistics" sheetId="3" r:id="rId8"/>
  </sheets>
  <definedNames>
    <definedName name="_xlnm._FilterDatabase" localSheetId="3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E13" i="15" s="1"/>
  <c r="B12" i="15"/>
  <c r="E12" i="15" s="1"/>
  <c r="B11" i="15"/>
  <c r="E11" i="15" s="1"/>
  <c r="B10" i="15"/>
  <c r="E10" i="15" s="1"/>
  <c r="B9" i="15"/>
  <c r="E9" i="15" s="1"/>
  <c r="B8" i="15"/>
  <c r="E8" i="15" s="1"/>
  <c r="B7" i="15"/>
  <c r="E7" i="15" s="1"/>
  <c r="B6" i="15"/>
  <c r="E6" i="15" s="1"/>
  <c r="B5" i="15"/>
  <c r="E5" i="15" s="1"/>
  <c r="B4" i="15"/>
  <c r="E4" i="15" s="1"/>
  <c r="B3" i="15"/>
  <c r="E3" i="15" s="1"/>
  <c r="B2" i="15"/>
  <c r="E2" i="15" s="1"/>
  <c r="T168" i="1"/>
  <c r="U168" i="1" s="1"/>
  <c r="T1919" i="1"/>
  <c r="U1919" i="1" s="1"/>
  <c r="T3068" i="1"/>
  <c r="U3068" i="1" s="1"/>
  <c r="T1962" i="1"/>
  <c r="U1962" i="1" s="1"/>
  <c r="T650" i="1"/>
  <c r="U650" i="1" s="1"/>
  <c r="T671" i="1"/>
  <c r="U671" i="1" s="1"/>
  <c r="T1014" i="1"/>
  <c r="U1014" i="1" s="1"/>
  <c r="T1980" i="1"/>
  <c r="U1980" i="1" s="1"/>
  <c r="T1003" i="1"/>
  <c r="U1003" i="1" s="1"/>
  <c r="T971" i="1"/>
  <c r="U971" i="1" s="1"/>
  <c r="T3092" i="1"/>
  <c r="U3092" i="1" s="1"/>
  <c r="T4042" i="1"/>
  <c r="U4042" i="1" s="1"/>
  <c r="T3840" i="1"/>
  <c r="U3840" i="1" s="1"/>
  <c r="T527" i="1"/>
  <c r="U527" i="1" s="1"/>
  <c r="T1007" i="1"/>
  <c r="U1007" i="1" s="1"/>
  <c r="T2705" i="1"/>
  <c r="U2705" i="1" s="1"/>
  <c r="T3367" i="1"/>
  <c r="U3367" i="1" s="1"/>
  <c r="T1323" i="1"/>
  <c r="U1323" i="1" s="1"/>
  <c r="T1517" i="1"/>
  <c r="U1517" i="1" s="1"/>
  <c r="T2733" i="1"/>
  <c r="U2733" i="1" s="1"/>
  <c r="T1956" i="1"/>
  <c r="U1956" i="1" s="1"/>
  <c r="T1313" i="1"/>
  <c r="U1313" i="1" s="1"/>
  <c r="T4097" i="1"/>
  <c r="U4097" i="1" s="1"/>
  <c r="T980" i="1"/>
  <c r="U980" i="1" s="1"/>
  <c r="T673" i="1"/>
  <c r="U673" i="1" s="1"/>
  <c r="T3120" i="1"/>
  <c r="U3120" i="1" s="1"/>
  <c r="T1436" i="1"/>
  <c r="U1436" i="1" s="1"/>
  <c r="T517" i="1"/>
  <c r="U517" i="1" s="1"/>
  <c r="T3470" i="1"/>
  <c r="U3470" i="1" s="1"/>
  <c r="T403" i="1"/>
  <c r="U403" i="1" s="1"/>
  <c r="T372" i="1"/>
  <c r="U372" i="1" s="1"/>
  <c r="T1443" i="1"/>
  <c r="U1443" i="1" s="1"/>
  <c r="T1181" i="1"/>
  <c r="U1181" i="1" s="1"/>
  <c r="T61" i="1"/>
  <c r="U61" i="1" s="1"/>
  <c r="T1319" i="1"/>
  <c r="U1319" i="1" s="1"/>
  <c r="T2498" i="1"/>
  <c r="U2498" i="1" s="1"/>
  <c r="T2036" i="1"/>
  <c r="U2036" i="1" s="1"/>
  <c r="T689" i="1"/>
  <c r="U689" i="1" s="1"/>
  <c r="T250" i="1"/>
  <c r="U250" i="1" s="1"/>
  <c r="T1957" i="1"/>
  <c r="U1957" i="1" s="1"/>
  <c r="T2064" i="1"/>
  <c r="U2064" i="1" s="1"/>
  <c r="T1647" i="1"/>
  <c r="U1647" i="1" s="1"/>
  <c r="T3650" i="1"/>
  <c r="U3650" i="1" s="1"/>
  <c r="T2680" i="1"/>
  <c r="U2680" i="1" s="1"/>
  <c r="T2080" i="1"/>
  <c r="U2080" i="1" s="1"/>
  <c r="T700" i="1"/>
  <c r="U700" i="1" s="1"/>
  <c r="T2118" i="1"/>
  <c r="U2118" i="1" s="1"/>
  <c r="T1713" i="1"/>
  <c r="U1713" i="1" s="1"/>
  <c r="T1947" i="1"/>
  <c r="U1947" i="1" s="1"/>
  <c r="T2727" i="1"/>
  <c r="U2727" i="1" s="1"/>
  <c r="T1592" i="1"/>
  <c r="U1592" i="1" s="1"/>
  <c r="T2431" i="1"/>
  <c r="U2431" i="1" s="1"/>
  <c r="T141" i="1"/>
  <c r="U141" i="1" s="1"/>
  <c r="T2859" i="1"/>
  <c r="U2859" i="1" s="1"/>
  <c r="T3790" i="1"/>
  <c r="U3790" i="1" s="1"/>
  <c r="T1212" i="1"/>
  <c r="U1212" i="1" s="1"/>
  <c r="T2740" i="1"/>
  <c r="U2740" i="1" s="1"/>
  <c r="T755" i="1"/>
  <c r="U755" i="1" s="1"/>
  <c r="T2902" i="1"/>
  <c r="U2902" i="1" s="1"/>
  <c r="T1958" i="1"/>
  <c r="U1958" i="1" s="1"/>
  <c r="T1755" i="1"/>
  <c r="U1755" i="1" s="1"/>
  <c r="T2025" i="1"/>
  <c r="U2025" i="1" s="1"/>
  <c r="T1986" i="1"/>
  <c r="U1986" i="1" s="1"/>
  <c r="T2735" i="1"/>
  <c r="U2735" i="1" s="1"/>
  <c r="T3141" i="1"/>
  <c r="U3141" i="1" s="1"/>
  <c r="T152" i="1"/>
  <c r="U152" i="1" s="1"/>
  <c r="T2041" i="1"/>
  <c r="U2041" i="1" s="1"/>
  <c r="T1611" i="1"/>
  <c r="U1611" i="1" s="1"/>
  <c r="T3148" i="1"/>
  <c r="U3148" i="1" s="1"/>
  <c r="T2252" i="1"/>
  <c r="U2252" i="1" s="1"/>
  <c r="T996" i="1"/>
  <c r="U996" i="1" s="1"/>
  <c r="T2013" i="1"/>
  <c r="U2013" i="1" s="1"/>
  <c r="T3378" i="1"/>
  <c r="U3378" i="1" s="1"/>
  <c r="T3083" i="1"/>
  <c r="U3083" i="1" s="1"/>
  <c r="T1830" i="1"/>
  <c r="U1830" i="1" s="1"/>
  <c r="T1889" i="1"/>
  <c r="U1889" i="1" s="1"/>
  <c r="T3081" i="1"/>
  <c r="U3081" i="1" s="1"/>
  <c r="T1759" i="1"/>
  <c r="U1759" i="1" s="1"/>
  <c r="T1085" i="1"/>
  <c r="U1085" i="1" s="1"/>
  <c r="T2008" i="1"/>
  <c r="U2008" i="1" s="1"/>
  <c r="T690" i="1"/>
  <c r="U690" i="1" s="1"/>
  <c r="T547" i="1"/>
  <c r="U547" i="1" s="1"/>
  <c r="T444" i="1"/>
  <c r="U444" i="1" s="1"/>
  <c r="T589" i="1"/>
  <c r="U589" i="1" s="1"/>
  <c r="T1026" i="1"/>
  <c r="U1026" i="1" s="1"/>
  <c r="T2024" i="1"/>
  <c r="U2024" i="1" s="1"/>
  <c r="T2011" i="1"/>
  <c r="U2011" i="1" s="1"/>
  <c r="T4107" i="1"/>
  <c r="U4107" i="1" s="1"/>
  <c r="T1343" i="1"/>
  <c r="U1343" i="1" s="1"/>
  <c r="T2885" i="1"/>
  <c r="U2885" i="1" s="1"/>
  <c r="T1338" i="1"/>
  <c r="U1338" i="1" s="1"/>
  <c r="T88" i="1"/>
  <c r="U88" i="1" s="1"/>
  <c r="T2665" i="1"/>
  <c r="U2665" i="1" s="1"/>
  <c r="T185" i="1"/>
  <c r="U185" i="1" s="1"/>
  <c r="T2159" i="1"/>
  <c r="U2159" i="1" s="1"/>
  <c r="T2992" i="1"/>
  <c r="U2992" i="1" s="1"/>
  <c r="T1311" i="1"/>
  <c r="U1311" i="1" s="1"/>
  <c r="T2361" i="1"/>
  <c r="U2361" i="1" s="1"/>
  <c r="T963" i="1"/>
  <c r="U963" i="1" s="1"/>
  <c r="T1750" i="1"/>
  <c r="U1750" i="1" s="1"/>
  <c r="T1168" i="1"/>
  <c r="U1168" i="1" s="1"/>
  <c r="T3458" i="1"/>
  <c r="U3458" i="1" s="1"/>
  <c r="T3191" i="1"/>
  <c r="U3191" i="1" s="1"/>
  <c r="T365" i="1"/>
  <c r="U365" i="1" s="1"/>
  <c r="T871" i="1"/>
  <c r="U871" i="1" s="1"/>
  <c r="T2070" i="1"/>
  <c r="U2070" i="1" s="1"/>
  <c r="T1366" i="1"/>
  <c r="U1366" i="1" s="1"/>
  <c r="T691" i="1"/>
  <c r="U691" i="1" s="1"/>
  <c r="T2389" i="1"/>
  <c r="U2389" i="1" s="1"/>
  <c r="T2731" i="1"/>
  <c r="U2731" i="1" s="1"/>
  <c r="T1170" i="1"/>
  <c r="U1170" i="1" s="1"/>
  <c r="T218" i="1"/>
  <c r="U218" i="1" s="1"/>
  <c r="T2006" i="1"/>
  <c r="U2006" i="1" s="1"/>
  <c r="T2941" i="1"/>
  <c r="U2941" i="1" s="1"/>
  <c r="T536" i="1"/>
  <c r="U536" i="1" s="1"/>
  <c r="T2054" i="1"/>
  <c r="U2054" i="1" s="1"/>
  <c r="T2075" i="1"/>
  <c r="U2075" i="1" s="1"/>
  <c r="T63" i="1"/>
  <c r="U63" i="1" s="1"/>
  <c r="T34" i="1"/>
  <c r="U34" i="1" s="1"/>
  <c r="T3892" i="1"/>
  <c r="U3892" i="1" s="1"/>
  <c r="T219" i="1"/>
  <c r="U219" i="1" s="1"/>
  <c r="T130" i="1"/>
  <c r="U130" i="1" s="1"/>
  <c r="T3719" i="1"/>
  <c r="U3719" i="1" s="1"/>
  <c r="T1337" i="1"/>
  <c r="U1337" i="1" s="1"/>
  <c r="T2653" i="1"/>
  <c r="U2653" i="1" s="1"/>
  <c r="T3519" i="1"/>
  <c r="U3519" i="1" s="1"/>
  <c r="T2079" i="1"/>
  <c r="U2079" i="1" s="1"/>
  <c r="T2437" i="1"/>
  <c r="U2437" i="1" s="1"/>
  <c r="T2598" i="1"/>
  <c r="U2598" i="1" s="1"/>
  <c r="T806" i="1"/>
  <c r="U806" i="1" s="1"/>
  <c r="T3365" i="1"/>
  <c r="U3365" i="1" s="1"/>
  <c r="T981" i="1"/>
  <c r="U981" i="1" s="1"/>
  <c r="T2345" i="1"/>
  <c r="U2345" i="1" s="1"/>
  <c r="T3117" i="1"/>
  <c r="U3117" i="1" s="1"/>
  <c r="T622" i="1"/>
  <c r="U622" i="1" s="1"/>
  <c r="T3198" i="1"/>
  <c r="U3198" i="1" s="1"/>
  <c r="T1201" i="1"/>
  <c r="U1201" i="1" s="1"/>
  <c r="T3427" i="1"/>
  <c r="U3427" i="1" s="1"/>
  <c r="T3330" i="1"/>
  <c r="U3330" i="1" s="1"/>
  <c r="T610" i="1"/>
  <c r="U610" i="1" s="1"/>
  <c r="T1001" i="1"/>
  <c r="U1001" i="1" s="1"/>
  <c r="T10" i="1"/>
  <c r="U10" i="1" s="1"/>
  <c r="T703" i="1"/>
  <c r="U703" i="1" s="1"/>
  <c r="T368" i="1"/>
  <c r="U368" i="1" s="1"/>
  <c r="T3199" i="1"/>
  <c r="U3199" i="1" s="1"/>
  <c r="T2209" i="1"/>
  <c r="U2209" i="1" s="1"/>
  <c r="T2035" i="1"/>
  <c r="U2035" i="1" s="1"/>
  <c r="T1981" i="1"/>
  <c r="U1981" i="1" s="1"/>
  <c r="T1970" i="1"/>
  <c r="U1970" i="1" s="1"/>
  <c r="T2052" i="1"/>
  <c r="U2052" i="1" s="1"/>
  <c r="T82" i="1"/>
  <c r="U82" i="1" s="1"/>
  <c r="T2832" i="1"/>
  <c r="U2832" i="1" s="1"/>
  <c r="T3109" i="1"/>
  <c r="U3109" i="1" s="1"/>
  <c r="T1973" i="1"/>
  <c r="U1973" i="1" s="1"/>
  <c r="T2456" i="1"/>
  <c r="U2456" i="1" s="1"/>
  <c r="T2615" i="1"/>
  <c r="U2615" i="1" s="1"/>
  <c r="T1097" i="1"/>
  <c r="U1097" i="1" s="1"/>
  <c r="T3758" i="1"/>
  <c r="U3758" i="1" s="1"/>
  <c r="T2664" i="1"/>
  <c r="U2664" i="1" s="1"/>
  <c r="T2537" i="1"/>
  <c r="U2537" i="1" s="1"/>
  <c r="T2975" i="1"/>
  <c r="U2975" i="1" s="1"/>
  <c r="T1693" i="1"/>
  <c r="U1693" i="1" s="1"/>
  <c r="T2037" i="1"/>
  <c r="U2037" i="1" s="1"/>
  <c r="T3217" i="1"/>
  <c r="U3217" i="1" s="1"/>
  <c r="T2728" i="1"/>
  <c r="U2728" i="1" s="1"/>
  <c r="T3048" i="1"/>
  <c r="U3048" i="1" s="1"/>
  <c r="T2072" i="1"/>
  <c r="U2072" i="1" s="1"/>
  <c r="T3222" i="1"/>
  <c r="U3222" i="1" s="1"/>
  <c r="T2931" i="1"/>
  <c r="U2931" i="1" s="1"/>
  <c r="T284" i="1"/>
  <c r="U284" i="1" s="1"/>
  <c r="T1139" i="1"/>
  <c r="U1139" i="1" s="1"/>
  <c r="T1690" i="1"/>
  <c r="U1690" i="1" s="1"/>
  <c r="T540" i="1"/>
  <c r="U540" i="1" s="1"/>
  <c r="T3261" i="1"/>
  <c r="U3261" i="1" s="1"/>
  <c r="T3146" i="1"/>
  <c r="U3146" i="1" s="1"/>
  <c r="T2482" i="1"/>
  <c r="U2482" i="1" s="1"/>
  <c r="T594" i="1"/>
  <c r="U594" i="1" s="1"/>
  <c r="T508" i="1"/>
  <c r="U508" i="1" s="1"/>
  <c r="T1010" i="1"/>
  <c r="U1010" i="1" s="1"/>
  <c r="T1042" i="1"/>
  <c r="U1042" i="1" s="1"/>
  <c r="T3939" i="1"/>
  <c r="U3939" i="1" s="1"/>
  <c r="T1975" i="1"/>
  <c r="U1975" i="1" s="1"/>
  <c r="T357" i="1"/>
  <c r="U357" i="1" s="1"/>
  <c r="T1273" i="1"/>
  <c r="U1273" i="1" s="1"/>
  <c r="T1979" i="1"/>
  <c r="U1979" i="1" s="1"/>
  <c r="T3125" i="1"/>
  <c r="U3125" i="1" s="1"/>
  <c r="T2071" i="1"/>
  <c r="U2071" i="1" s="1"/>
  <c r="T3018" i="1"/>
  <c r="U3018" i="1" s="1"/>
  <c r="T367" i="1"/>
  <c r="U367" i="1" s="1"/>
  <c r="T653" i="1"/>
  <c r="U653" i="1" s="1"/>
  <c r="T3106" i="1"/>
  <c r="U3106" i="1" s="1"/>
  <c r="T3661" i="1"/>
  <c r="U3661" i="1" s="1"/>
  <c r="T737" i="1"/>
  <c r="U737" i="1" s="1"/>
  <c r="T1206" i="1"/>
  <c r="U1206" i="1" s="1"/>
  <c r="T3022" i="1"/>
  <c r="U3022" i="1" s="1"/>
  <c r="T3011" i="1"/>
  <c r="U3011" i="1" s="1"/>
  <c r="T923" i="1"/>
  <c r="U923" i="1" s="1"/>
  <c r="T2927" i="1"/>
  <c r="U2927" i="1" s="1"/>
  <c r="T1955" i="1"/>
  <c r="U1955" i="1" s="1"/>
  <c r="T1350" i="1"/>
  <c r="U1350" i="1" s="1"/>
  <c r="T298" i="1"/>
  <c r="U298" i="1" s="1"/>
  <c r="T2049" i="1"/>
  <c r="U2049" i="1" s="1"/>
  <c r="T3518" i="1"/>
  <c r="U3518" i="1" s="1"/>
  <c r="T2074" i="1"/>
  <c r="U2074" i="1" s="1"/>
  <c r="T1457" i="1"/>
  <c r="U1457" i="1" s="1"/>
  <c r="T401" i="1"/>
  <c r="U401" i="1" s="1"/>
  <c r="T2383" i="1"/>
  <c r="U2383" i="1" s="1"/>
  <c r="T823" i="1"/>
  <c r="U823" i="1" s="1"/>
  <c r="T2645" i="1"/>
  <c r="U2645" i="1" s="1"/>
  <c r="T54" i="1"/>
  <c r="U54" i="1" s="1"/>
  <c r="T2029" i="1"/>
  <c r="U2029" i="1" s="1"/>
  <c r="T2026" i="1"/>
  <c r="U2026" i="1" s="1"/>
  <c r="T4079" i="1"/>
  <c r="U4079" i="1" s="1"/>
  <c r="T1526" i="1"/>
  <c r="U1526" i="1" s="1"/>
  <c r="T59" i="1"/>
  <c r="U59" i="1" s="1"/>
  <c r="T2027" i="1"/>
  <c r="U2027" i="1" s="1"/>
  <c r="T187" i="1"/>
  <c r="U187" i="1" s="1"/>
  <c r="T2332" i="1"/>
  <c r="U2332" i="1" s="1"/>
  <c r="T2000" i="1"/>
  <c r="U2000" i="1" s="1"/>
  <c r="T3979" i="1"/>
  <c r="U3979" i="1" s="1"/>
  <c r="T2707" i="1"/>
  <c r="U2707" i="1" s="1"/>
  <c r="T420" i="1"/>
  <c r="U420" i="1" s="1"/>
  <c r="T1725" i="1"/>
  <c r="U1725" i="1" s="1"/>
  <c r="T1006" i="1"/>
  <c r="U1006" i="1" s="1"/>
  <c r="T1908" i="1"/>
  <c r="U1908" i="1" s="1"/>
  <c r="T255" i="1"/>
  <c r="U255" i="1" s="1"/>
  <c r="T724" i="1"/>
  <c r="U724" i="1" s="1"/>
  <c r="T3752" i="1"/>
  <c r="U3752" i="1" s="1"/>
  <c r="T1005" i="1"/>
  <c r="U1005" i="1" s="1"/>
  <c r="T1822" i="1"/>
  <c r="U1822" i="1" s="1"/>
  <c r="T2331" i="1"/>
  <c r="U2331" i="1" s="1"/>
  <c r="T1207" i="1"/>
  <c r="U1207" i="1" s="1"/>
  <c r="T3312" i="1"/>
  <c r="U3312" i="1" s="1"/>
  <c r="T1748" i="1"/>
  <c r="U1748" i="1" s="1"/>
  <c r="T1210" i="1"/>
  <c r="U1210" i="1" s="1"/>
  <c r="T2225" i="1"/>
  <c r="U2225" i="1" s="1"/>
  <c r="T2620" i="1"/>
  <c r="U2620" i="1" s="1"/>
  <c r="T2076" i="1"/>
  <c r="U2076" i="1" s="1"/>
  <c r="T3800" i="1"/>
  <c r="U3800" i="1" s="1"/>
  <c r="T3275" i="1"/>
  <c r="U3275" i="1" s="1"/>
  <c r="T3307" i="1"/>
  <c r="U3307" i="1" s="1"/>
  <c r="T2917" i="1"/>
  <c r="U2917" i="1" s="1"/>
  <c r="T334" i="1"/>
  <c r="U334" i="1" s="1"/>
  <c r="T3406" i="1"/>
  <c r="U3406" i="1" s="1"/>
  <c r="T3286" i="1"/>
  <c r="U3286" i="1" s="1"/>
  <c r="T3664" i="1"/>
  <c r="U3664" i="1" s="1"/>
  <c r="T2589" i="1"/>
  <c r="U2589" i="1" s="1"/>
  <c r="T419" i="1"/>
  <c r="U419" i="1" s="1"/>
  <c r="T2944" i="1"/>
  <c r="U2944" i="1" s="1"/>
  <c r="T3748" i="1"/>
  <c r="U3748" i="1" s="1"/>
  <c r="T2073" i="1"/>
  <c r="U2073" i="1" s="1"/>
  <c r="T1375" i="1"/>
  <c r="U1375" i="1" s="1"/>
  <c r="T2955" i="1"/>
  <c r="U2955" i="1" s="1"/>
  <c r="T1308" i="1"/>
  <c r="U1308" i="1" s="1"/>
  <c r="T295" i="1"/>
  <c r="U295" i="1" s="1"/>
  <c r="T317" i="1"/>
  <c r="U317" i="1" s="1"/>
  <c r="T3165" i="1"/>
  <c r="U3165" i="1" s="1"/>
  <c r="T2954" i="1"/>
  <c r="U2954" i="1" s="1"/>
  <c r="T3689" i="1"/>
  <c r="U3689" i="1" s="1"/>
  <c r="T558" i="1"/>
  <c r="U558" i="1" s="1"/>
  <c r="T3069" i="1"/>
  <c r="U3069" i="1" s="1"/>
  <c r="T2686" i="1"/>
  <c r="U2686" i="1" s="1"/>
  <c r="T23" i="1"/>
  <c r="U23" i="1" s="1"/>
  <c r="T3814" i="1"/>
  <c r="U3814" i="1" s="1"/>
  <c r="T3413" i="1"/>
  <c r="U3413" i="1" s="1"/>
  <c r="T715" i="1"/>
  <c r="U715" i="1" s="1"/>
  <c r="T1395" i="1"/>
  <c r="U1395" i="1" s="1"/>
  <c r="T1897" i="1"/>
  <c r="U1897" i="1" s="1"/>
  <c r="T707" i="1"/>
  <c r="U707" i="1" s="1"/>
  <c r="T48" i="1"/>
  <c r="U48" i="1" s="1"/>
  <c r="T2007" i="1"/>
  <c r="U2007" i="1" s="1"/>
  <c r="T56" i="1"/>
  <c r="U56" i="1" s="1"/>
  <c r="T38" i="1"/>
  <c r="U38" i="1" s="1"/>
  <c r="T3230" i="1"/>
  <c r="U3230" i="1" s="1"/>
  <c r="T360" i="1"/>
  <c r="U360" i="1" s="1"/>
  <c r="T2018" i="1"/>
  <c r="U2018" i="1" s="1"/>
  <c r="T102" i="1"/>
  <c r="U102" i="1" s="1"/>
  <c r="T1016" i="1"/>
  <c r="U1016" i="1" s="1"/>
  <c r="T3035" i="1"/>
  <c r="U3035" i="1" s="1"/>
  <c r="T1268" i="1"/>
  <c r="U1268" i="1" s="1"/>
  <c r="T6" i="1"/>
  <c r="U6" i="1" s="1"/>
  <c r="T659" i="1"/>
  <c r="U659" i="1" s="1"/>
  <c r="T2459" i="1"/>
  <c r="U2459" i="1" s="1"/>
  <c r="T924" i="1"/>
  <c r="U924" i="1" s="1"/>
  <c r="T1274" i="1"/>
  <c r="U1274" i="1" s="1"/>
  <c r="T3849" i="1"/>
  <c r="U3849" i="1" s="1"/>
  <c r="T1950" i="1"/>
  <c r="U1950" i="1" s="1"/>
  <c r="T2269" i="1"/>
  <c r="U2269" i="1" s="1"/>
  <c r="T335" i="1"/>
  <c r="U335" i="1" s="1"/>
  <c r="T2100" i="1"/>
  <c r="U2100" i="1" s="1"/>
  <c r="T736" i="1"/>
  <c r="U736" i="1" s="1"/>
  <c r="T1976" i="1"/>
  <c r="U1976" i="1" s="1"/>
  <c r="T3693" i="1"/>
  <c r="U3693" i="1" s="1"/>
  <c r="T108" i="1"/>
  <c r="U108" i="1" s="1"/>
  <c r="T3440" i="1"/>
  <c r="U3440" i="1" s="1"/>
  <c r="T213" i="1"/>
  <c r="U213" i="1" s="1"/>
  <c r="T3" i="1"/>
  <c r="U3" i="1" s="1"/>
  <c r="T2524" i="1"/>
  <c r="U2524" i="1" s="1"/>
  <c r="T3361" i="1"/>
  <c r="U3361" i="1" s="1"/>
  <c r="T3391" i="1"/>
  <c r="U3391" i="1" s="1"/>
  <c r="T1316" i="1"/>
  <c r="U1316" i="1" s="1"/>
  <c r="T1204" i="1"/>
  <c r="U1204" i="1" s="1"/>
  <c r="T2899" i="1"/>
  <c r="U2899" i="1" s="1"/>
  <c r="T412" i="1"/>
  <c r="U412" i="1" s="1"/>
  <c r="T3238" i="1"/>
  <c r="U3238" i="1" s="1"/>
  <c r="T1969" i="1"/>
  <c r="U1969" i="1" s="1"/>
  <c r="T957" i="1"/>
  <c r="U957" i="1" s="1"/>
  <c r="T1838" i="1"/>
  <c r="U1838" i="1" s="1"/>
  <c r="T402" i="1"/>
  <c r="U402" i="1" s="1"/>
  <c r="T1966" i="1"/>
  <c r="U1966" i="1" s="1"/>
  <c r="T183" i="1"/>
  <c r="U183" i="1" s="1"/>
  <c r="T1542" i="1"/>
  <c r="U1542" i="1" s="1"/>
  <c r="T3559" i="1"/>
  <c r="U3559" i="1" s="1"/>
  <c r="T4069" i="1"/>
  <c r="U4069" i="1" s="1"/>
  <c r="T669" i="1"/>
  <c r="U669" i="1" s="1"/>
  <c r="T801" i="1"/>
  <c r="U801" i="1" s="1"/>
  <c r="T3830" i="1"/>
  <c r="U3830" i="1" s="1"/>
  <c r="T3005" i="1"/>
  <c r="U3005" i="1" s="1"/>
  <c r="T3341" i="1"/>
  <c r="U3341" i="1" s="1"/>
  <c r="T2554" i="1"/>
  <c r="U2554" i="1" s="1"/>
  <c r="T686" i="1"/>
  <c r="U686" i="1" s="1"/>
  <c r="T2526" i="1"/>
  <c r="U2526" i="1" s="1"/>
  <c r="T3255" i="1"/>
  <c r="U3255" i="1" s="1"/>
  <c r="T3050" i="1"/>
  <c r="U3050" i="1" s="1"/>
  <c r="T3636" i="1"/>
  <c r="U3636" i="1" s="1"/>
  <c r="T3377" i="1"/>
  <c r="U3377" i="1" s="1"/>
  <c r="T1339" i="1"/>
  <c r="U1339" i="1" s="1"/>
  <c r="T1946" i="1"/>
  <c r="U1946" i="1" s="1"/>
  <c r="T3587" i="1"/>
  <c r="U3587" i="1" s="1"/>
  <c r="T2926" i="1"/>
  <c r="U2926" i="1" s="1"/>
  <c r="T833" i="1"/>
  <c r="U833" i="1" s="1"/>
  <c r="T3983" i="1"/>
  <c r="U3983" i="1" s="1"/>
  <c r="T1009" i="1"/>
  <c r="U1009" i="1" s="1"/>
  <c r="T1220" i="1"/>
  <c r="U1220" i="1" s="1"/>
  <c r="T2666" i="1"/>
  <c r="U2666" i="1" s="1"/>
  <c r="T645" i="1"/>
  <c r="U645" i="1" s="1"/>
  <c r="T3795" i="1"/>
  <c r="U3795" i="1" s="1"/>
  <c r="T3304" i="1"/>
  <c r="U3304" i="1" s="1"/>
  <c r="T2015" i="1"/>
  <c r="U2015" i="1" s="1"/>
  <c r="T1635" i="1"/>
  <c r="U1635" i="1" s="1"/>
  <c r="T3755" i="1"/>
  <c r="U3755" i="1" s="1"/>
  <c r="T18" i="1"/>
  <c r="U18" i="1" s="1"/>
  <c r="T985" i="1"/>
  <c r="U985" i="1" s="1"/>
  <c r="T1691" i="1"/>
  <c r="U1691" i="1" s="1"/>
  <c r="T3557" i="1"/>
  <c r="U3557" i="1" s="1"/>
  <c r="T2722" i="1"/>
  <c r="U2722" i="1" s="1"/>
  <c r="T1777" i="1"/>
  <c r="U1777" i="1" s="1"/>
  <c r="T440" i="1"/>
  <c r="U440" i="1" s="1"/>
  <c r="T1523" i="1"/>
  <c r="U1523" i="1" s="1"/>
  <c r="T2541" i="1"/>
  <c r="U2541" i="1" s="1"/>
  <c r="T344" i="1"/>
  <c r="U344" i="1" s="1"/>
  <c r="T30" i="1"/>
  <c r="U30" i="1" s="1"/>
  <c r="T742" i="1"/>
  <c r="U742" i="1" s="1"/>
  <c r="T2738" i="1"/>
  <c r="U2738" i="1" s="1"/>
  <c r="T1353" i="1"/>
  <c r="U1353" i="1" s="1"/>
  <c r="T1302" i="1"/>
  <c r="U1302" i="1" s="1"/>
  <c r="T1753" i="1"/>
  <c r="U1753" i="1" s="1"/>
  <c r="T1645" i="1"/>
  <c r="U1645" i="1" s="1"/>
  <c r="T1213" i="1"/>
  <c r="U1213" i="1" s="1"/>
  <c r="T2409" i="1"/>
  <c r="U2409" i="1" s="1"/>
  <c r="T3221" i="1"/>
  <c r="U3221" i="1" s="1"/>
  <c r="T1322" i="1"/>
  <c r="U1322" i="1" s="1"/>
  <c r="T119" i="1"/>
  <c r="U119" i="1" s="1"/>
  <c r="T2675" i="1"/>
  <c r="U2675" i="1" s="1"/>
  <c r="T3774" i="1"/>
  <c r="U3774" i="1" s="1"/>
  <c r="T3763" i="1"/>
  <c r="U3763" i="1" s="1"/>
  <c r="T4038" i="1"/>
  <c r="U4038" i="1" s="1"/>
  <c r="T1205" i="1"/>
  <c r="U1205" i="1" s="1"/>
  <c r="T2550" i="1"/>
  <c r="U2550" i="1" s="1"/>
  <c r="T2711" i="1"/>
  <c r="U2711" i="1" s="1"/>
  <c r="T2040" i="1"/>
  <c r="U2040" i="1" s="1"/>
  <c r="T2227" i="1"/>
  <c r="U2227" i="1" s="1"/>
  <c r="T3482" i="1"/>
  <c r="U3482" i="1" s="1"/>
  <c r="T3550" i="1"/>
  <c r="U3550" i="1" s="1"/>
  <c r="T3029" i="1"/>
  <c r="U3029" i="1" s="1"/>
  <c r="T972" i="1"/>
  <c r="U972" i="1" s="1"/>
  <c r="T209" i="1"/>
  <c r="U209" i="1" s="1"/>
  <c r="T1623" i="1"/>
  <c r="U1623" i="1" s="1"/>
  <c r="T2706" i="1"/>
  <c r="U2706" i="1" s="1"/>
  <c r="T4064" i="1"/>
  <c r="U4064" i="1" s="1"/>
  <c r="T1317" i="1"/>
  <c r="U1317" i="1" s="1"/>
  <c r="T3006" i="1"/>
  <c r="U3006" i="1" s="1"/>
  <c r="T2932" i="1"/>
  <c r="U2932" i="1" s="1"/>
  <c r="T3024" i="1"/>
  <c r="U3024" i="1" s="1"/>
  <c r="T788" i="1"/>
  <c r="U788" i="1" s="1"/>
  <c r="T2739" i="1"/>
  <c r="U2739" i="1" s="1"/>
  <c r="T373" i="1"/>
  <c r="U373" i="1" s="1"/>
  <c r="T989" i="1"/>
  <c r="U989" i="1" s="1"/>
  <c r="T1019" i="1"/>
  <c r="U1019" i="1" s="1"/>
  <c r="T1392" i="1"/>
  <c r="U1392" i="1" s="1"/>
  <c r="T978" i="1"/>
  <c r="U978" i="1" s="1"/>
  <c r="T329" i="1"/>
  <c r="U329" i="1" s="1"/>
  <c r="T1948" i="1"/>
  <c r="U1948" i="1" s="1"/>
  <c r="T410" i="1"/>
  <c r="U410" i="1" s="1"/>
  <c r="T189" i="1"/>
  <c r="U189" i="1" s="1"/>
  <c r="T9" i="1"/>
  <c r="U9" i="1" s="1"/>
  <c r="T1679" i="1"/>
  <c r="U1679" i="1" s="1"/>
  <c r="T39" i="1"/>
  <c r="U39" i="1" s="1"/>
  <c r="T3418" i="1"/>
  <c r="U3418" i="1" s="1"/>
  <c r="T1694" i="1"/>
  <c r="U1694" i="1" s="1"/>
  <c r="T1518" i="1"/>
  <c r="U1518" i="1" s="1"/>
  <c r="T796" i="1"/>
  <c r="U796" i="1" s="1"/>
  <c r="T12" i="1"/>
  <c r="U12" i="1" s="1"/>
  <c r="T953" i="1"/>
  <c r="U953" i="1" s="1"/>
  <c r="T1345" i="1"/>
  <c r="U1345" i="1" s="1"/>
  <c r="T3012" i="1"/>
  <c r="U3012" i="1" s="1"/>
  <c r="T1332" i="1"/>
  <c r="U1332" i="1" s="1"/>
  <c r="T395" i="1"/>
  <c r="U395" i="1" s="1"/>
  <c r="T2611" i="1"/>
  <c r="U2611" i="1" s="1"/>
  <c r="T1658" i="1"/>
  <c r="U1658" i="1" s="1"/>
  <c r="T1540" i="1"/>
  <c r="U1540" i="1" s="1"/>
  <c r="T330" i="1"/>
  <c r="U330" i="1" s="1"/>
  <c r="T3704" i="1"/>
  <c r="U3704" i="1" s="1"/>
  <c r="T667" i="1"/>
  <c r="U667" i="1" s="1"/>
  <c r="T947" i="1"/>
  <c r="U947" i="1" s="1"/>
  <c r="T2985" i="1"/>
  <c r="U2985" i="1" s="1"/>
  <c r="T1570" i="1"/>
  <c r="U1570" i="1" s="1"/>
  <c r="T294" i="1"/>
  <c r="U294" i="1" s="1"/>
  <c r="T2063" i="1"/>
  <c r="U2063" i="1" s="1"/>
  <c r="T974" i="1"/>
  <c r="U974" i="1" s="1"/>
  <c r="T2998" i="1"/>
  <c r="U2998" i="1" s="1"/>
  <c r="T1000" i="1"/>
  <c r="U1000" i="1" s="1"/>
  <c r="T2047" i="1"/>
  <c r="U2047" i="1" s="1"/>
  <c r="T1940" i="1"/>
  <c r="U1940" i="1" s="1"/>
  <c r="T3326" i="1"/>
  <c r="U3326" i="1" s="1"/>
  <c r="T1306" i="1"/>
  <c r="U1306" i="1" s="1"/>
  <c r="T3588" i="1"/>
  <c r="U3588" i="1" s="1"/>
  <c r="T2795" i="1"/>
  <c r="U2795" i="1" s="1"/>
  <c r="T643" i="1"/>
  <c r="U643" i="1" s="1"/>
  <c r="T1516" i="1"/>
  <c r="U1516" i="1" s="1"/>
  <c r="T41" i="1"/>
  <c r="U41" i="1" s="1"/>
  <c r="T682" i="1"/>
  <c r="U682" i="1" s="1"/>
  <c r="T1772" i="1"/>
  <c r="U1772" i="1" s="1"/>
  <c r="T590" i="1"/>
  <c r="U590" i="1" s="1"/>
  <c r="T3277" i="1"/>
  <c r="U3277" i="1" s="1"/>
  <c r="T522" i="1"/>
  <c r="U522" i="1" s="1"/>
  <c r="T2536" i="1"/>
  <c r="U2536" i="1" s="1"/>
  <c r="T3872" i="1"/>
  <c r="U3872" i="1" s="1"/>
  <c r="T1471" i="1"/>
  <c r="U1471" i="1" s="1"/>
  <c r="T2708" i="1"/>
  <c r="U2708" i="1" s="1"/>
  <c r="T2452" i="1"/>
  <c r="U2452" i="1" s="1"/>
  <c r="T2187" i="1"/>
  <c r="U2187" i="1" s="1"/>
  <c r="T29" i="1"/>
  <c r="U29" i="1" s="1"/>
  <c r="T835" i="1"/>
  <c r="U835" i="1" s="1"/>
  <c r="T1219" i="1"/>
  <c r="U1219" i="1" s="1"/>
  <c r="T3475" i="1"/>
  <c r="U3475" i="1" s="1"/>
  <c r="T2270" i="1"/>
  <c r="U2270" i="1" s="1"/>
  <c r="T2023" i="1"/>
  <c r="U2023" i="1" s="1"/>
  <c r="T3633" i="1"/>
  <c r="U3633" i="1" s="1"/>
  <c r="T896" i="1"/>
  <c r="U896" i="1" s="1"/>
  <c r="T16" i="1"/>
  <c r="U16" i="1" s="1"/>
  <c r="T2020" i="1"/>
  <c r="U2020" i="1" s="1"/>
  <c r="T4037" i="1"/>
  <c r="U4037" i="1" s="1"/>
  <c r="T3357" i="1"/>
  <c r="U3357" i="1" s="1"/>
  <c r="T328" i="1"/>
  <c r="U328" i="1" s="1"/>
  <c r="T8" i="1"/>
  <c r="U8" i="1" s="1"/>
  <c r="T3015" i="1"/>
  <c r="U3015" i="1" s="1"/>
  <c r="T336" i="1"/>
  <c r="U336" i="1" s="1"/>
  <c r="T3019" i="1"/>
  <c r="U3019" i="1" s="1"/>
  <c r="T342" i="1"/>
  <c r="U342" i="1" s="1"/>
  <c r="T3457" i="1"/>
  <c r="U3457" i="1" s="1"/>
  <c r="T3324" i="1"/>
  <c r="U3324" i="1" s="1"/>
  <c r="T3799" i="1"/>
  <c r="U3799" i="1" s="1"/>
  <c r="T3676" i="1"/>
  <c r="U3676" i="1" s="1"/>
  <c r="T324" i="1"/>
  <c r="U324" i="1" s="1"/>
  <c r="T3509" i="1"/>
  <c r="U3509" i="1" s="1"/>
  <c r="T2385" i="1"/>
  <c r="U2385" i="1" s="1"/>
  <c r="T120" i="1"/>
  <c r="U120" i="1" s="1"/>
  <c r="T389" i="1"/>
  <c r="U389" i="1" s="1"/>
  <c r="T2265" i="1"/>
  <c r="U2265" i="1" s="1"/>
  <c r="T2043" i="1"/>
  <c r="U2043" i="1" s="1"/>
  <c r="T894" i="1"/>
  <c r="U894" i="1" s="1"/>
  <c r="T661" i="1"/>
  <c r="U661" i="1" s="1"/>
  <c r="T727" i="1"/>
  <c r="U727" i="1" s="1"/>
  <c r="T2034" i="1"/>
  <c r="U2034" i="1" s="1"/>
  <c r="T3777" i="1"/>
  <c r="U3777" i="1" s="1"/>
  <c r="T3438" i="1"/>
  <c r="U3438" i="1" s="1"/>
  <c r="T3611" i="1"/>
  <c r="U3611" i="1" s="1"/>
  <c r="T2562" i="1"/>
  <c r="U2562" i="1" s="1"/>
  <c r="T3915" i="1"/>
  <c r="U3915" i="1" s="1"/>
  <c r="T3328" i="1"/>
  <c r="U3328" i="1" s="1"/>
  <c r="T572" i="1"/>
  <c r="U572" i="1" s="1"/>
  <c r="T299" i="1"/>
  <c r="U299" i="1" s="1"/>
  <c r="T3226" i="1"/>
  <c r="U3226" i="1" s="1"/>
  <c r="T1247" i="1"/>
  <c r="U1247" i="1" s="1"/>
  <c r="T743" i="1"/>
  <c r="U743" i="1" s="1"/>
  <c r="T3300" i="1"/>
  <c r="U3300" i="1" s="1"/>
  <c r="T2242" i="1"/>
  <c r="U2242" i="1" s="1"/>
  <c r="T1269" i="1"/>
  <c r="U1269" i="1" s="1"/>
  <c r="T3102" i="1"/>
  <c r="U3102" i="1" s="1"/>
  <c r="T400" i="1"/>
  <c r="U400" i="1" s="1"/>
  <c r="T3708" i="1"/>
  <c r="U3708" i="1" s="1"/>
  <c r="T362" i="1"/>
  <c r="U362" i="1" s="1"/>
  <c r="T3834" i="1"/>
  <c r="U3834" i="1" s="1"/>
  <c r="T364" i="1"/>
  <c r="U364" i="1" s="1"/>
  <c r="T3130" i="1"/>
  <c r="U3130" i="1" s="1"/>
  <c r="T3175" i="1"/>
  <c r="U3175" i="1" s="1"/>
  <c r="T313" i="1"/>
  <c r="U313" i="1" s="1"/>
  <c r="T2736" i="1"/>
  <c r="U2736" i="1" s="1"/>
  <c r="T2058" i="1"/>
  <c r="U2058" i="1" s="1"/>
  <c r="T1211" i="1"/>
  <c r="U1211" i="1" s="1"/>
  <c r="T51" i="1"/>
  <c r="U51" i="1" s="1"/>
  <c r="T1607" i="1"/>
  <c r="U1607" i="1" s="1"/>
  <c r="T1728" i="1"/>
  <c r="U1728" i="1" s="1"/>
  <c r="T3526" i="1"/>
  <c r="U3526" i="1" s="1"/>
  <c r="T60" i="1"/>
  <c r="U60" i="1" s="1"/>
  <c r="T3945" i="1"/>
  <c r="U3945" i="1" s="1"/>
  <c r="T2528" i="1"/>
  <c r="U2528" i="1" s="1"/>
  <c r="T2637" i="1"/>
  <c r="U2637" i="1" s="1"/>
  <c r="T3340" i="1"/>
  <c r="U3340" i="1" s="1"/>
  <c r="T3576" i="1"/>
  <c r="U3576" i="1" s="1"/>
  <c r="T1968" i="1"/>
  <c r="U1968" i="1" s="1"/>
  <c r="T2982" i="1"/>
  <c r="U2982" i="1" s="1"/>
  <c r="T962" i="1"/>
  <c r="U962" i="1" s="1"/>
  <c r="T1859" i="1"/>
  <c r="U1859" i="1" s="1"/>
  <c r="T500" i="1"/>
  <c r="U500" i="1" s="1"/>
  <c r="T3504" i="1"/>
  <c r="U3504" i="1" s="1"/>
  <c r="T1531" i="1"/>
  <c r="U1531" i="1" s="1"/>
  <c r="T1301" i="1"/>
  <c r="U1301" i="1" s="1"/>
  <c r="T3585" i="1"/>
  <c r="U3585" i="1" s="1"/>
  <c r="T3781" i="1"/>
  <c r="U3781" i="1" s="1"/>
  <c r="T2237" i="1"/>
  <c r="U2237" i="1" s="1"/>
  <c r="T2532" i="1"/>
  <c r="U2532" i="1" s="1"/>
  <c r="T553" i="1"/>
  <c r="U553" i="1" s="1"/>
  <c r="T322" i="1"/>
  <c r="U322" i="1" s="1"/>
  <c r="T1004" i="1"/>
  <c r="U1004" i="1" s="1"/>
  <c r="T644" i="1"/>
  <c r="U644" i="1" s="1"/>
  <c r="T3284" i="1"/>
  <c r="U3284" i="1" s="1"/>
  <c r="T1850" i="1"/>
  <c r="U1850" i="1" s="1"/>
  <c r="T760" i="1"/>
  <c r="U760" i="1" s="1"/>
  <c r="T3435" i="1"/>
  <c r="U3435" i="1" s="1"/>
  <c r="T1854" i="1"/>
  <c r="U1854" i="1" s="1"/>
  <c r="T1797" i="1"/>
  <c r="U1797" i="1" s="1"/>
  <c r="T1524" i="1"/>
  <c r="U1524" i="1" s="1"/>
  <c r="T46" i="1"/>
  <c r="U46" i="1" s="1"/>
  <c r="T3387" i="1"/>
  <c r="U3387" i="1" s="1"/>
  <c r="T510" i="1"/>
  <c r="U510" i="1" s="1"/>
  <c r="T2661" i="1"/>
  <c r="U2661" i="1" s="1"/>
  <c r="T679" i="1"/>
  <c r="U679" i="1" s="1"/>
  <c r="T406" i="1"/>
  <c r="U406" i="1" s="1"/>
  <c r="T3717" i="1"/>
  <c r="U3717" i="1" s="1"/>
  <c r="T791" i="1"/>
  <c r="U791" i="1" s="1"/>
  <c r="T1664" i="1"/>
  <c r="U1664" i="1" s="1"/>
  <c r="T2704" i="1"/>
  <c r="U2704" i="1" s="1"/>
  <c r="T1554" i="1"/>
  <c r="U1554" i="1" s="1"/>
  <c r="T67" i="1"/>
  <c r="U67" i="1" s="1"/>
  <c r="T1977" i="1"/>
  <c r="U1977" i="1" s="1"/>
  <c r="T3176" i="1"/>
  <c r="U3176" i="1" s="1"/>
  <c r="T1587" i="1"/>
  <c r="U1587" i="1" s="1"/>
  <c r="T2476" i="1"/>
  <c r="U2476" i="1" s="1"/>
  <c r="T3003" i="1"/>
  <c r="U3003" i="1" s="1"/>
  <c r="T1836" i="1"/>
  <c r="U1836" i="1" s="1"/>
  <c r="T3239" i="1"/>
  <c r="U3239" i="1" s="1"/>
  <c r="T1520" i="1"/>
  <c r="U1520" i="1" s="1"/>
  <c r="T2445" i="1"/>
  <c r="U2445" i="1" s="1"/>
  <c r="T1189" i="1"/>
  <c r="U1189" i="1" s="1"/>
  <c r="T3091" i="1"/>
  <c r="U3091" i="1" s="1"/>
  <c r="T1911" i="1"/>
  <c r="U1911" i="1" s="1"/>
  <c r="T352" i="1"/>
  <c r="U352" i="1" s="1"/>
  <c r="T3283" i="1"/>
  <c r="U3283" i="1" s="1"/>
  <c r="T4059" i="1"/>
  <c r="U4059" i="1" s="1"/>
  <c r="T1312" i="1"/>
  <c r="U1312" i="1" s="1"/>
  <c r="T2480" i="1"/>
  <c r="U2480" i="1" s="1"/>
  <c r="T533" i="1"/>
  <c r="U533" i="1" s="1"/>
  <c r="T57" i="1"/>
  <c r="U57" i="1" s="1"/>
  <c r="T3045" i="1"/>
  <c r="U3045" i="1" s="1"/>
  <c r="T2676" i="1"/>
  <c r="U2676" i="1" s="1"/>
  <c r="T2003" i="1"/>
  <c r="U2003" i="1" s="1"/>
  <c r="T3895" i="1"/>
  <c r="U3895" i="1" s="1"/>
  <c r="T1282" i="1"/>
  <c r="U1282" i="1" s="1"/>
  <c r="T1309" i="1"/>
  <c r="U1309" i="1" s="1"/>
  <c r="T3215" i="1"/>
  <c r="U3215" i="1" s="1"/>
  <c r="T1295" i="1"/>
  <c r="U1295" i="1" s="1"/>
  <c r="T3637" i="1"/>
  <c r="U3637" i="1" s="1"/>
  <c r="T1953" i="1"/>
  <c r="U1953" i="1" s="1"/>
  <c r="T749" i="1"/>
  <c r="U749" i="1" s="1"/>
  <c r="T1967" i="1"/>
  <c r="U1967" i="1" s="1"/>
  <c r="T827" i="1"/>
  <c r="U827" i="1" s="1"/>
  <c r="T3362" i="1"/>
  <c r="U3362" i="1" s="1"/>
  <c r="T2940" i="1"/>
  <c r="U2940" i="1" s="1"/>
  <c r="T42" i="1"/>
  <c r="U42" i="1" s="1"/>
  <c r="T3614" i="1"/>
  <c r="U3614" i="1" s="1"/>
  <c r="T532" i="1"/>
  <c r="U532" i="1" s="1"/>
  <c r="T4085" i="1"/>
  <c r="U4085" i="1" s="1"/>
  <c r="T2679" i="1"/>
  <c r="U2679" i="1" s="1"/>
  <c r="T2791" i="1"/>
  <c r="U2791" i="1" s="1"/>
  <c r="T2462" i="1"/>
  <c r="U2462" i="1" s="1"/>
  <c r="T2720" i="1"/>
  <c r="U2720" i="1" s="1"/>
  <c r="T649" i="1"/>
  <c r="U649" i="1" s="1"/>
  <c r="T2841" i="1"/>
  <c r="U2841" i="1" s="1"/>
  <c r="T413" i="1"/>
  <c r="U413" i="1" s="1"/>
  <c r="T356" i="1"/>
  <c r="U356" i="1" s="1"/>
  <c r="T3490" i="1"/>
  <c r="U3490" i="1" s="1"/>
  <c r="T3115" i="1"/>
  <c r="U3115" i="1" s="1"/>
  <c r="T3288" i="1"/>
  <c r="U3288" i="1" s="1"/>
  <c r="T3299" i="1"/>
  <c r="U3299" i="1" s="1"/>
  <c r="T3483" i="1"/>
  <c r="U3483" i="1" s="1"/>
  <c r="T3532" i="1"/>
  <c r="U3532" i="1" s="1"/>
  <c r="T3506" i="1"/>
  <c r="U3506" i="1" s="1"/>
  <c r="T228" i="1"/>
  <c r="U228" i="1" s="1"/>
  <c r="T704" i="1"/>
  <c r="U704" i="1" s="1"/>
  <c r="T2974" i="1"/>
  <c r="U2974" i="1" s="1"/>
  <c r="T1209" i="1"/>
  <c r="U1209" i="1" s="1"/>
  <c r="T2340" i="1"/>
  <c r="U2340" i="1" s="1"/>
  <c r="T91" i="1"/>
  <c r="U91" i="1" s="1"/>
  <c r="T658" i="1"/>
  <c r="U658" i="1" s="1"/>
  <c r="T3571" i="1"/>
  <c r="U3571" i="1" s="1"/>
  <c r="T94" i="1"/>
  <c r="U94" i="1" s="1"/>
  <c r="T1730" i="1"/>
  <c r="U1730" i="1" s="1"/>
  <c r="T1096" i="1"/>
  <c r="U1096" i="1" s="1"/>
  <c r="T2811" i="1"/>
  <c r="U2811" i="1" s="1"/>
  <c r="T600" i="1"/>
  <c r="U600" i="1" s="1"/>
  <c r="T3697" i="1"/>
  <c r="U3697" i="1" s="1"/>
  <c r="T288" i="1"/>
  <c r="U288" i="1" s="1"/>
  <c r="T1199" i="1"/>
  <c r="U1199" i="1" s="1"/>
  <c r="T262" i="1"/>
  <c r="U262" i="1" s="1"/>
  <c r="T2065" i="1"/>
  <c r="U2065" i="1" s="1"/>
  <c r="T1810" i="1"/>
  <c r="U1810" i="1" s="1"/>
  <c r="T3753" i="1"/>
  <c r="U3753" i="1" s="1"/>
  <c r="T701" i="1"/>
  <c r="U701" i="1" s="1"/>
  <c r="T2618" i="1"/>
  <c r="U2618" i="1" s="1"/>
  <c r="T706" i="1"/>
  <c r="U706" i="1" s="1"/>
  <c r="T3025" i="1"/>
  <c r="U3025" i="1" s="1"/>
  <c r="T3839" i="1"/>
  <c r="U3839" i="1" s="1"/>
  <c r="T222" i="1"/>
  <c r="U222" i="1" s="1"/>
  <c r="T346" i="1"/>
  <c r="U346" i="1" s="1"/>
  <c r="T3343" i="1"/>
  <c r="U3343" i="1" s="1"/>
  <c r="T705" i="1"/>
  <c r="U705" i="1" s="1"/>
  <c r="T695" i="1"/>
  <c r="U695" i="1" s="1"/>
  <c r="T1844" i="1"/>
  <c r="U1844" i="1" s="1"/>
  <c r="T3252" i="1"/>
  <c r="U3252" i="1" s="1"/>
  <c r="T3549" i="1"/>
  <c r="U3549" i="1" s="1"/>
  <c r="T2875" i="1"/>
  <c r="U2875" i="1" s="1"/>
  <c r="T158" i="1"/>
  <c r="U158" i="1" s="1"/>
  <c r="T3000" i="1"/>
  <c r="U3000" i="1" s="1"/>
  <c r="T1187" i="1"/>
  <c r="U1187" i="1" s="1"/>
  <c r="T1659" i="1"/>
  <c r="U1659" i="1" s="1"/>
  <c r="T2032" i="1"/>
  <c r="U2032" i="1" s="1"/>
  <c r="T2033" i="1"/>
  <c r="U2033" i="1" s="1"/>
  <c r="T1706" i="1"/>
  <c r="U1706" i="1" s="1"/>
  <c r="T53" i="1"/>
  <c r="U53" i="1" s="1"/>
  <c r="T1252" i="1"/>
  <c r="U1252" i="1" s="1"/>
  <c r="T3402" i="1"/>
  <c r="U3402" i="1" s="1"/>
  <c r="T104" i="1"/>
  <c r="U104" i="1" s="1"/>
  <c r="T535" i="1"/>
  <c r="U535" i="1" s="1"/>
  <c r="T242" i="1"/>
  <c r="U242" i="1" s="1"/>
  <c r="T349" i="1"/>
  <c r="U349" i="1" s="1"/>
  <c r="T709" i="1"/>
  <c r="U709" i="1" s="1"/>
  <c r="T808" i="1"/>
  <c r="U808" i="1" s="1"/>
  <c r="T206" i="1"/>
  <c r="U206" i="1" s="1"/>
  <c r="T3405" i="1"/>
  <c r="U3405" i="1" s="1"/>
  <c r="T3066" i="1"/>
  <c r="U3066" i="1" s="1"/>
  <c r="T1965" i="1"/>
  <c r="U1965" i="1" s="1"/>
  <c r="T2678" i="1"/>
  <c r="U2678" i="1" s="1"/>
  <c r="T44" i="1"/>
  <c r="U44" i="1" s="1"/>
  <c r="T1912" i="1"/>
  <c r="U1912" i="1" s="1"/>
  <c r="T45" i="1"/>
  <c r="U45" i="1" s="1"/>
  <c r="T1633" i="1"/>
  <c r="U1633" i="1" s="1"/>
  <c r="T2122" i="1"/>
  <c r="U2122" i="1" s="1"/>
  <c r="T381" i="1"/>
  <c r="U381" i="1" s="1"/>
  <c r="T994" i="1"/>
  <c r="U994" i="1" s="1"/>
  <c r="T3010" i="1"/>
  <c r="U3010" i="1" s="1"/>
  <c r="T631" i="1"/>
  <c r="U631" i="1" s="1"/>
  <c r="T3336" i="1"/>
  <c r="U3336" i="1" s="1"/>
  <c r="T2699" i="1"/>
  <c r="U2699" i="1" s="1"/>
  <c r="T1330" i="1"/>
  <c r="U1330" i="1" s="1"/>
  <c r="T2078" i="1"/>
  <c r="U2078" i="1" s="1"/>
  <c r="T69" i="1"/>
  <c r="U69" i="1" s="1"/>
  <c r="T1225" i="1"/>
  <c r="U1225" i="1" s="1"/>
  <c r="T3271" i="1"/>
  <c r="U3271" i="1" s="1"/>
  <c r="T221" i="1"/>
  <c r="U221" i="1" s="1"/>
  <c r="T3245" i="1"/>
  <c r="U3245" i="1" s="1"/>
  <c r="T2284" i="1"/>
  <c r="U2284" i="1" s="1"/>
  <c r="T717" i="1"/>
  <c r="U717" i="1" s="1"/>
  <c r="T2302" i="1"/>
  <c r="U2302" i="1" s="1"/>
  <c r="T1716" i="1"/>
  <c r="U1716" i="1" s="1"/>
  <c r="T2337" i="1"/>
  <c r="U2337" i="1" s="1"/>
  <c r="T1433" i="1"/>
  <c r="U1433" i="1" s="1"/>
  <c r="T2602" i="1"/>
  <c r="U2602" i="1" s="1"/>
  <c r="T382" i="1"/>
  <c r="U382" i="1" s="1"/>
  <c r="T290" i="1"/>
  <c r="U290" i="1" s="1"/>
  <c r="T3414" i="1"/>
  <c r="U3414" i="1" s="1"/>
  <c r="T1941" i="1"/>
  <c r="U1941" i="1" s="1"/>
  <c r="T2088" i="1"/>
  <c r="U2088" i="1" s="1"/>
  <c r="T2986" i="1"/>
  <c r="U2986" i="1" s="1"/>
  <c r="T3658" i="1"/>
  <c r="U3658" i="1" s="1"/>
  <c r="T3786" i="1"/>
  <c r="U3786" i="1" s="1"/>
  <c r="T1699" i="1"/>
  <c r="U1699" i="1" s="1"/>
  <c r="T2061" i="1"/>
  <c r="U2061" i="1" s="1"/>
  <c r="T325" i="1"/>
  <c r="U325" i="1" s="1"/>
  <c r="T3723" i="1"/>
  <c r="U3723" i="1" s="1"/>
  <c r="T3494" i="1"/>
  <c r="U3494" i="1" s="1"/>
  <c r="T3346" i="1"/>
  <c r="U3346" i="1" s="1"/>
  <c r="T1087" i="1"/>
  <c r="U1087" i="1" s="1"/>
  <c r="T828" i="1"/>
  <c r="U828" i="1" s="1"/>
  <c r="T1649" i="1"/>
  <c r="U1649" i="1" s="1"/>
  <c r="T2097" i="1"/>
  <c r="U2097" i="1" s="1"/>
  <c r="T465" i="1"/>
  <c r="U465" i="1" s="1"/>
  <c r="T961" i="1"/>
  <c r="U961" i="1" s="1"/>
  <c r="T2979" i="1"/>
  <c r="U2979" i="1" s="1"/>
  <c r="T1076" i="1"/>
  <c r="U1076" i="1" s="1"/>
  <c r="T2828" i="1"/>
  <c r="U2828" i="1" s="1"/>
  <c r="T2658" i="1"/>
  <c r="U2658" i="1" s="1"/>
  <c r="T1191" i="1"/>
  <c r="U1191" i="1" s="1"/>
  <c r="T798" i="1"/>
  <c r="U798" i="1" s="1"/>
  <c r="T2387" i="1"/>
  <c r="U2387" i="1" s="1"/>
  <c r="T2929" i="1"/>
  <c r="U2929" i="1" s="1"/>
  <c r="T1627" i="1"/>
  <c r="U1627" i="1" s="1"/>
  <c r="T3382" i="1"/>
  <c r="U3382" i="1" s="1"/>
  <c r="T387" i="1"/>
  <c r="U387" i="1" s="1"/>
  <c r="T1522" i="1"/>
  <c r="U1522" i="1" s="1"/>
  <c r="T628" i="1"/>
  <c r="U628" i="1" s="1"/>
  <c r="T109" i="1"/>
  <c r="U109" i="1" s="1"/>
  <c r="T1222" i="1"/>
  <c r="U1222" i="1" s="1"/>
  <c r="T3756" i="1"/>
  <c r="U3756" i="1" s="1"/>
  <c r="T524" i="1"/>
  <c r="U524" i="1" s="1"/>
  <c r="T3714" i="1"/>
  <c r="U3714" i="1" s="1"/>
  <c r="T988" i="1"/>
  <c r="U988" i="1" s="1"/>
  <c r="T3659" i="1"/>
  <c r="U3659" i="1" s="1"/>
  <c r="T469" i="1"/>
  <c r="U469" i="1" s="1"/>
  <c r="T1134" i="1"/>
  <c r="U1134" i="1" s="1"/>
  <c r="T3558" i="1"/>
  <c r="U3558" i="1" s="1"/>
  <c r="T2094" i="1"/>
  <c r="U2094" i="1" s="1"/>
  <c r="T321" i="1"/>
  <c r="U321" i="1" s="1"/>
  <c r="T1511" i="1"/>
  <c r="U1511" i="1" s="1"/>
  <c r="T3149" i="1"/>
  <c r="U3149" i="1" s="1"/>
  <c r="T942" i="1"/>
  <c r="U942" i="1" s="1"/>
  <c r="T3408" i="1"/>
  <c r="U3408" i="1" s="1"/>
  <c r="T2981" i="1"/>
  <c r="U2981" i="1" s="1"/>
  <c r="T421" i="1"/>
  <c r="U421" i="1" s="1"/>
  <c r="T2540" i="1"/>
  <c r="U2540" i="1" s="1"/>
  <c r="T1794" i="1"/>
  <c r="U1794" i="1" s="1"/>
  <c r="T363" i="1"/>
  <c r="U363" i="1" s="1"/>
  <c r="T15" i="1"/>
  <c r="U15" i="1" s="1"/>
  <c r="T838" i="1"/>
  <c r="U838" i="1" s="1"/>
  <c r="T2987" i="1"/>
  <c r="U2987" i="1" s="1"/>
  <c r="T3351" i="1"/>
  <c r="U3351" i="1" s="1"/>
  <c r="T2300" i="1"/>
  <c r="U2300" i="1" s="1"/>
  <c r="T273" i="1"/>
  <c r="U273" i="1" s="1"/>
  <c r="T660" i="1"/>
  <c r="U660" i="1" s="1"/>
  <c r="T337" i="1"/>
  <c r="U337" i="1" s="1"/>
  <c r="T869" i="1"/>
  <c r="U869" i="1" s="1"/>
  <c r="T2307" i="1"/>
  <c r="U2307" i="1" s="1"/>
  <c r="T3342" i="1"/>
  <c r="U3342" i="1" s="1"/>
  <c r="T1426" i="1"/>
  <c r="U1426" i="1" s="1"/>
  <c r="T1792" i="1"/>
  <c r="U1792" i="1" s="1"/>
  <c r="T243" i="1"/>
  <c r="U243" i="1" s="1"/>
  <c r="T3204" i="1"/>
  <c r="U3204" i="1" s="1"/>
  <c r="T2965" i="1"/>
  <c r="U2965" i="1" s="1"/>
  <c r="T2021" i="1"/>
  <c r="U2021" i="1" s="1"/>
  <c r="T1761" i="1"/>
  <c r="U1761" i="1" s="1"/>
  <c r="T2461" i="1"/>
  <c r="U2461" i="1" s="1"/>
  <c r="T977" i="1"/>
  <c r="U977" i="1" s="1"/>
  <c r="T3349" i="1"/>
  <c r="U3349" i="1" s="1"/>
  <c r="T1033" i="1"/>
  <c r="U1033" i="1" s="1"/>
  <c r="T2879" i="1"/>
  <c r="U2879" i="1" s="1"/>
  <c r="T1156" i="1"/>
  <c r="U1156" i="1" s="1"/>
  <c r="T170" i="1"/>
  <c r="U170" i="1" s="1"/>
  <c r="T1910" i="1"/>
  <c r="U1910" i="1" s="1"/>
  <c r="T3007" i="1"/>
  <c r="U3007" i="1" s="1"/>
  <c r="T249" i="1"/>
  <c r="U249" i="1" s="1"/>
  <c r="T1568" i="1"/>
  <c r="U1568" i="1" s="1"/>
  <c r="T2286" i="1"/>
  <c r="U2286" i="1" s="1"/>
  <c r="T318" i="1"/>
  <c r="U318" i="1" s="1"/>
  <c r="T2715" i="1"/>
  <c r="U2715" i="1" s="1"/>
  <c r="T3640" i="1"/>
  <c r="U3640" i="1" s="1"/>
  <c r="T2328" i="1"/>
  <c r="U2328" i="1" s="1"/>
  <c r="T1624" i="1"/>
  <c r="U1624" i="1" s="1"/>
  <c r="T2272" i="1"/>
  <c r="U2272" i="1" s="1"/>
  <c r="T654" i="1"/>
  <c r="U654" i="1" s="1"/>
  <c r="T3827" i="1"/>
  <c r="U3827" i="1" s="1"/>
  <c r="T2255" i="1"/>
  <c r="U2255" i="1" s="1"/>
  <c r="T3819" i="1"/>
  <c r="U3819" i="1" s="1"/>
  <c r="T2288" i="1"/>
  <c r="U2288" i="1" s="1"/>
  <c r="T2616" i="1"/>
  <c r="U2616" i="1" s="1"/>
  <c r="T1373" i="1"/>
  <c r="U1373" i="1" s="1"/>
  <c r="T2186" i="1"/>
  <c r="U2186" i="1" s="1"/>
  <c r="T3556" i="1"/>
  <c r="U3556" i="1" s="1"/>
  <c r="T4108" i="1"/>
  <c r="U4108" i="1" s="1"/>
  <c r="T3768" i="1"/>
  <c r="U3768" i="1" s="1"/>
  <c r="T3715" i="1"/>
  <c r="U3715" i="1" s="1"/>
  <c r="T3231" i="1"/>
  <c r="U3231" i="1" s="1"/>
  <c r="T1903" i="1"/>
  <c r="U1903" i="1" s="1"/>
  <c r="T128" i="1"/>
  <c r="U128" i="1" s="1"/>
  <c r="T323" i="1"/>
  <c r="U323" i="1" s="1"/>
  <c r="T3216" i="1"/>
  <c r="U3216" i="1" s="1"/>
  <c r="T2111" i="1"/>
  <c r="U2111" i="1" s="1"/>
  <c r="T3274" i="1"/>
  <c r="U3274" i="1" s="1"/>
  <c r="T306" i="1"/>
  <c r="U306" i="1" s="1"/>
  <c r="T1022" i="1"/>
  <c r="U1022" i="1" s="1"/>
  <c r="T615" i="1"/>
  <c r="U615" i="1" s="1"/>
  <c r="T3975" i="1"/>
  <c r="U3975" i="1" s="1"/>
  <c r="T3716" i="1"/>
  <c r="U3716" i="1" s="1"/>
  <c r="T1216" i="1"/>
  <c r="U1216" i="1" s="1"/>
  <c r="T326" i="1"/>
  <c r="U326" i="1" s="1"/>
  <c r="T43" i="1"/>
  <c r="U43" i="1" s="1"/>
  <c r="T3281" i="1"/>
  <c r="U3281" i="1" s="1"/>
  <c r="T396" i="1"/>
  <c r="U396" i="1" s="1"/>
  <c r="T738" i="1"/>
  <c r="U738" i="1" s="1"/>
  <c r="T261" i="1"/>
  <c r="U261" i="1" s="1"/>
  <c r="T2870" i="1"/>
  <c r="U2870" i="1" s="1"/>
  <c r="T3721" i="1"/>
  <c r="U3721" i="1" s="1"/>
  <c r="T3508" i="1"/>
  <c r="U3508" i="1" s="1"/>
  <c r="T2342" i="1"/>
  <c r="U2342" i="1" s="1"/>
  <c r="T3379" i="1"/>
  <c r="U3379" i="1" s="1"/>
  <c r="T1781" i="1"/>
  <c r="U1781" i="1" s="1"/>
  <c r="T1806" i="1"/>
  <c r="U1806" i="1" s="1"/>
  <c r="T332" i="1"/>
  <c r="U332" i="1" s="1"/>
  <c r="T1429" i="1"/>
  <c r="U1429" i="1" s="1"/>
  <c r="T1283" i="1"/>
  <c r="U1283" i="1" s="1"/>
  <c r="T810" i="1"/>
  <c r="U810" i="1" s="1"/>
  <c r="T89" i="1"/>
  <c r="U89" i="1" s="1"/>
  <c r="T2829" i="1"/>
  <c r="U2829" i="1" s="1"/>
  <c r="T1756" i="1"/>
  <c r="U1756" i="1" s="1"/>
  <c r="T383" i="1"/>
  <c r="U383" i="1" s="1"/>
  <c r="T393" i="1"/>
  <c r="U393" i="1" s="1"/>
  <c r="T3546" i="1"/>
  <c r="U3546" i="1" s="1"/>
  <c r="T2989" i="1"/>
  <c r="U2989" i="1" s="1"/>
  <c r="T1293" i="1"/>
  <c r="U1293" i="1" s="1"/>
  <c r="T1926" i="1"/>
  <c r="U1926" i="1" s="1"/>
  <c r="T2820" i="1"/>
  <c r="U2820" i="1" s="1"/>
  <c r="T2523" i="1"/>
  <c r="U2523" i="1" s="1"/>
  <c r="T1765" i="1"/>
  <c r="U1765" i="1" s="1"/>
  <c r="T355" i="1"/>
  <c r="U355" i="1" s="1"/>
  <c r="T3153" i="1"/>
  <c r="U3153" i="1" s="1"/>
  <c r="T2124" i="1"/>
  <c r="U2124" i="1" s="1"/>
  <c r="T379" i="1"/>
  <c r="U379" i="1" s="1"/>
  <c r="T3423" i="1"/>
  <c r="U3423" i="1" s="1"/>
  <c r="T1474" i="1"/>
  <c r="U1474" i="1" s="1"/>
  <c r="T3020" i="1"/>
  <c r="U3020" i="1" s="1"/>
  <c r="T25" i="1"/>
  <c r="U25" i="1" s="1"/>
  <c r="T1221" i="1"/>
  <c r="U1221" i="1" s="1"/>
  <c r="T1328" i="1"/>
  <c r="U1328" i="1" s="1"/>
  <c r="T2790" i="1"/>
  <c r="U2790" i="1" s="1"/>
  <c r="T786" i="1"/>
  <c r="U786" i="1" s="1"/>
  <c r="T515" i="1"/>
  <c r="U515" i="1" s="1"/>
  <c r="T28" i="1"/>
  <c r="U28" i="1" s="1"/>
  <c r="T113" i="1"/>
  <c r="U113" i="1" s="1"/>
  <c r="T1315" i="1"/>
  <c r="U1315" i="1" s="1"/>
  <c r="T1954" i="1"/>
  <c r="U1954" i="1" s="1"/>
  <c r="T285" i="1"/>
  <c r="U285" i="1" s="1"/>
  <c r="T1992" i="1"/>
  <c r="U1992" i="1" s="1"/>
  <c r="T2082" i="1"/>
  <c r="U2082" i="1" s="1"/>
  <c r="T2152" i="1"/>
  <c r="U2152" i="1" s="1"/>
  <c r="T1653" i="1"/>
  <c r="U1653" i="1" s="1"/>
  <c r="T3741" i="1"/>
  <c r="U3741" i="1" s="1"/>
  <c r="T3787" i="1"/>
  <c r="U3787" i="1" s="1"/>
  <c r="T3171" i="1"/>
  <c r="U3171" i="1" s="1"/>
  <c r="T4005" i="1"/>
  <c r="U4005" i="1" s="1"/>
  <c r="T3801" i="1"/>
  <c r="U3801" i="1" s="1"/>
  <c r="T1333" i="1"/>
  <c r="U1333" i="1" s="1"/>
  <c r="T2293" i="1"/>
  <c r="U2293" i="1" s="1"/>
  <c r="T2527" i="1"/>
  <c r="U2527" i="1" s="1"/>
  <c r="T1114" i="1"/>
  <c r="U1114" i="1" s="1"/>
  <c r="T3186" i="1"/>
  <c r="U3186" i="1" s="1"/>
  <c r="T3389" i="1"/>
  <c r="U3389" i="1" s="1"/>
  <c r="T297" i="1"/>
  <c r="U297" i="1" s="1"/>
  <c r="T538" i="1"/>
  <c r="U538" i="1" s="1"/>
  <c r="T3782" i="1"/>
  <c r="U3782" i="1" s="1"/>
  <c r="T2539" i="1"/>
  <c r="U2539" i="1" s="1"/>
  <c r="T296" i="1"/>
  <c r="U296" i="1" s="1"/>
  <c r="T103" i="1"/>
  <c r="U103" i="1" s="1"/>
  <c r="T3776" i="1"/>
  <c r="U3776" i="1" s="1"/>
  <c r="T3772" i="1"/>
  <c r="U3772" i="1" s="1"/>
  <c r="T181" i="1"/>
  <c r="U181" i="1" s="1"/>
  <c r="T3634" i="1"/>
  <c r="U3634" i="1" s="1"/>
  <c r="T3993" i="1"/>
  <c r="U3993" i="1" s="1"/>
  <c r="T3732" i="1"/>
  <c r="U3732" i="1" s="1"/>
  <c r="T1493" i="1"/>
  <c r="U1493" i="1" s="1"/>
  <c r="T1415" i="1"/>
  <c r="U1415" i="1" s="1"/>
  <c r="T3863" i="1"/>
  <c r="U3863" i="1" s="1"/>
  <c r="T1559" i="1"/>
  <c r="U1559" i="1" s="1"/>
  <c r="T1567" i="1"/>
  <c r="U1567" i="1" s="1"/>
  <c r="T220" i="1"/>
  <c r="U220" i="1" s="1"/>
  <c r="T602" i="1"/>
  <c r="U602" i="1" s="1"/>
  <c r="T4036" i="1"/>
  <c r="U4036" i="1" s="1"/>
  <c r="T921" i="1"/>
  <c r="U921" i="1" s="1"/>
  <c r="T2567" i="1"/>
  <c r="U2567" i="1" s="1"/>
  <c r="T2946" i="1"/>
  <c r="U2946" i="1" s="1"/>
  <c r="T665" i="1"/>
  <c r="U665" i="1" s="1"/>
  <c r="T1423" i="1"/>
  <c r="U1423" i="1" s="1"/>
  <c r="T1147" i="1"/>
  <c r="U1147" i="1" s="1"/>
  <c r="T1344" i="1"/>
  <c r="U1344" i="1" s="1"/>
  <c r="T1425" i="1"/>
  <c r="U1425" i="1" s="1"/>
  <c r="T713" i="1"/>
  <c r="U713" i="1" s="1"/>
  <c r="T347" i="1"/>
  <c r="U347" i="1" s="1"/>
  <c r="T954" i="1"/>
  <c r="U954" i="1" s="1"/>
  <c r="T3404" i="1"/>
  <c r="U3404" i="1" s="1"/>
  <c r="T732" i="1"/>
  <c r="U732" i="1" s="1"/>
  <c r="T3064" i="1"/>
  <c r="U3064" i="1" s="1"/>
  <c r="T3750" i="1"/>
  <c r="U3750" i="1" s="1"/>
  <c r="T817" i="1"/>
  <c r="U817" i="1" s="1"/>
  <c r="T3682" i="1"/>
  <c r="U3682" i="1" s="1"/>
  <c r="T2057" i="1"/>
  <c r="U2057" i="1" s="1"/>
  <c r="T2495" i="1"/>
  <c r="U2495" i="1" s="1"/>
  <c r="T3577" i="1"/>
  <c r="U3577" i="1" s="1"/>
  <c r="T685" i="1"/>
  <c r="U685" i="1" s="1"/>
  <c r="T1271" i="1"/>
  <c r="U1271" i="1" s="1"/>
  <c r="T3528" i="1"/>
  <c r="U3528" i="1" s="1"/>
  <c r="T1848" i="1"/>
  <c r="U1848" i="1" s="1"/>
  <c r="T1528" i="1"/>
  <c r="U1528" i="1" s="1"/>
  <c r="T2105" i="1"/>
  <c r="U2105" i="1" s="1"/>
  <c r="T1775" i="1"/>
  <c r="U1775" i="1" s="1"/>
  <c r="T3159" i="1"/>
  <c r="U3159" i="1" s="1"/>
  <c r="T2254" i="1"/>
  <c r="U2254" i="1" s="1"/>
  <c r="T47" i="1"/>
  <c r="U47" i="1" s="1"/>
  <c r="T2830" i="1"/>
  <c r="U2830" i="1" s="1"/>
  <c r="T3260" i="1"/>
  <c r="U3260" i="1" s="1"/>
  <c r="T1258" i="1"/>
  <c r="U1258" i="1" s="1"/>
  <c r="T834" i="1"/>
  <c r="U834" i="1" s="1"/>
  <c r="T3567" i="1"/>
  <c r="U3567" i="1" s="1"/>
  <c r="T2474" i="1"/>
  <c r="U2474" i="1" s="1"/>
  <c r="T339" i="1"/>
  <c r="U339" i="1" s="1"/>
  <c r="T280" i="1"/>
  <c r="U280" i="1" s="1"/>
  <c r="T1503" i="1"/>
  <c r="U1503" i="1" s="1"/>
  <c r="T263" i="1"/>
  <c r="U263" i="1" s="1"/>
  <c r="T3651" i="1"/>
  <c r="U3651" i="1" s="1"/>
  <c r="T1643" i="1"/>
  <c r="U1643" i="1" s="1"/>
  <c r="T2368" i="1"/>
  <c r="U2368" i="1" s="1"/>
  <c r="T3235" i="1"/>
  <c r="U3235" i="1" s="1"/>
  <c r="T333" i="1"/>
  <c r="U333" i="1" s="1"/>
  <c r="T1321" i="1"/>
  <c r="U1321" i="1" s="1"/>
  <c r="T2262" i="1"/>
  <c r="U2262" i="1" s="1"/>
  <c r="T2734" i="1"/>
  <c r="U2734" i="1" s="1"/>
  <c r="T1510" i="1"/>
  <c r="U1510" i="1" s="1"/>
  <c r="T2991" i="1"/>
  <c r="U2991" i="1" s="1"/>
  <c r="T1473" i="1"/>
  <c r="U1473" i="1" s="1"/>
  <c r="T64" i="1"/>
  <c r="U64" i="1" s="1"/>
  <c r="T3511" i="1"/>
  <c r="U3511" i="1" s="1"/>
  <c r="T2882" i="1"/>
  <c r="U2882" i="1" s="1"/>
  <c r="T3043" i="1"/>
  <c r="U3043" i="1" s="1"/>
  <c r="T1539" i="1"/>
  <c r="U1539" i="1" s="1"/>
  <c r="T3038" i="1"/>
  <c r="U3038" i="1" s="1"/>
  <c r="T3371" i="1"/>
  <c r="U3371" i="1" s="1"/>
  <c r="T3359" i="1"/>
  <c r="U3359" i="1" s="1"/>
  <c r="T836" i="1"/>
  <c r="U836" i="1" s="1"/>
  <c r="T2031" i="1"/>
  <c r="U2031" i="1" s="1"/>
  <c r="T2597" i="1"/>
  <c r="U2597" i="1" s="1"/>
  <c r="T751" i="1"/>
  <c r="U751" i="1" s="1"/>
  <c r="T3522" i="1"/>
  <c r="U3522" i="1" s="1"/>
  <c r="T1285" i="1"/>
  <c r="U1285" i="1" s="1"/>
  <c r="T1015" i="1"/>
  <c r="U1015" i="1" s="1"/>
  <c r="T655" i="1"/>
  <c r="U655" i="1" s="1"/>
  <c r="T1525" i="1"/>
  <c r="U1525" i="1" s="1"/>
  <c r="T267" i="1"/>
  <c r="U267" i="1" s="1"/>
  <c r="T1541" i="1"/>
  <c r="U1541" i="1" s="1"/>
  <c r="T2542" i="1"/>
  <c r="U2542" i="1" s="1"/>
  <c r="T319" i="1"/>
  <c r="U319" i="1" s="1"/>
  <c r="T2971" i="1"/>
  <c r="U2971" i="1" s="1"/>
  <c r="T2725" i="1"/>
  <c r="U2725" i="1" s="1"/>
  <c r="T2716" i="1"/>
  <c r="U2716" i="1" s="1"/>
  <c r="T2659" i="1"/>
  <c r="U2659" i="1" s="1"/>
  <c r="T3433" i="1"/>
  <c r="U3433" i="1" s="1"/>
  <c r="T278" i="1"/>
  <c r="U278" i="1" s="1"/>
  <c r="T3775" i="1"/>
  <c r="U3775" i="1" s="1"/>
  <c r="T3783" i="1"/>
  <c r="U3783" i="1" s="1"/>
  <c r="T1751" i="1"/>
  <c r="U1751" i="1" s="1"/>
  <c r="T1641" i="1"/>
  <c r="U1641" i="1" s="1"/>
  <c r="T2721" i="1"/>
  <c r="U2721" i="1" s="1"/>
  <c r="T3031" i="1"/>
  <c r="U3031" i="1" s="1"/>
  <c r="T134" i="1"/>
  <c r="U134" i="1" s="1"/>
  <c r="T1256" i="1"/>
  <c r="U1256" i="1" s="1"/>
  <c r="T2993" i="1"/>
  <c r="U2993" i="1" s="1"/>
  <c r="T1804" i="1"/>
  <c r="U1804" i="1" s="1"/>
  <c r="T1819" i="1"/>
  <c r="U1819" i="1" s="1"/>
  <c r="T2259" i="1"/>
  <c r="U2259" i="1" s="1"/>
  <c r="T1935" i="1"/>
  <c r="U1935" i="1" s="1"/>
  <c r="T2117" i="1"/>
  <c r="U2117" i="1" s="1"/>
  <c r="T3318" i="1"/>
  <c r="U3318" i="1" s="1"/>
  <c r="T681" i="1"/>
  <c r="U681" i="1" s="1"/>
  <c r="T3264" i="1"/>
  <c r="U3264" i="1" s="1"/>
  <c r="T3788" i="1"/>
  <c r="U3788" i="1" s="1"/>
  <c r="T3386" i="1"/>
  <c r="U3386" i="1" s="1"/>
  <c r="T3132" i="1"/>
  <c r="U3132" i="1" s="1"/>
  <c r="T2667" i="1"/>
  <c r="U2667" i="1" s="1"/>
  <c r="T2780" i="1"/>
  <c r="U2780" i="1" s="1"/>
  <c r="T3353" i="1"/>
  <c r="U3353" i="1" s="1"/>
  <c r="T523" i="1"/>
  <c r="U523" i="1" s="1"/>
  <c r="T7" i="1"/>
  <c r="U7" i="1" s="1"/>
  <c r="T2959" i="1"/>
  <c r="U2959" i="1" s="1"/>
  <c r="T976" i="1"/>
  <c r="U976" i="1" s="1"/>
  <c r="T20" i="1"/>
  <c r="U20" i="1" s="1"/>
  <c r="T205" i="1"/>
  <c r="U205" i="1" s="1"/>
  <c r="T1746" i="1"/>
  <c r="U1746" i="1" s="1"/>
  <c r="T304" i="1"/>
  <c r="U304" i="1" s="1"/>
  <c r="T3930" i="1"/>
  <c r="U3930" i="1" s="1"/>
  <c r="T2813" i="1"/>
  <c r="U2813" i="1" s="1"/>
  <c r="T792" i="1"/>
  <c r="U792" i="1" s="1"/>
  <c r="T1845" i="1"/>
  <c r="U1845" i="1" s="1"/>
  <c r="T3663" i="1"/>
  <c r="U3663" i="1" s="1"/>
  <c r="T2719" i="1"/>
  <c r="U2719" i="1" s="1"/>
  <c r="T409" i="1"/>
  <c r="U409" i="1" s="1"/>
  <c r="T271" i="1"/>
  <c r="U271" i="1" s="1"/>
  <c r="T2669" i="1"/>
  <c r="U2669" i="1" s="1"/>
  <c r="T1482" i="1"/>
  <c r="U1482" i="1" s="1"/>
  <c r="T3075" i="1"/>
  <c r="U3075" i="1" s="1"/>
  <c r="T3041" i="1"/>
  <c r="U3041" i="1" s="1"/>
  <c r="T1259" i="1"/>
  <c r="U1259" i="1" s="1"/>
  <c r="T1299" i="1"/>
  <c r="U1299" i="1" s="1"/>
  <c r="T1218" i="1"/>
  <c r="U1218" i="1" s="1"/>
  <c r="T121" i="1"/>
  <c r="U121" i="1" s="1"/>
  <c r="T2050" i="1"/>
  <c r="U2050" i="1" s="1"/>
  <c r="T3935" i="1"/>
  <c r="U3935" i="1" s="1"/>
  <c r="T212" i="1"/>
  <c r="U212" i="1" s="1"/>
  <c r="T2005" i="1"/>
  <c r="U2005" i="1" s="1"/>
  <c r="T3348" i="1"/>
  <c r="U3348" i="1" s="1"/>
  <c r="T2168" i="1"/>
  <c r="U2168" i="1" s="1"/>
  <c r="T2121" i="1"/>
  <c r="U2121" i="1" s="1"/>
  <c r="T416" i="1"/>
  <c r="U416" i="1" s="1"/>
  <c r="T166" i="1"/>
  <c r="U166" i="1" s="1"/>
  <c r="T3177" i="1"/>
  <c r="U3177" i="1" s="1"/>
  <c r="T2647" i="1"/>
  <c r="U2647" i="1" s="1"/>
  <c r="T4096" i="1"/>
  <c r="U4096" i="1" s="1"/>
  <c r="T68" i="1"/>
  <c r="U68" i="1" s="1"/>
  <c r="T1982" i="1"/>
  <c r="U1982" i="1" s="1"/>
  <c r="T289" i="1"/>
  <c r="U289" i="1" s="1"/>
  <c r="T2671" i="1"/>
  <c r="U2671" i="1" s="1"/>
  <c r="T1864" i="1"/>
  <c r="U1864" i="1" s="1"/>
  <c r="T697" i="1"/>
  <c r="U697" i="1" s="1"/>
  <c r="T3778" i="1"/>
  <c r="U3778" i="1" s="1"/>
  <c r="T2805" i="1"/>
  <c r="U2805" i="1" s="1"/>
  <c r="T3465" i="1"/>
  <c r="U3465" i="1" s="1"/>
  <c r="T2261" i="1"/>
  <c r="U2261" i="1" s="1"/>
  <c r="T394" i="1"/>
  <c r="U394" i="1" s="1"/>
  <c r="T1307" i="1"/>
  <c r="U1307" i="1" s="1"/>
  <c r="T348" i="1"/>
  <c r="U348" i="1" s="1"/>
  <c r="T2937" i="1"/>
  <c r="U2937" i="1" s="1"/>
  <c r="T2463" i="1"/>
  <c r="U2463" i="1" s="1"/>
  <c r="T1479" i="1"/>
  <c r="U1479" i="1" s="1"/>
  <c r="T115" i="1"/>
  <c r="U115" i="1" s="1"/>
  <c r="T2876" i="1"/>
  <c r="U2876" i="1" s="1"/>
  <c r="T2173" i="1"/>
  <c r="U2173" i="1" s="1"/>
  <c r="T2999" i="1"/>
  <c r="U2999" i="1" s="1"/>
  <c r="T2046" i="1"/>
  <c r="U2046" i="1" s="1"/>
  <c r="T2313" i="1"/>
  <c r="U2313" i="1" s="1"/>
  <c r="T2451" i="1"/>
  <c r="U2451" i="1" s="1"/>
  <c r="T629" i="1"/>
  <c r="U629" i="1" s="1"/>
  <c r="T311" i="1"/>
  <c r="U311" i="1" s="1"/>
  <c r="T1745" i="1"/>
  <c r="U1745" i="1" s="1"/>
  <c r="T2110" i="1"/>
  <c r="U2110" i="1" s="1"/>
  <c r="T375" i="1"/>
  <c r="U375" i="1" s="1"/>
  <c r="T3441" i="1"/>
  <c r="U3441" i="1" s="1"/>
  <c r="T1747" i="1"/>
  <c r="U1747" i="1" s="1"/>
  <c r="T2794" i="1"/>
  <c r="U2794" i="1" s="1"/>
  <c r="T1341" i="1"/>
  <c r="U1341" i="1" s="1"/>
  <c r="T995" i="1"/>
  <c r="U995" i="1" s="1"/>
  <c r="T3306" i="1"/>
  <c r="U3306" i="1" s="1"/>
  <c r="T819" i="1"/>
  <c r="U819" i="1" s="1"/>
  <c r="T3856" i="1"/>
  <c r="U3856" i="1" s="1"/>
  <c r="T256" i="1"/>
  <c r="U256" i="1" s="1"/>
  <c r="T3036" i="1"/>
  <c r="U3036" i="1" s="1"/>
  <c r="T2087" i="1"/>
  <c r="U2087" i="1" s="1"/>
  <c r="T1676" i="1"/>
  <c r="U1676" i="1" s="1"/>
  <c r="T1193" i="1"/>
  <c r="U1193" i="1" s="1"/>
  <c r="T2698" i="1"/>
  <c r="U2698" i="1" s="1"/>
  <c r="T956" i="1"/>
  <c r="U956" i="1" s="1"/>
  <c r="T2635" i="1"/>
  <c r="U2635" i="1" s="1"/>
  <c r="T1417" i="1"/>
  <c r="U1417" i="1" s="1"/>
  <c r="T3008" i="1"/>
  <c r="U3008" i="1" s="1"/>
  <c r="T390" i="1"/>
  <c r="U390" i="1" s="1"/>
  <c r="T481" i="1"/>
  <c r="U481" i="1" s="1"/>
  <c r="T2968" i="1"/>
  <c r="U2968" i="1" s="1"/>
  <c r="T2178" i="1"/>
  <c r="U2178" i="1" s="1"/>
  <c r="T3474" i="1"/>
  <c r="U3474" i="1" s="1"/>
  <c r="T3242" i="1"/>
  <c r="U3242" i="1" s="1"/>
  <c r="T733" i="1"/>
  <c r="U733" i="1" s="1"/>
  <c r="T1020" i="1"/>
  <c r="U1020" i="1" s="1"/>
  <c r="T1985" i="1"/>
  <c r="U1985" i="1" s="1"/>
  <c r="T3879" i="1"/>
  <c r="U3879" i="1" s="1"/>
  <c r="T2016" i="1"/>
  <c r="U2016" i="1" s="1"/>
  <c r="T3037" i="1"/>
  <c r="U3037" i="1" s="1"/>
  <c r="T116" i="1"/>
  <c r="U116" i="1" s="1"/>
  <c r="T1652" i="1"/>
  <c r="U1652" i="1" s="1"/>
  <c r="T2546" i="1"/>
  <c r="U2546" i="1" s="1"/>
  <c r="T3093" i="1"/>
  <c r="U3093" i="1" s="1"/>
  <c r="T2933" i="1"/>
  <c r="U2933" i="1" s="1"/>
  <c r="T795" i="1"/>
  <c r="U795" i="1" s="1"/>
  <c r="T4058" i="1"/>
  <c r="U4058" i="1" s="1"/>
  <c r="T1776" i="1"/>
  <c r="U1776" i="1" s="1"/>
  <c r="T1535" i="1"/>
  <c r="U1535" i="1" s="1"/>
  <c r="T3673" i="1"/>
  <c r="U3673" i="1" s="1"/>
  <c r="T2044" i="1"/>
  <c r="U2044" i="1" s="1"/>
  <c r="T3625" i="1"/>
  <c r="U3625" i="1" s="1"/>
  <c r="T1398" i="1"/>
  <c r="U1398" i="1" s="1"/>
  <c r="T2093" i="1"/>
  <c r="U2093" i="1" s="1"/>
  <c r="T1856" i="1"/>
  <c r="U1856" i="1" s="1"/>
  <c r="T3572" i="1"/>
  <c r="U3572" i="1" s="1"/>
  <c r="T1893" i="1"/>
  <c r="U1893" i="1" s="1"/>
  <c r="T1608" i="1"/>
  <c r="U1608" i="1" s="1"/>
  <c r="T3017" i="1"/>
  <c r="U3017" i="1" s="1"/>
  <c r="T281" i="1"/>
  <c r="U281" i="1" s="1"/>
  <c r="T3070" i="1"/>
  <c r="U3070" i="1" s="1"/>
  <c r="T1944" i="1"/>
  <c r="U1944" i="1" s="1"/>
  <c r="T2799" i="1"/>
  <c r="U2799" i="1" s="1"/>
  <c r="T202" i="1"/>
  <c r="U202" i="1" s="1"/>
  <c r="T483" i="1"/>
  <c r="U483" i="1" s="1"/>
  <c r="T2164" i="1"/>
  <c r="U2164" i="1" s="1"/>
  <c r="T623" i="1"/>
  <c r="U623" i="1" s="1"/>
  <c r="T1621" i="1"/>
  <c r="U1621" i="1" s="1"/>
  <c r="T531" i="1"/>
  <c r="U531" i="1" s="1"/>
  <c r="T369" i="1"/>
  <c r="U369" i="1" s="1"/>
  <c r="T66" i="1"/>
  <c r="U66" i="1" s="1"/>
  <c r="T813" i="1"/>
  <c r="U813" i="1" s="1"/>
  <c r="T4054" i="1"/>
  <c r="U4054" i="1" s="1"/>
  <c r="T350" i="1"/>
  <c r="U350" i="1" s="1"/>
  <c r="T2984" i="1"/>
  <c r="U2984" i="1" s="1"/>
  <c r="T1634" i="1"/>
  <c r="U1634" i="1" s="1"/>
  <c r="T1686" i="1"/>
  <c r="U1686" i="1" s="1"/>
  <c r="T3722" i="1"/>
  <c r="U3722" i="1" s="1"/>
  <c r="T2066" i="1"/>
  <c r="U2066" i="1" s="1"/>
  <c r="T408" i="1"/>
  <c r="U408" i="1" s="1"/>
  <c r="T359" i="1"/>
  <c r="U359" i="1" s="1"/>
  <c r="T77" i="1"/>
  <c r="U77" i="1" s="1"/>
  <c r="T2663" i="1"/>
  <c r="U2663" i="1" s="1"/>
  <c r="T2934" i="1"/>
  <c r="U2934" i="1" s="1"/>
  <c r="T1646" i="1"/>
  <c r="U1646" i="1" s="1"/>
  <c r="T3213" i="1"/>
  <c r="U3213" i="1" s="1"/>
  <c r="T3237" i="1"/>
  <c r="U3237" i="1" s="1"/>
  <c r="T1249" i="1"/>
  <c r="U1249" i="1" s="1"/>
  <c r="T254" i="1"/>
  <c r="U254" i="1" s="1"/>
  <c r="T302" i="1"/>
  <c r="U302" i="1" s="1"/>
  <c r="T3383" i="1"/>
  <c r="U3383" i="1" s="1"/>
  <c r="T3014" i="1"/>
  <c r="U3014" i="1" s="1"/>
  <c r="T797" i="1"/>
  <c r="U797" i="1" s="1"/>
  <c r="T672" i="1"/>
  <c r="U672" i="1" s="1"/>
  <c r="T662" i="1"/>
  <c r="U662" i="1" s="1"/>
  <c r="T1536" i="1"/>
  <c r="U1536" i="1" s="1"/>
  <c r="T2684" i="1"/>
  <c r="U2684" i="1" s="1"/>
  <c r="T2712" i="1"/>
  <c r="U2712" i="1" s="1"/>
  <c r="T3030" i="1"/>
  <c r="U3030" i="1" s="1"/>
  <c r="T3628" i="1"/>
  <c r="U3628" i="1" s="1"/>
  <c r="T1818" i="1"/>
  <c r="U1818" i="1" s="1"/>
  <c r="T2009" i="1"/>
  <c r="U2009" i="1" s="1"/>
  <c r="T1576" i="1"/>
  <c r="U1576" i="1" s="1"/>
  <c r="T3295" i="1"/>
  <c r="U3295" i="1" s="1"/>
  <c r="T696" i="1"/>
  <c r="U696" i="1" s="1"/>
  <c r="T3985" i="1"/>
  <c r="U3985" i="1" s="1"/>
  <c r="T1632" i="1"/>
  <c r="U1632" i="1" s="1"/>
  <c r="T3439" i="1"/>
  <c r="U3439" i="1" s="1"/>
  <c r="T723" i="1"/>
  <c r="U723" i="1" s="1"/>
  <c r="T3046" i="1"/>
  <c r="U3046" i="1" s="1"/>
  <c r="T2534" i="1"/>
  <c r="U2534" i="1" s="1"/>
  <c r="T2408" i="1"/>
  <c r="U2408" i="1" s="1"/>
  <c r="T361" i="1"/>
  <c r="U361" i="1" s="1"/>
  <c r="T3690" i="1"/>
  <c r="U3690" i="1" s="1"/>
  <c r="T1371" i="1"/>
  <c r="U1371" i="1" s="1"/>
  <c r="T283" i="1"/>
  <c r="U283" i="1" s="1"/>
  <c r="T2655" i="1"/>
  <c r="U2655" i="1" s="1"/>
  <c r="T1829" i="1"/>
  <c r="U1829" i="1" s="1"/>
  <c r="T2613" i="1"/>
  <c r="U2613" i="1" s="1"/>
  <c r="T35" i="1"/>
  <c r="U35" i="1" s="1"/>
  <c r="T1778" i="1"/>
  <c r="U1778" i="1" s="1"/>
  <c r="T1802" i="1"/>
  <c r="U1802" i="1" s="1"/>
  <c r="T3707" i="1"/>
  <c r="U3707" i="1" s="1"/>
  <c r="T2600" i="1"/>
  <c r="U2600" i="1" s="1"/>
  <c r="T2835" i="1"/>
  <c r="U2835" i="1" s="1"/>
  <c r="T3363" i="1"/>
  <c r="U3363" i="1" s="1"/>
  <c r="T1989" i="1"/>
  <c r="U1989" i="1" s="1"/>
  <c r="T885" i="1"/>
  <c r="U885" i="1" s="1"/>
  <c r="T260" i="1"/>
  <c r="U260" i="1" s="1"/>
  <c r="T2924" i="1"/>
  <c r="U2924" i="1" s="1"/>
  <c r="T2872" i="1"/>
  <c r="U2872" i="1" s="1"/>
  <c r="T193" i="1"/>
  <c r="U193" i="1" s="1"/>
  <c r="T3488" i="1"/>
  <c r="U3488" i="1" s="1"/>
  <c r="T3913" i="1"/>
  <c r="U3913" i="1" s="1"/>
  <c r="T3253" i="1"/>
  <c r="U3253" i="1" s="1"/>
  <c r="T1276" i="1"/>
  <c r="U1276" i="1" s="1"/>
  <c r="T3047" i="1"/>
  <c r="U3047" i="1" s="1"/>
  <c r="T1167" i="1"/>
  <c r="U1167" i="1" s="1"/>
  <c r="T3160" i="1"/>
  <c r="U3160" i="1" s="1"/>
  <c r="T915" i="1"/>
  <c r="U915" i="1" s="1"/>
  <c r="T4001" i="1"/>
  <c r="U4001" i="1" s="1"/>
  <c r="T1253" i="1"/>
  <c r="U1253" i="1" s="1"/>
  <c r="T746" i="1"/>
  <c r="U746" i="1" s="1"/>
  <c r="T2310" i="1"/>
  <c r="U2310" i="1" s="1"/>
  <c r="T2949" i="1"/>
  <c r="U2949" i="1" s="1"/>
  <c r="T1349" i="1"/>
  <c r="U1349" i="1" s="1"/>
  <c r="T2282" i="1"/>
  <c r="U2282" i="1" s="1"/>
  <c r="T1678" i="1"/>
  <c r="U1678" i="1" s="1"/>
  <c r="T2531" i="1"/>
  <c r="U2531" i="1" s="1"/>
  <c r="T1534" i="1"/>
  <c r="U1534" i="1" s="1"/>
  <c r="T3591" i="1"/>
  <c r="U3591" i="1" s="1"/>
  <c r="T2226" i="1"/>
  <c r="U2226" i="1" s="1"/>
  <c r="T987" i="1"/>
  <c r="U987" i="1" s="1"/>
  <c r="T2609" i="1"/>
  <c r="U2609" i="1" s="1"/>
  <c r="T1100" i="1"/>
  <c r="U1100" i="1" s="1"/>
  <c r="T274" i="1"/>
  <c r="U274" i="1" s="1"/>
  <c r="T370" i="1"/>
  <c r="U370" i="1" s="1"/>
  <c r="T3426" i="1"/>
  <c r="U3426" i="1" s="1"/>
  <c r="T391" i="1"/>
  <c r="U391" i="1" s="1"/>
  <c r="T1367" i="1"/>
  <c r="U1367" i="1" s="1"/>
  <c r="T3604" i="1"/>
  <c r="U3604" i="1" s="1"/>
  <c r="T2200" i="1"/>
  <c r="U2200" i="1" s="1"/>
  <c r="T398" i="1"/>
  <c r="U398" i="1" s="1"/>
  <c r="T2378" i="1"/>
  <c r="U2378" i="1" s="1"/>
  <c r="T3529" i="1"/>
  <c r="U3529" i="1" s="1"/>
  <c r="T2891" i="1"/>
  <c r="U2891" i="1" s="1"/>
  <c r="T2230" i="1"/>
  <c r="U2230" i="1" s="1"/>
  <c r="T3862" i="1"/>
  <c r="U3862" i="1" s="1"/>
  <c r="T3925" i="1"/>
  <c r="U3925" i="1" s="1"/>
  <c r="T3412" i="1"/>
  <c r="U3412" i="1" s="1"/>
  <c r="T3846" i="1"/>
  <c r="U3846" i="1" s="1"/>
  <c r="T3671" i="1"/>
  <c r="U3671" i="1" s="1"/>
  <c r="T1224" i="1"/>
  <c r="U1224" i="1" s="1"/>
  <c r="T2444" i="1"/>
  <c r="U2444" i="1" s="1"/>
  <c r="T1288" i="1"/>
  <c r="U1288" i="1" s="1"/>
  <c r="T2942" i="1"/>
  <c r="U2942" i="1" s="1"/>
  <c r="T140" i="1"/>
  <c r="U140" i="1" s="1"/>
  <c r="T3247" i="1"/>
  <c r="U3247" i="1" s="1"/>
  <c r="T1762" i="1"/>
  <c r="U1762" i="1" s="1"/>
  <c r="T804" i="1"/>
  <c r="U804" i="1" s="1"/>
  <c r="T3339" i="1"/>
  <c r="U3339" i="1" s="1"/>
  <c r="T2051" i="1"/>
  <c r="U2051" i="1" s="1"/>
  <c r="T3709" i="1"/>
  <c r="U3709" i="1" s="1"/>
  <c r="T1972" i="1"/>
  <c r="U1972" i="1" s="1"/>
  <c r="T3164" i="1"/>
  <c r="U3164" i="1" s="1"/>
  <c r="T3626" i="1"/>
  <c r="U3626" i="1" s="1"/>
  <c r="T2908" i="1"/>
  <c r="U2908" i="1" s="1"/>
  <c r="T997" i="1"/>
  <c r="U997" i="1" s="1"/>
  <c r="T1752" i="1"/>
  <c r="U1752" i="1" s="1"/>
  <c r="T137" i="1"/>
  <c r="U137" i="1" s="1"/>
  <c r="T1432" i="1"/>
  <c r="U1432" i="1" s="1"/>
  <c r="T789" i="1"/>
  <c r="U789" i="1" s="1"/>
  <c r="T2499" i="1"/>
  <c r="U2499" i="1" s="1"/>
  <c r="T1435" i="1"/>
  <c r="U1435" i="1" s="1"/>
  <c r="T3021" i="1"/>
  <c r="U3021" i="1" s="1"/>
  <c r="T2654" i="1"/>
  <c r="U2654" i="1" s="1"/>
  <c r="T3333" i="1"/>
  <c r="U3333" i="1" s="1"/>
  <c r="T13" i="1"/>
  <c r="U13" i="1" s="1"/>
  <c r="T716" i="1"/>
  <c r="U716" i="1" s="1"/>
  <c r="T1106" i="1"/>
  <c r="U1106" i="1" s="1"/>
  <c r="T1936" i="1"/>
  <c r="U1936" i="1" s="1"/>
  <c r="T3001" i="1"/>
  <c r="U3001" i="1" s="1"/>
  <c r="T2969" i="1"/>
  <c r="U2969" i="1" s="1"/>
  <c r="T315" i="1"/>
  <c r="U315" i="1" s="1"/>
  <c r="T236" i="1"/>
  <c r="U236" i="1" s="1"/>
  <c r="T2633" i="1"/>
  <c r="U2633" i="1" s="1"/>
  <c r="T1663" i="1"/>
  <c r="U1663" i="1" s="1"/>
  <c r="T3162" i="1"/>
  <c r="U3162" i="1" s="1"/>
  <c r="T22" i="1"/>
  <c r="U22" i="1" s="1"/>
  <c r="T1689" i="1"/>
  <c r="U1689" i="1" s="1"/>
  <c r="T3315" i="1"/>
  <c r="U3315" i="1" s="1"/>
  <c r="T2604" i="1"/>
  <c r="U2604" i="1" s="1"/>
  <c r="T4098" i="1"/>
  <c r="U4098" i="1" s="1"/>
  <c r="T1195" i="1"/>
  <c r="U1195" i="1" s="1"/>
  <c r="T3513" i="1"/>
  <c r="U3513" i="1" s="1"/>
  <c r="T3107" i="1"/>
  <c r="U3107" i="1" s="1"/>
  <c r="T811" i="1"/>
  <c r="U811" i="1" s="1"/>
  <c r="T3337" i="1"/>
  <c r="U3337" i="1" s="1"/>
  <c r="T3823" i="1"/>
  <c r="U3823" i="1" s="1"/>
  <c r="T1849" i="1"/>
  <c r="U1849" i="1" s="1"/>
  <c r="T1197" i="1"/>
  <c r="U1197" i="1" s="1"/>
  <c r="T358" i="1"/>
  <c r="U358" i="1" s="1"/>
  <c r="T3940" i="1"/>
  <c r="U3940" i="1" s="1"/>
  <c r="T3174" i="1"/>
  <c r="U3174" i="1" s="1"/>
  <c r="T1031" i="1"/>
  <c r="U1031" i="1" s="1"/>
  <c r="T2120" i="1"/>
  <c r="U2120" i="1" s="1"/>
  <c r="T3493" i="1"/>
  <c r="U3493" i="1" s="1"/>
  <c r="T3598" i="1"/>
  <c r="U3598" i="1" s="1"/>
  <c r="T2099" i="1"/>
  <c r="U2099" i="1" s="1"/>
  <c r="T2970" i="1"/>
  <c r="U2970" i="1" s="1"/>
  <c r="T3535" i="1"/>
  <c r="U3535" i="1" s="1"/>
  <c r="T2004" i="1"/>
  <c r="U2004" i="1" s="1"/>
  <c r="T110" i="1"/>
  <c r="U110" i="1" s="1"/>
  <c r="T2648" i="1"/>
  <c r="U2648" i="1" s="1"/>
  <c r="T415" i="1"/>
  <c r="U415" i="1" s="1"/>
  <c r="T269" i="1"/>
  <c r="U269" i="1" s="1"/>
  <c r="T3815" i="1"/>
  <c r="U3815" i="1" s="1"/>
  <c r="T3320" i="1"/>
  <c r="U3320" i="1" s="1"/>
  <c r="T1782" i="1"/>
  <c r="U1782" i="1" s="1"/>
  <c r="T3086" i="1"/>
  <c r="U3086" i="1" s="1"/>
  <c r="T93" i="1"/>
  <c r="U93" i="1" s="1"/>
  <c r="T3491" i="1"/>
  <c r="U3491" i="1" s="1"/>
  <c r="T3344" i="1"/>
  <c r="U3344" i="1" s="1"/>
  <c r="T245" i="1"/>
  <c r="U245" i="1" s="1"/>
  <c r="T1509" i="1"/>
  <c r="U1509" i="1" s="1"/>
  <c r="T2914" i="1"/>
  <c r="U2914" i="1" s="1"/>
  <c r="T2318" i="1"/>
  <c r="U2318" i="1" s="1"/>
  <c r="T1372" i="1"/>
  <c r="U1372" i="1" s="1"/>
  <c r="T3599" i="1"/>
  <c r="U3599" i="1" s="1"/>
  <c r="T1264" i="1"/>
  <c r="U1264" i="1" s="1"/>
  <c r="T2517" i="1"/>
  <c r="U2517" i="1" s="1"/>
  <c r="T1930" i="1"/>
  <c r="U1930" i="1" s="1"/>
  <c r="T3181" i="1"/>
  <c r="U3181" i="1" s="1"/>
  <c r="T2668" i="1"/>
  <c r="U2668" i="1" s="1"/>
  <c r="T752" i="1"/>
  <c r="U752" i="1" s="1"/>
  <c r="T2730" i="1"/>
  <c r="U2730" i="1" s="1"/>
  <c r="T3232" i="1"/>
  <c r="U3232" i="1" s="1"/>
  <c r="T3595" i="1"/>
  <c r="U3595" i="1" s="1"/>
  <c r="T198" i="1"/>
  <c r="U198" i="1" s="1"/>
  <c r="T3449" i="1"/>
  <c r="U3449" i="1" s="1"/>
  <c r="T1270" i="1"/>
  <c r="U1270" i="1" s="1"/>
  <c r="T2174" i="1"/>
  <c r="U2174" i="1" s="1"/>
  <c r="T49" i="1"/>
  <c r="U49" i="1" s="1"/>
  <c r="T2181" i="1"/>
  <c r="U2181" i="1" s="1"/>
  <c r="T3354" i="1"/>
  <c r="U3354" i="1" s="1"/>
  <c r="T3042" i="1"/>
  <c r="U3042" i="1" s="1"/>
  <c r="T1469" i="1"/>
  <c r="U1469" i="1" s="1"/>
  <c r="T1275" i="1"/>
  <c r="U1275" i="1" s="1"/>
  <c r="T2411" i="1"/>
  <c r="U2411" i="1" s="1"/>
  <c r="T633" i="1"/>
  <c r="U633" i="1" s="1"/>
  <c r="T3384" i="1"/>
  <c r="U3384" i="1" s="1"/>
  <c r="T207" i="1"/>
  <c r="U207" i="1" s="1"/>
  <c r="T32" i="1"/>
  <c r="U32" i="1" s="1"/>
  <c r="T1198" i="1"/>
  <c r="U1198" i="1" s="1"/>
  <c r="T719" i="1"/>
  <c r="U719" i="1" s="1"/>
  <c r="T1959" i="1"/>
  <c r="U1959" i="1" s="1"/>
  <c r="T1846" i="1"/>
  <c r="U1846" i="1" s="1"/>
  <c r="T3280" i="1"/>
  <c r="U3280" i="1" s="1"/>
  <c r="T1685" i="1"/>
  <c r="U1685" i="1" s="1"/>
  <c r="T1513" i="1"/>
  <c r="U1513" i="1" s="1"/>
  <c r="T3759" i="1"/>
  <c r="U3759" i="1" s="1"/>
  <c r="T1631" i="1"/>
  <c r="U1631" i="1" s="1"/>
  <c r="T1831" i="1"/>
  <c r="U1831" i="1" s="1"/>
  <c r="T979" i="1"/>
  <c r="U979" i="1" s="1"/>
  <c r="T3527" i="1"/>
  <c r="U3527" i="1" s="1"/>
  <c r="T2448" i="1"/>
  <c r="U2448" i="1" s="1"/>
  <c r="T2195" i="1"/>
  <c r="U2195" i="1" s="1"/>
  <c r="T2560" i="1"/>
  <c r="U2560" i="1" s="1"/>
  <c r="T2334" i="1"/>
  <c r="U2334" i="1" s="1"/>
  <c r="T3660" i="1"/>
  <c r="U3660" i="1" s="1"/>
  <c r="T1248" i="1"/>
  <c r="U1248" i="1" s="1"/>
  <c r="T3851" i="1"/>
  <c r="U3851" i="1" s="1"/>
  <c r="T279" i="1"/>
  <c r="U279" i="1" s="1"/>
  <c r="T1842" i="1"/>
  <c r="U1842" i="1" s="1"/>
  <c r="T3784" i="1"/>
  <c r="U3784" i="1" s="1"/>
  <c r="T3515" i="1"/>
  <c r="U3515" i="1" s="1"/>
  <c r="T4040" i="1"/>
  <c r="U4040" i="1" s="1"/>
  <c r="T405" i="1"/>
  <c r="U405" i="1" s="1"/>
  <c r="T2447" i="1"/>
  <c r="U2447" i="1" s="1"/>
  <c r="T2241" i="1"/>
  <c r="U2241" i="1" s="1"/>
  <c r="T2165" i="1"/>
  <c r="U2165" i="1" s="1"/>
  <c r="T3310" i="1"/>
  <c r="U3310" i="1" s="1"/>
  <c r="T1826" i="1"/>
  <c r="U1826" i="1" s="1"/>
  <c r="T2301" i="1"/>
  <c r="U2301" i="1" s="1"/>
  <c r="T3832" i="1"/>
  <c r="U3832" i="1" s="1"/>
  <c r="T2928" i="1"/>
  <c r="U2928" i="1" s="1"/>
  <c r="T3751" i="1"/>
  <c r="U3751" i="1" s="1"/>
  <c r="T1440" i="1"/>
  <c r="U1440" i="1" s="1"/>
  <c r="T2777" i="1"/>
  <c r="U2777" i="1" s="1"/>
  <c r="T1013" i="1"/>
  <c r="U1013" i="1" s="1"/>
  <c r="T1628" i="1"/>
  <c r="U1628" i="1" s="1"/>
  <c r="T3262" i="1"/>
  <c r="U3262" i="1" s="1"/>
  <c r="T1018" i="1"/>
  <c r="U1018" i="1" s="1"/>
  <c r="T2622" i="1"/>
  <c r="U2622" i="1" s="1"/>
  <c r="T1243" i="1"/>
  <c r="U1243" i="1" s="1"/>
  <c r="T805" i="1"/>
  <c r="U805" i="1" s="1"/>
  <c r="T1683" i="1"/>
  <c r="U1683" i="1" s="1"/>
  <c r="T2973" i="1"/>
  <c r="U2973" i="1" s="1"/>
  <c r="T528" i="1"/>
  <c r="U528" i="1" s="1"/>
  <c r="T1575" i="1"/>
  <c r="U1575" i="1" s="1"/>
  <c r="T1400" i="1"/>
  <c r="U1400" i="1" s="1"/>
  <c r="T3770" i="1"/>
  <c r="U3770" i="1" s="1"/>
  <c r="T2443" i="1"/>
  <c r="U2443" i="1" s="1"/>
  <c r="T3767" i="1"/>
  <c r="U3767" i="1" s="1"/>
  <c r="T3497" i="1"/>
  <c r="U3497" i="1" s="1"/>
  <c r="T1098" i="1"/>
  <c r="U1098" i="1" s="1"/>
  <c r="T2339" i="1"/>
  <c r="U2339" i="1" s="1"/>
  <c r="T1660" i="1"/>
  <c r="U1660" i="1" s="1"/>
  <c r="T3694" i="1"/>
  <c r="U3694" i="1" s="1"/>
  <c r="T1960" i="1"/>
  <c r="U1960" i="1" s="1"/>
  <c r="T3051" i="1"/>
  <c r="U3051" i="1" s="1"/>
  <c r="T2533" i="1"/>
  <c r="U2533" i="1" s="1"/>
  <c r="T1381" i="1"/>
  <c r="U1381" i="1" s="1"/>
  <c r="T1808" i="1"/>
  <c r="U1808" i="1" s="1"/>
  <c r="T809" i="1"/>
  <c r="U809" i="1" s="1"/>
  <c r="T891" i="1"/>
  <c r="U891" i="1" s="1"/>
  <c r="T95" i="1"/>
  <c r="U95" i="1" s="1"/>
  <c r="T3657" i="1"/>
  <c r="U3657" i="1" s="1"/>
  <c r="T1833" i="1"/>
  <c r="U1833" i="1" s="1"/>
  <c r="T3289" i="1"/>
  <c r="U3289" i="1" s="1"/>
  <c r="T2028" i="1"/>
  <c r="U2028" i="1" s="1"/>
  <c r="T646" i="1"/>
  <c r="U646" i="1" s="1"/>
  <c r="T501" i="1"/>
  <c r="U501" i="1" s="1"/>
  <c r="T2019" i="1"/>
  <c r="U2019" i="1" s="1"/>
  <c r="T3681" i="1"/>
  <c r="U3681" i="1" s="1"/>
  <c r="T2657" i="1"/>
  <c r="U2657" i="1" s="1"/>
  <c r="T1281" i="1"/>
  <c r="U1281" i="1" s="1"/>
  <c r="T1383" i="1"/>
  <c r="U1383" i="1" s="1"/>
  <c r="T301" i="1"/>
  <c r="U301" i="1" s="1"/>
  <c r="T3771" i="1"/>
  <c r="U3771" i="1" s="1"/>
  <c r="T3573" i="1"/>
  <c r="U3573" i="1" s="1"/>
  <c r="T2793" i="1"/>
  <c r="U2793" i="1" s="1"/>
  <c r="T2216" i="1"/>
  <c r="U2216" i="1" s="1"/>
  <c r="T3004" i="1"/>
  <c r="U3004" i="1" s="1"/>
  <c r="T244" i="1"/>
  <c r="U244" i="1" s="1"/>
  <c r="T2936" i="1"/>
  <c r="U2936" i="1" s="1"/>
  <c r="T3468" i="1"/>
  <c r="U3468" i="1" s="1"/>
  <c r="T2083" i="1"/>
  <c r="U2083" i="1" s="1"/>
  <c r="T3725" i="1"/>
  <c r="U3725" i="1" s="1"/>
  <c r="T341" i="1"/>
  <c r="U341" i="1" s="1"/>
  <c r="T3258" i="1"/>
  <c r="U3258" i="1" s="1"/>
  <c r="T2692" i="1"/>
  <c r="U2692" i="1" s="1"/>
  <c r="T3594" i="1"/>
  <c r="U3594" i="1" s="1"/>
  <c r="T692" i="1"/>
  <c r="U692" i="1" s="1"/>
  <c r="T2571" i="1"/>
  <c r="U2571" i="1" s="1"/>
  <c r="T252" i="1"/>
  <c r="U252" i="1" s="1"/>
  <c r="T728" i="1"/>
  <c r="U728" i="1" s="1"/>
  <c r="T3731" i="1"/>
  <c r="U3731" i="1" s="1"/>
  <c r="T3521" i="1"/>
  <c r="U3521" i="1" s="1"/>
  <c r="T3824" i="1"/>
  <c r="U3824" i="1" s="1"/>
  <c r="T3334" i="1"/>
  <c r="U3334" i="1" s="1"/>
  <c r="T1767" i="1"/>
  <c r="U1767" i="1" s="1"/>
  <c r="T1399" i="1"/>
  <c r="U1399" i="1" s="1"/>
  <c r="T3420" i="1"/>
  <c r="U3420" i="1" s="1"/>
  <c r="T3699" i="1"/>
  <c r="U3699" i="1" s="1"/>
  <c r="T4090" i="1"/>
  <c r="U4090" i="1" s="1"/>
  <c r="T2298" i="1"/>
  <c r="U2298" i="1" s="1"/>
  <c r="T351" i="1"/>
  <c r="U351" i="1" s="1"/>
  <c r="T1805" i="1"/>
  <c r="U1805" i="1" s="1"/>
  <c r="T1027" i="1"/>
  <c r="U1027" i="1" s="1"/>
  <c r="T525" i="1"/>
  <c r="U525" i="1" s="1"/>
  <c r="T3376" i="1"/>
  <c r="U3376" i="1" s="1"/>
  <c r="T87" i="1"/>
  <c r="U87" i="1" s="1"/>
  <c r="T3352" i="1"/>
  <c r="U3352" i="1" s="1"/>
  <c r="T491" i="1"/>
  <c r="U491" i="1" s="1"/>
  <c r="T2652" i="1"/>
  <c r="U2652" i="1" s="1"/>
  <c r="T1217" i="1"/>
  <c r="U1217" i="1" s="1"/>
  <c r="T1870" i="1"/>
  <c r="U1870" i="1" s="1"/>
  <c r="T1107" i="1"/>
  <c r="U1107" i="1" s="1"/>
  <c r="T3189" i="1"/>
  <c r="U3189" i="1" s="1"/>
  <c r="T1358" i="1"/>
  <c r="U1358" i="1" s="1"/>
  <c r="T392" i="1"/>
  <c r="U392" i="1" s="1"/>
  <c r="T86" i="1"/>
  <c r="U86" i="1" s="1"/>
  <c r="T1784" i="1"/>
  <c r="U1784" i="1" s="1"/>
  <c r="T3967" i="1"/>
  <c r="U3967" i="1" s="1"/>
  <c r="T434" i="1"/>
  <c r="U434" i="1" s="1"/>
  <c r="T2709" i="1"/>
  <c r="U2709" i="1" s="1"/>
  <c r="T534" i="1"/>
  <c r="U534" i="1" s="1"/>
  <c r="T3424" i="1"/>
  <c r="U3424" i="1" s="1"/>
  <c r="T327" i="1"/>
  <c r="U327" i="1" s="1"/>
  <c r="T2977" i="1"/>
  <c r="U2977" i="1" s="1"/>
  <c r="T1303" i="1"/>
  <c r="U1303" i="1" s="1"/>
  <c r="T1974" i="1"/>
  <c r="U1974" i="1" s="1"/>
  <c r="T3209" i="1"/>
  <c r="U3209" i="1" s="1"/>
  <c r="T1609" i="1"/>
  <c r="U1609" i="1" s="1"/>
  <c r="T1670" i="1"/>
  <c r="U1670" i="1" s="1"/>
  <c r="T3256" i="1"/>
  <c r="U3256" i="1" s="1"/>
  <c r="T3505" i="1"/>
  <c r="U3505" i="1" s="1"/>
  <c r="T3052" i="1"/>
  <c r="U3052" i="1" s="1"/>
  <c r="T2086" i="1"/>
  <c r="U2086" i="1" s="1"/>
  <c r="T1861" i="1"/>
  <c r="U1861" i="1" s="1"/>
  <c r="T2674" i="1"/>
  <c r="U2674" i="1" s="1"/>
  <c r="T1914" i="1"/>
  <c r="U1914" i="1" s="1"/>
  <c r="T1857" i="1"/>
  <c r="U1857" i="1" s="1"/>
  <c r="T3416" i="1"/>
  <c r="U3416" i="1" s="1"/>
  <c r="T822" i="1"/>
  <c r="U822" i="1" s="1"/>
  <c r="T1892" i="1"/>
  <c r="U1892" i="1" s="1"/>
  <c r="T3829" i="1"/>
  <c r="U3829" i="1" s="1"/>
  <c r="T3267" i="1"/>
  <c r="U3267" i="1" s="1"/>
  <c r="T3812" i="1"/>
  <c r="U3812" i="1" s="1"/>
  <c r="T1934" i="1"/>
  <c r="U1934" i="1" s="1"/>
  <c r="T3847" i="1"/>
  <c r="U3847" i="1" s="1"/>
  <c r="T3113" i="1"/>
  <c r="U3113" i="1" s="1"/>
  <c r="T1389" i="1"/>
  <c r="U1389" i="1" s="1"/>
  <c r="T2039" i="1"/>
  <c r="U2039" i="1" s="1"/>
  <c r="T3780" i="1"/>
  <c r="U3780" i="1" s="1"/>
  <c r="T3835" i="1"/>
  <c r="U3835" i="1" s="1"/>
  <c r="T340" i="1"/>
  <c r="U340" i="1" s="1"/>
  <c r="T2972" i="1"/>
  <c r="U2972" i="1" s="1"/>
  <c r="T3392" i="1"/>
  <c r="U3392" i="1" s="1"/>
  <c r="T3350" i="1"/>
  <c r="U3350" i="1" s="1"/>
  <c r="T118" i="1"/>
  <c r="U118" i="1" s="1"/>
  <c r="T384" i="1"/>
  <c r="U384" i="1" s="1"/>
  <c r="T2729" i="1"/>
  <c r="U2729" i="1" s="1"/>
  <c r="T73" i="1"/>
  <c r="U73" i="1" s="1"/>
  <c r="T1029" i="1"/>
  <c r="U1029" i="1" s="1"/>
  <c r="T1468" i="1"/>
  <c r="U1468" i="1" s="1"/>
  <c r="T2240" i="1"/>
  <c r="U2240" i="1" s="1"/>
  <c r="T3244" i="1"/>
  <c r="U3244" i="1" s="1"/>
  <c r="T3104" i="1"/>
  <c r="U3104" i="1" s="1"/>
  <c r="T2422" i="1"/>
  <c r="U2422" i="1" s="1"/>
  <c r="T946" i="1"/>
  <c r="U946" i="1" s="1"/>
  <c r="T3618" i="1"/>
  <c r="U3618" i="1" s="1"/>
  <c r="T2455" i="1"/>
  <c r="U2455" i="1" s="1"/>
  <c r="T5" i="1"/>
  <c r="U5" i="1" s="1"/>
  <c r="T3287" i="1"/>
  <c r="U3287" i="1" s="1"/>
  <c r="T1809" i="1"/>
  <c r="U1809" i="1" s="1"/>
  <c r="T1182" i="1"/>
  <c r="U1182" i="1" s="1"/>
  <c r="T932" i="1"/>
  <c r="U932" i="1" s="1"/>
  <c r="T2682" i="1"/>
  <c r="U2682" i="1" s="1"/>
  <c r="T191" i="1"/>
  <c r="U191" i="1" s="1"/>
  <c r="T3629" i="1"/>
  <c r="U3629" i="1" s="1"/>
  <c r="T1386" i="1"/>
  <c r="U1386" i="1" s="1"/>
  <c r="T2460" i="1"/>
  <c r="U2460" i="1" s="1"/>
  <c r="T3656" i="1"/>
  <c r="U3656" i="1" s="1"/>
  <c r="T1945" i="1"/>
  <c r="U1945" i="1" s="1"/>
  <c r="T1900" i="1"/>
  <c r="U1900" i="1" s="1"/>
  <c r="T2182" i="1"/>
  <c r="U2182" i="1" s="1"/>
  <c r="T3282" i="1"/>
  <c r="U3282" i="1" s="1"/>
  <c r="T2191" i="1"/>
  <c r="U2191" i="1" s="1"/>
  <c r="T2115" i="1"/>
  <c r="U2115" i="1" s="1"/>
  <c r="T3592" i="1"/>
  <c r="U3592" i="1" s="1"/>
  <c r="T248" i="1"/>
  <c r="U248" i="1" s="1"/>
  <c r="T2305" i="1"/>
  <c r="U2305" i="1" s="1"/>
  <c r="T3646" i="1"/>
  <c r="U3646" i="1" s="1"/>
  <c r="T1360" i="1"/>
  <c r="U1360" i="1" s="1"/>
  <c r="T741" i="1"/>
  <c r="U741" i="1" s="1"/>
  <c r="T3400" i="1"/>
  <c r="U3400" i="1" s="1"/>
  <c r="T519" i="1"/>
  <c r="U519" i="1" s="1"/>
  <c r="T675" i="1"/>
  <c r="U675" i="1" s="1"/>
  <c r="T559" i="1"/>
  <c r="U559" i="1" s="1"/>
  <c r="T2724" i="1"/>
  <c r="U2724" i="1" s="1"/>
  <c r="T3451" i="1"/>
  <c r="U3451" i="1" s="1"/>
  <c r="T2814" i="1"/>
  <c r="U2814" i="1" s="1"/>
  <c r="T366" i="1"/>
  <c r="U366" i="1" s="1"/>
  <c r="T2198" i="1"/>
  <c r="U2198" i="1" s="1"/>
  <c r="T417" i="1"/>
  <c r="U417" i="1" s="1"/>
  <c r="T2920" i="1"/>
  <c r="U2920" i="1" s="1"/>
  <c r="T3593" i="1"/>
  <c r="U3593" i="1" s="1"/>
  <c r="T2166" i="1"/>
  <c r="U2166" i="1" s="1"/>
  <c r="T2229" i="1"/>
  <c r="U2229" i="1" s="1"/>
  <c r="T3712" i="1"/>
  <c r="U3712" i="1" s="1"/>
  <c r="T3372" i="1"/>
  <c r="U3372" i="1" s="1"/>
  <c r="T343" i="1"/>
  <c r="U343" i="1" s="1"/>
  <c r="T1272" i="1"/>
  <c r="U1272" i="1" s="1"/>
  <c r="T1504" i="1"/>
  <c r="U1504" i="1" s="1"/>
  <c r="T3087" i="1"/>
  <c r="U3087" i="1" s="1"/>
  <c r="T291" i="1"/>
  <c r="U291" i="1" s="1"/>
  <c r="T2809" i="1"/>
  <c r="U2809" i="1" s="1"/>
  <c r="T1637" i="1"/>
  <c r="U1637" i="1" s="1"/>
  <c r="T3026" i="1"/>
  <c r="U3026" i="1" s="1"/>
  <c r="T1963" i="1"/>
  <c r="U1963" i="1" s="1"/>
  <c r="T1284" i="1"/>
  <c r="U1284" i="1" s="1"/>
  <c r="T3263" i="1"/>
  <c r="U3263" i="1" s="1"/>
  <c r="T2732" i="1"/>
  <c r="U2732" i="1" s="1"/>
  <c r="T2553" i="1"/>
  <c r="U2553" i="1" s="1"/>
  <c r="T744" i="1"/>
  <c r="U744" i="1" s="1"/>
  <c r="T1832" i="1"/>
  <c r="U1832" i="1" s="1"/>
  <c r="T2177" i="1"/>
  <c r="U2177" i="1" s="1"/>
  <c r="T2068" i="1"/>
  <c r="U2068" i="1" s="1"/>
  <c r="T1506" i="1"/>
  <c r="U1506" i="1" s="1"/>
  <c r="T1807" i="1"/>
  <c r="U1807" i="1" s="1"/>
  <c r="T1617" i="1"/>
  <c r="U1617" i="1" s="1"/>
  <c r="T506" i="1"/>
  <c r="U506" i="1" s="1"/>
  <c r="T1563" i="1"/>
  <c r="U1563" i="1" s="1"/>
  <c r="T3517" i="1"/>
  <c r="U3517" i="1" s="1"/>
  <c r="T844" i="1"/>
  <c r="U844" i="1" s="1"/>
  <c r="T2095" i="1"/>
  <c r="U2095" i="1" s="1"/>
  <c r="T3375" i="1"/>
  <c r="U3375" i="1" s="1"/>
  <c r="T722" i="1"/>
  <c r="U722" i="1" s="1"/>
  <c r="T259" i="1"/>
  <c r="U259" i="1" s="1"/>
  <c r="T1352" i="1"/>
  <c r="U1352" i="1" s="1"/>
  <c r="T1616" i="1"/>
  <c r="U1616" i="1" s="1"/>
  <c r="T1605" i="1"/>
  <c r="U1605" i="1" s="1"/>
  <c r="T3613" i="1"/>
  <c r="U3613" i="1" s="1"/>
  <c r="T2784" i="1"/>
  <c r="U2784" i="1" s="1"/>
  <c r="T4032" i="1"/>
  <c r="U4032" i="1" s="1"/>
  <c r="T781" i="1"/>
  <c r="U781" i="1" s="1"/>
  <c r="T2341" i="1"/>
  <c r="U2341" i="1" s="1"/>
  <c r="T3220" i="1"/>
  <c r="U3220" i="1" s="1"/>
  <c r="T487" i="1"/>
  <c r="U487" i="1" s="1"/>
  <c r="T3507" i="1"/>
  <c r="U3507" i="1" s="1"/>
  <c r="T1622" i="1"/>
  <c r="U1622" i="1" s="1"/>
  <c r="T3621" i="1"/>
  <c r="U3621" i="1" s="1"/>
  <c r="T3322" i="1"/>
  <c r="U3322" i="1" s="1"/>
  <c r="T1618" i="1"/>
  <c r="U1618" i="1" s="1"/>
  <c r="T26" i="1"/>
  <c r="U26" i="1" s="1"/>
  <c r="T1780" i="1"/>
  <c r="U1780" i="1" s="1"/>
  <c r="T3544" i="1"/>
  <c r="U3544" i="1" s="1"/>
  <c r="T3639" i="1"/>
  <c r="U3639" i="1" s="1"/>
  <c r="T3680" i="1"/>
  <c r="U3680" i="1" s="1"/>
  <c r="T2786" i="1"/>
  <c r="U2786" i="1" s="1"/>
  <c r="T2958" i="1"/>
  <c r="U2958" i="1" s="1"/>
  <c r="T1340" i="1"/>
  <c r="U1340" i="1" s="1"/>
  <c r="T1538" i="1"/>
  <c r="U1538" i="1" s="1"/>
  <c r="T1702" i="1"/>
  <c r="U1702" i="1" s="1"/>
  <c r="T1387" i="1"/>
  <c r="U1387" i="1" s="1"/>
  <c r="T2199" i="1"/>
  <c r="U2199" i="1" s="1"/>
  <c r="T404" i="1"/>
  <c r="U404" i="1" s="1"/>
  <c r="T1290" i="1"/>
  <c r="U1290" i="1" s="1"/>
  <c r="T2179" i="1"/>
  <c r="U2179" i="1" s="1"/>
  <c r="T856" i="1"/>
  <c r="U856" i="1" s="1"/>
  <c r="T2485" i="1"/>
  <c r="U2485" i="1" s="1"/>
  <c r="T258" i="1"/>
  <c r="U258" i="1" s="1"/>
  <c r="T1066" i="1"/>
  <c r="U1066" i="1" s="1"/>
  <c r="T3251" i="1"/>
  <c r="U3251" i="1" s="1"/>
  <c r="T1577" i="1"/>
  <c r="U1577" i="1" s="1"/>
  <c r="T2677" i="1"/>
  <c r="U2677" i="1" s="1"/>
  <c r="T112" i="1"/>
  <c r="U112" i="1" s="1"/>
  <c r="T2176" i="1"/>
  <c r="U2176" i="1" s="1"/>
  <c r="T2810" i="1"/>
  <c r="U2810" i="1" s="1"/>
  <c r="T4035" i="1"/>
  <c r="U4035" i="1" s="1"/>
  <c r="T2192" i="1"/>
  <c r="U2192" i="1" s="1"/>
  <c r="T277" i="1"/>
  <c r="U277" i="1" s="1"/>
  <c r="T2296" i="1"/>
  <c r="U2296" i="1" s="1"/>
  <c r="T680" i="1"/>
  <c r="U680" i="1" s="1"/>
  <c r="T3385" i="1"/>
  <c r="U3385" i="1" s="1"/>
  <c r="T1037" i="1"/>
  <c r="U1037" i="1" s="1"/>
  <c r="T1286" i="1"/>
  <c r="U1286" i="1" s="1"/>
  <c r="T3100" i="1"/>
  <c r="U3100" i="1" s="1"/>
  <c r="T3173" i="1"/>
  <c r="U3173" i="1" s="1"/>
  <c r="T1779" i="1"/>
  <c r="U1779" i="1" s="1"/>
  <c r="T1188" i="1"/>
  <c r="U1188" i="1" s="1"/>
  <c r="T2246" i="1"/>
  <c r="U2246" i="1" s="1"/>
  <c r="T2957" i="1"/>
  <c r="U2957" i="1" s="1"/>
  <c r="T1011" i="1"/>
  <c r="U1011" i="1" s="1"/>
  <c r="T1578" i="1"/>
  <c r="U1578" i="1" s="1"/>
  <c r="T224" i="1"/>
  <c r="U224" i="1" s="1"/>
  <c r="T3859" i="1"/>
  <c r="U3859" i="1" s="1"/>
  <c r="T1177" i="1"/>
  <c r="U1177" i="1" s="1"/>
  <c r="T911" i="1"/>
  <c r="U911" i="1" s="1"/>
  <c r="T266" i="1"/>
  <c r="U266" i="1" s="1"/>
  <c r="T3765" i="1"/>
  <c r="U3765" i="1" s="1"/>
  <c r="T2606" i="1"/>
  <c r="U2606" i="1" s="1"/>
  <c r="T3486" i="1"/>
  <c r="U3486" i="1" s="1"/>
  <c r="T2312" i="1"/>
  <c r="U2312" i="1" s="1"/>
  <c r="T3077" i="1"/>
  <c r="U3077" i="1" s="1"/>
  <c r="T2836" i="1"/>
  <c r="U2836" i="1" s="1"/>
  <c r="T2278" i="1"/>
  <c r="U2278" i="1" s="1"/>
  <c r="T577" i="1"/>
  <c r="U577" i="1" s="1"/>
  <c r="T1654" i="1"/>
  <c r="U1654" i="1" s="1"/>
  <c r="T2239" i="1"/>
  <c r="U2239" i="1" s="1"/>
  <c r="T3825" i="1"/>
  <c r="U3825" i="1" s="1"/>
  <c r="T1619" i="1"/>
  <c r="U1619" i="1" s="1"/>
  <c r="T1943" i="1"/>
  <c r="U1943" i="1" s="1"/>
  <c r="T1368" i="1"/>
  <c r="U1368" i="1" s="1"/>
  <c r="T2323" i="1"/>
  <c r="U2323" i="1" s="1"/>
  <c r="T3447" i="1"/>
  <c r="U3447" i="1" s="1"/>
  <c r="T1251" i="1"/>
  <c r="U1251" i="1" s="1"/>
  <c r="T3469" i="1"/>
  <c r="U3469" i="1" s="1"/>
  <c r="T3785" i="1"/>
  <c r="U3785" i="1" s="1"/>
  <c r="T2291" i="1"/>
  <c r="U2291" i="1" s="1"/>
  <c r="T3678" i="1"/>
  <c r="U3678" i="1" s="1"/>
  <c r="T2170" i="1"/>
  <c r="U2170" i="1" s="1"/>
  <c r="T556" i="1"/>
  <c r="U556" i="1" s="1"/>
  <c r="T3838" i="1"/>
  <c r="U3838" i="1" s="1"/>
  <c r="T3982" i="1"/>
  <c r="U3982" i="1" s="1"/>
  <c r="T3156" i="1"/>
  <c r="U3156" i="1" s="1"/>
  <c r="T1250" i="1"/>
  <c r="U1250" i="1" s="1"/>
  <c r="T114" i="1"/>
  <c r="U114" i="1" s="1"/>
  <c r="T2014" i="1"/>
  <c r="U2014" i="1" s="1"/>
  <c r="T1477" i="1"/>
  <c r="U1477" i="1" s="1"/>
  <c r="T4066" i="1"/>
  <c r="U4066" i="1" s="1"/>
  <c r="T2718" i="1"/>
  <c r="U2718" i="1" s="1"/>
  <c r="T3442" i="1"/>
  <c r="U3442" i="1" s="1"/>
  <c r="T1521" i="1"/>
  <c r="U1521" i="1" s="1"/>
  <c r="T2547" i="1"/>
  <c r="U2547" i="1" s="1"/>
  <c r="T2056" i="1"/>
  <c r="U2056" i="1" s="1"/>
  <c r="T509" i="1"/>
  <c r="U509" i="1" s="1"/>
  <c r="T1744" i="1"/>
  <c r="U1744" i="1" s="1"/>
  <c r="T2" i="1"/>
  <c r="U2" i="1" s="1"/>
  <c r="T1789" i="1"/>
  <c r="U1789" i="1" s="1"/>
  <c r="T2631" i="1"/>
  <c r="U2631" i="1" s="1"/>
  <c r="T2833" i="1"/>
  <c r="U2833" i="1" s="1"/>
  <c r="T529" i="1"/>
  <c r="U529" i="1" s="1"/>
  <c r="T2824" i="1"/>
  <c r="U2824" i="1" s="1"/>
  <c r="T3421" i="1"/>
  <c r="U3421" i="1" s="1"/>
  <c r="T1803" i="1"/>
  <c r="U1803" i="1" s="1"/>
  <c r="T1370" i="1"/>
  <c r="U1370" i="1" s="1"/>
  <c r="T3360" i="1"/>
  <c r="U3360" i="1" s="1"/>
  <c r="T2160" i="1"/>
  <c r="U2160" i="1" s="1"/>
  <c r="T4024" i="1"/>
  <c r="U4024" i="1" s="1"/>
  <c r="T785" i="1"/>
  <c r="U785" i="1" s="1"/>
  <c r="T1369" i="1"/>
  <c r="U1369" i="1" s="1"/>
  <c r="T1300" i="1"/>
  <c r="U1300" i="1" s="1"/>
  <c r="T842" i="1"/>
  <c r="U842" i="1" s="1"/>
  <c r="T3169" i="1"/>
  <c r="U3169" i="1" s="1"/>
  <c r="T3841" i="1"/>
  <c r="U3841" i="1" s="1"/>
  <c r="T2997" i="1"/>
  <c r="U2997" i="1" s="1"/>
  <c r="T1267" i="1"/>
  <c r="U1267" i="1" s="1"/>
  <c r="T331" i="1"/>
  <c r="U331" i="1" s="1"/>
  <c r="T3908" i="1"/>
  <c r="U3908" i="1" s="1"/>
  <c r="T778" i="1"/>
  <c r="U778" i="1" s="1"/>
  <c r="T3210" i="1"/>
  <c r="U3210" i="1" s="1"/>
  <c r="T845" i="1"/>
  <c r="U845" i="1" s="1"/>
  <c r="T2772" i="1"/>
  <c r="U2772" i="1" s="1"/>
  <c r="T1964" i="1"/>
  <c r="U1964" i="1" s="1"/>
  <c r="T2101" i="1"/>
  <c r="U2101" i="1" s="1"/>
  <c r="T2285" i="1"/>
  <c r="U2285" i="1" s="1"/>
  <c r="T3701" i="1"/>
  <c r="U3701" i="1" s="1"/>
  <c r="T2884" i="1"/>
  <c r="U2884" i="1" s="1"/>
  <c r="T3158" i="1"/>
  <c r="U3158" i="1" s="1"/>
  <c r="T3212" i="1"/>
  <c r="U3212" i="1" s="1"/>
  <c r="T1377" i="1"/>
  <c r="U1377" i="1" s="1"/>
  <c r="T3436" i="1"/>
  <c r="U3436" i="1" s="1"/>
  <c r="T1636" i="1"/>
  <c r="U1636" i="1" s="1"/>
  <c r="T2069" i="1"/>
  <c r="U2069" i="1" s="1"/>
  <c r="T310" i="1"/>
  <c r="U310" i="1" s="1"/>
  <c r="T3696" i="1"/>
  <c r="U3696" i="1" s="1"/>
  <c r="T3831" i="1"/>
  <c r="U3831" i="1" s="1"/>
  <c r="T3728" i="1"/>
  <c r="U3728" i="1" s="1"/>
  <c r="T1277" i="1"/>
  <c r="U1277" i="1" s="1"/>
  <c r="T1388" i="1"/>
  <c r="U1388" i="1" s="1"/>
  <c r="T1681" i="1"/>
  <c r="U1681" i="1" s="1"/>
  <c r="T3615" i="1"/>
  <c r="U3615" i="1" s="1"/>
  <c r="T3002" i="1"/>
  <c r="U3002" i="1" s="1"/>
  <c r="T4027" i="1"/>
  <c r="U4027" i="1" s="1"/>
  <c r="T436" i="1"/>
  <c r="U436" i="1" s="1"/>
  <c r="T1868" i="1"/>
  <c r="U1868" i="1" s="1"/>
  <c r="T3089" i="1"/>
  <c r="U3089" i="1" s="1"/>
  <c r="T3901" i="1"/>
  <c r="U3901" i="1" s="1"/>
  <c r="T4023" i="1"/>
  <c r="U4023" i="1" s="1"/>
  <c r="T2573" i="1"/>
  <c r="U2573" i="1" s="1"/>
  <c r="T2491" i="1"/>
  <c r="U2491" i="1" s="1"/>
  <c r="T3684" i="1"/>
  <c r="U3684" i="1" s="1"/>
  <c r="T71" i="1"/>
  <c r="U71" i="1" s="1"/>
  <c r="T1727" i="1"/>
  <c r="U1727" i="1" s="1"/>
  <c r="T3683" i="1"/>
  <c r="U3683" i="1" s="1"/>
  <c r="T1405" i="1"/>
  <c r="U1405" i="1" s="1"/>
  <c r="T2089" i="1"/>
  <c r="U2089" i="1" s="1"/>
  <c r="T2453" i="1"/>
  <c r="U2453" i="1" s="1"/>
  <c r="T3679" i="1"/>
  <c r="U3679" i="1" s="1"/>
  <c r="T3978" i="1"/>
  <c r="U3978" i="1" s="1"/>
  <c r="T3393" i="1"/>
  <c r="U3393" i="1" s="1"/>
  <c r="T3319" i="1"/>
  <c r="U3319" i="1" s="1"/>
  <c r="T2212" i="1"/>
  <c r="U2212" i="1" s="1"/>
  <c r="T3816" i="1"/>
  <c r="U3816" i="1" s="1"/>
  <c r="T1401" i="1"/>
  <c r="U1401" i="1" s="1"/>
  <c r="T3912" i="1"/>
  <c r="U3912" i="1" s="1"/>
  <c r="T1629" i="1"/>
  <c r="U1629" i="1" s="1"/>
  <c r="T1186" i="1"/>
  <c r="U1186" i="1" s="1"/>
  <c r="T1215" i="1"/>
  <c r="U1215" i="1" s="1"/>
  <c r="T303" i="1"/>
  <c r="U303" i="1" s="1"/>
  <c r="T475" i="1"/>
  <c r="U475" i="1" s="1"/>
  <c r="T3368" i="1"/>
  <c r="U3368" i="1" s="1"/>
  <c r="T1971" i="1"/>
  <c r="U1971" i="1" s="1"/>
  <c r="T1839" i="1"/>
  <c r="U1839" i="1" s="1"/>
  <c r="T2557" i="1"/>
  <c r="U2557" i="1" s="1"/>
  <c r="T3073" i="1"/>
  <c r="U3073" i="1" s="1"/>
  <c r="T314" i="1"/>
  <c r="U314" i="1" s="1"/>
  <c r="T678" i="1"/>
  <c r="U678" i="1" s="1"/>
  <c r="T2196" i="1"/>
  <c r="U2196" i="1" s="1"/>
  <c r="T1169" i="1"/>
  <c r="U1169" i="1" s="1"/>
  <c r="T3128" i="1"/>
  <c r="U3128" i="1" s="1"/>
  <c r="T2478" i="1"/>
  <c r="U2478" i="1" s="1"/>
  <c r="T3553" i="1"/>
  <c r="U3553" i="1" s="1"/>
  <c r="T1697" i="1"/>
  <c r="U1697" i="1" s="1"/>
  <c r="T3608" i="1"/>
  <c r="U3608" i="1" s="1"/>
  <c r="T3729" i="1"/>
  <c r="U3729" i="1" s="1"/>
  <c r="T2322" i="1"/>
  <c r="U2322" i="1" s="1"/>
  <c r="T1230" i="1"/>
  <c r="U1230" i="1" s="1"/>
  <c r="T2535" i="1"/>
  <c r="U2535" i="1" s="1"/>
  <c r="T1034" i="1"/>
  <c r="U1034" i="1" s="1"/>
  <c r="T3313" i="1"/>
  <c r="U3313" i="1" s="1"/>
  <c r="T3272" i="1"/>
  <c r="U3272" i="1" s="1"/>
  <c r="T3314" i="1"/>
  <c r="U3314" i="1" s="1"/>
  <c r="T3736" i="1"/>
  <c r="U3736" i="1" s="1"/>
  <c r="T2607" i="1"/>
  <c r="U2607" i="1" s="1"/>
  <c r="T2670" i="1"/>
  <c r="U2670" i="1" s="1"/>
  <c r="T3270" i="1"/>
  <c r="U3270" i="1" s="1"/>
  <c r="T3655" i="1"/>
  <c r="U3655" i="1" s="1"/>
  <c r="T2964" i="1"/>
  <c r="U2964" i="1" s="1"/>
  <c r="T730" i="1"/>
  <c r="U730" i="1" s="1"/>
  <c r="T2336" i="1"/>
  <c r="U2336" i="1" s="1"/>
  <c r="T793" i="1"/>
  <c r="U793" i="1" s="1"/>
  <c r="T2228" i="1"/>
  <c r="U2228" i="1" s="1"/>
  <c r="T1162" i="1"/>
  <c r="U1162" i="1" s="1"/>
  <c r="T2827" i="1"/>
  <c r="U2827" i="1" s="1"/>
  <c r="T1327" i="1"/>
  <c r="U1327" i="1" s="1"/>
  <c r="T841" i="1"/>
  <c r="U841" i="1" s="1"/>
  <c r="T1154" i="1"/>
  <c r="U1154" i="1" s="1"/>
  <c r="T1126" i="1"/>
  <c r="U1126" i="1" s="1"/>
  <c r="T2980" i="1"/>
  <c r="U2980" i="1" s="1"/>
  <c r="T2847" i="1"/>
  <c r="U2847" i="1" s="1"/>
  <c r="T832" i="1"/>
  <c r="U832" i="1" s="1"/>
  <c r="T3250" i="1"/>
  <c r="U3250" i="1" s="1"/>
  <c r="T79" i="1"/>
  <c r="U79" i="1" s="1"/>
  <c r="T3512" i="1"/>
  <c r="U3512" i="1" s="1"/>
  <c r="T3168" i="1"/>
  <c r="U3168" i="1" s="1"/>
  <c r="T3501" i="1"/>
  <c r="U3501" i="1" s="1"/>
  <c r="T1938" i="1"/>
  <c r="U1938" i="1" s="1"/>
  <c r="T1786" i="1"/>
  <c r="U1786" i="1" s="1"/>
  <c r="T1390" i="1"/>
  <c r="U1390" i="1" s="1"/>
  <c r="T2548" i="1"/>
  <c r="U2548" i="1" s="1"/>
  <c r="T3648" i="1"/>
  <c r="U3648" i="1" s="1"/>
  <c r="T3994" i="1"/>
  <c r="U3994" i="1" s="1"/>
  <c r="T3730" i="1"/>
  <c r="U3730" i="1" s="1"/>
  <c r="T106" i="1"/>
  <c r="U106" i="1" s="1"/>
  <c r="T90" i="1"/>
  <c r="U90" i="1" s="1"/>
  <c r="T4041" i="1"/>
  <c r="U4041" i="1" s="1"/>
  <c r="T2857" i="1"/>
  <c r="U2857" i="1" s="1"/>
  <c r="T2364" i="1"/>
  <c r="U2364" i="1" s="1"/>
  <c r="T950" i="1"/>
  <c r="U950" i="1" s="1"/>
  <c r="T1550" i="1"/>
  <c r="U1550" i="1" s="1"/>
  <c r="T935" i="1"/>
  <c r="U935" i="1" s="1"/>
  <c r="T1490" i="1"/>
  <c r="U1490" i="1" s="1"/>
  <c r="T2569" i="1"/>
  <c r="U2569" i="1" s="1"/>
  <c r="T1354" i="1"/>
  <c r="U1354" i="1" s="1"/>
  <c r="T14" i="1"/>
  <c r="U14" i="1" s="1"/>
  <c r="T790" i="1"/>
  <c r="U790" i="1" s="1"/>
  <c r="T2311" i="1"/>
  <c r="U2311" i="1" s="1"/>
  <c r="T3241" i="1"/>
  <c r="U3241" i="1" s="1"/>
  <c r="T3443" i="1"/>
  <c r="U3443" i="1" s="1"/>
  <c r="T3305" i="1"/>
  <c r="U3305" i="1" s="1"/>
  <c r="T4000" i="1"/>
  <c r="U4000" i="1" s="1"/>
  <c r="T3228" i="1"/>
  <c r="U3228" i="1" s="1"/>
  <c r="T37" i="1"/>
  <c r="U37" i="1" s="1"/>
  <c r="T2543" i="1"/>
  <c r="U2543" i="1" s="1"/>
  <c r="T3601" i="1"/>
  <c r="U3601" i="1" s="1"/>
  <c r="T1749" i="1"/>
  <c r="U1749" i="1" s="1"/>
  <c r="T1351" i="1"/>
  <c r="U1351" i="1" s="1"/>
  <c r="T1240" i="1"/>
  <c r="U1240" i="1" s="1"/>
  <c r="T854" i="1"/>
  <c r="U854" i="1" s="1"/>
  <c r="T338" i="1"/>
  <c r="U338" i="1" s="1"/>
  <c r="T2175" i="1"/>
  <c r="U2175" i="1" s="1"/>
  <c r="T3548" i="1"/>
  <c r="U3548" i="1" s="1"/>
  <c r="T968" i="1"/>
  <c r="U968" i="1" s="1"/>
  <c r="T3688" i="1"/>
  <c r="U3688" i="1" s="1"/>
  <c r="T1823" i="1"/>
  <c r="U1823" i="1" s="1"/>
  <c r="T3566" i="1"/>
  <c r="U3566" i="1" s="1"/>
  <c r="T3760" i="1"/>
  <c r="U3760" i="1" s="1"/>
  <c r="T1783" i="1"/>
  <c r="U1783" i="1" s="1"/>
  <c r="T4034" i="1"/>
  <c r="U4034" i="1" s="1"/>
  <c r="T769" i="1"/>
  <c r="U769" i="1" s="1"/>
  <c r="T4110" i="1"/>
  <c r="U4110" i="1" s="1"/>
  <c r="T1800" i="1"/>
  <c r="U1800" i="1" s="1"/>
  <c r="T3437" i="1"/>
  <c r="U3437" i="1" s="1"/>
  <c r="T3805" i="1"/>
  <c r="U3805" i="1" s="1"/>
  <c r="T2610" i="1"/>
  <c r="U2610" i="1" s="1"/>
  <c r="T3833" i="1"/>
  <c r="U3833" i="1" s="1"/>
  <c r="T1226" i="1"/>
  <c r="U1226" i="1" s="1"/>
  <c r="T3514" i="1"/>
  <c r="U3514" i="1" s="1"/>
  <c r="T3685" i="1"/>
  <c r="U3685" i="1" s="1"/>
  <c r="T397" i="1"/>
  <c r="U397" i="1" s="1"/>
  <c r="T3243" i="1"/>
  <c r="U3243" i="1" s="1"/>
  <c r="T837" i="1"/>
  <c r="U837" i="1" s="1"/>
  <c r="T2250" i="1"/>
  <c r="U2250" i="1" s="1"/>
  <c r="T2976" i="1"/>
  <c r="U2976" i="1" s="1"/>
  <c r="T1769" i="1"/>
  <c r="U1769" i="1" s="1"/>
  <c r="T3410" i="1"/>
  <c r="U3410" i="1" s="1"/>
  <c r="T2096" i="1"/>
  <c r="U2096" i="1" s="1"/>
  <c r="T3584" i="1"/>
  <c r="U3584" i="1" s="1"/>
  <c r="T386" i="1"/>
  <c r="U386" i="1" s="1"/>
  <c r="T1202" i="1"/>
  <c r="U1202" i="1" s="1"/>
  <c r="T2614" i="1"/>
  <c r="U2614" i="1" s="1"/>
  <c r="T3570" i="1"/>
  <c r="U3570" i="1" s="1"/>
  <c r="T952" i="1"/>
  <c r="U952" i="1" s="1"/>
  <c r="T345" i="1"/>
  <c r="U345" i="1" s="1"/>
  <c r="T1514" i="1"/>
  <c r="U1514" i="1" s="1"/>
  <c r="T1620" i="1"/>
  <c r="U1620" i="1" s="1"/>
  <c r="T807" i="1"/>
  <c r="U807" i="1" s="1"/>
  <c r="T812" i="1"/>
  <c r="U812" i="1" s="1"/>
  <c r="T1855" i="1"/>
  <c r="U1855" i="1" s="1"/>
  <c r="T3111" i="1"/>
  <c r="U3111" i="1" s="1"/>
  <c r="T868" i="1"/>
  <c r="U868" i="1" s="1"/>
  <c r="T74" i="1"/>
  <c r="U74" i="1" s="1"/>
  <c r="T3167" i="1"/>
  <c r="U3167" i="1" s="1"/>
  <c r="T1866" i="1"/>
  <c r="U1866" i="1" s="1"/>
  <c r="T3692" i="1"/>
  <c r="U3692" i="1" s="1"/>
  <c r="T3124" i="1"/>
  <c r="U3124" i="1" s="1"/>
  <c r="T2279" i="1"/>
  <c r="U2279" i="1" s="1"/>
  <c r="T3463" i="1"/>
  <c r="U3463" i="1" s="1"/>
  <c r="T3114" i="1"/>
  <c r="U3114" i="1" s="1"/>
  <c r="T2390" i="1"/>
  <c r="U2390" i="1" s="1"/>
  <c r="T1895" i="1"/>
  <c r="U1895" i="1" s="1"/>
  <c r="T3653" i="1"/>
  <c r="U3653" i="1" s="1"/>
  <c r="T2183" i="1"/>
  <c r="U2183" i="1" s="1"/>
  <c r="T1692" i="1"/>
  <c r="U1692" i="1" s="1"/>
  <c r="T414" i="1"/>
  <c r="U414" i="1" s="1"/>
  <c r="T3882" i="1"/>
  <c r="U3882" i="1" s="1"/>
  <c r="T2717" i="1"/>
  <c r="U2717" i="1" s="1"/>
  <c r="T3248" i="1"/>
  <c r="U3248" i="1" s="1"/>
  <c r="T3179" i="1"/>
  <c r="U3179" i="1" s="1"/>
  <c r="T272" i="1"/>
  <c r="U272" i="1" s="1"/>
  <c r="T2529" i="1"/>
  <c r="U2529" i="1" s="1"/>
  <c r="T3254" i="1"/>
  <c r="U3254" i="1" s="1"/>
  <c r="T2092" i="1"/>
  <c r="U2092" i="1" s="1"/>
  <c r="T3233" i="1"/>
  <c r="U3233" i="1" s="1"/>
  <c r="T504" i="1"/>
  <c r="U504" i="1" s="1"/>
  <c r="T3836" i="1"/>
  <c r="U3836" i="1" s="1"/>
  <c r="T1028" i="1"/>
  <c r="U1028" i="1" s="1"/>
  <c r="T753" i="1"/>
  <c r="U753" i="1" s="1"/>
  <c r="T767" i="1"/>
  <c r="U767" i="1" s="1"/>
  <c r="T3691" i="1"/>
  <c r="U3691" i="1" s="1"/>
  <c r="T1896" i="1"/>
  <c r="U1896" i="1" s="1"/>
  <c r="T3926" i="1"/>
  <c r="U3926" i="1" s="1"/>
  <c r="T3467" i="1"/>
  <c r="U3467" i="1" s="1"/>
  <c r="T3303" i="1"/>
  <c r="U3303" i="1" s="1"/>
  <c r="T948" i="1"/>
  <c r="U948" i="1" s="1"/>
  <c r="T3218" i="1"/>
  <c r="U3218" i="1" s="1"/>
  <c r="T3937" i="1"/>
  <c r="U3937" i="1" s="1"/>
  <c r="T27" i="1"/>
  <c r="U27" i="1" s="1"/>
  <c r="T253" i="1"/>
  <c r="U253" i="1" s="1"/>
  <c r="T3820" i="1"/>
  <c r="U3820" i="1" s="1"/>
  <c r="T4062" i="1"/>
  <c r="U4062" i="1" s="1"/>
  <c r="T1505" i="1"/>
  <c r="U1505" i="1" s="1"/>
  <c r="T2189" i="1"/>
  <c r="U2189" i="1" s="1"/>
  <c r="T287" i="1"/>
  <c r="U287" i="1" s="1"/>
  <c r="T3635" i="1"/>
  <c r="U3635" i="1" s="1"/>
  <c r="T3525" i="1"/>
  <c r="U3525" i="1" s="1"/>
  <c r="T50" i="1"/>
  <c r="U50" i="1" s="1"/>
  <c r="T3098" i="1"/>
  <c r="U3098" i="1" s="1"/>
  <c r="T739" i="1"/>
  <c r="U739" i="1" s="1"/>
  <c r="T100" i="1"/>
  <c r="U100" i="1" s="1"/>
  <c r="T1739" i="1"/>
  <c r="U1739" i="1" s="1"/>
  <c r="T1533" i="1"/>
  <c r="U1533" i="1" s="1"/>
  <c r="T452" i="1"/>
  <c r="U452" i="1" s="1"/>
  <c r="T399" i="1"/>
  <c r="U399" i="1" s="1"/>
  <c r="T1558" i="1"/>
  <c r="U1558" i="1" s="1"/>
  <c r="T1196" i="1"/>
  <c r="U1196" i="1" s="1"/>
  <c r="T1384" i="1"/>
  <c r="U1384" i="1" s="1"/>
  <c r="T1929" i="1"/>
  <c r="U1929" i="1" s="1"/>
  <c r="T300" i="1"/>
  <c r="U300" i="1" s="1"/>
  <c r="T3094" i="1"/>
  <c r="U3094" i="1" s="1"/>
  <c r="T3358" i="1"/>
  <c r="U3358" i="1" s="1"/>
  <c r="T2407" i="1"/>
  <c r="U2407" i="1" s="1"/>
  <c r="T4046" i="1"/>
  <c r="U4046" i="1" s="1"/>
  <c r="T930" i="1"/>
  <c r="U930" i="1" s="1"/>
  <c r="T1951" i="1"/>
  <c r="U1951" i="1" s="1"/>
  <c r="T3555" i="1"/>
  <c r="U3555" i="1" s="1"/>
  <c r="T21" i="1"/>
  <c r="U21" i="1" s="1"/>
  <c r="T3622" i="1"/>
  <c r="U3622" i="1" s="1"/>
  <c r="T3845" i="1"/>
  <c r="U3845" i="1" s="1"/>
  <c r="T2315" i="1"/>
  <c r="U2315" i="1" s="1"/>
  <c r="T2628" i="1"/>
  <c r="U2628" i="1" s="1"/>
  <c r="T171" i="1"/>
  <c r="U171" i="1" s="1"/>
  <c r="T3596" i="1"/>
  <c r="U3596" i="1" s="1"/>
  <c r="T2188" i="1"/>
  <c r="U2188" i="1" s="1"/>
  <c r="T146" i="1"/>
  <c r="U146" i="1" s="1"/>
  <c r="T3398" i="1"/>
  <c r="U3398" i="1" s="1"/>
  <c r="T2417" i="1"/>
  <c r="U2417" i="1" s="1"/>
  <c r="T3062" i="1"/>
  <c r="U3062" i="1" s="1"/>
  <c r="T1515" i="1"/>
  <c r="U1515" i="1" s="1"/>
  <c r="T2048" i="1"/>
  <c r="U2048" i="1" s="1"/>
  <c r="T2214" i="1"/>
  <c r="U2214" i="1" s="1"/>
  <c r="T2544" i="1"/>
  <c r="U2544" i="1" s="1"/>
  <c r="T2612" i="1"/>
  <c r="U2612" i="1" s="1"/>
  <c r="T1257" i="1"/>
  <c r="U1257" i="1" s="1"/>
  <c r="T1378" i="1"/>
  <c r="U1378" i="1" s="1"/>
  <c r="T3356" i="1"/>
  <c r="U3356" i="1" s="1"/>
  <c r="T3101" i="1"/>
  <c r="U3101" i="1" s="1"/>
  <c r="T3766" i="1"/>
  <c r="U3766" i="1" s="1"/>
  <c r="T3574" i="1"/>
  <c r="U3574" i="1" s="1"/>
  <c r="T3762" i="1"/>
  <c r="U3762" i="1" s="1"/>
  <c r="T482" i="1"/>
  <c r="U482" i="1" s="1"/>
  <c r="T1796" i="1"/>
  <c r="U1796" i="1" s="1"/>
  <c r="T1203" i="1"/>
  <c r="U1203" i="1" s="1"/>
  <c r="T3301" i="1"/>
  <c r="U3301" i="1" s="1"/>
  <c r="T3487" i="1"/>
  <c r="U3487" i="1" s="1"/>
  <c r="T687" i="1"/>
  <c r="U687" i="1" s="1"/>
  <c r="T2012" i="1"/>
  <c r="U2012" i="1" s="1"/>
  <c r="T1766" i="1"/>
  <c r="U1766" i="1" s="1"/>
  <c r="T3541" i="1"/>
  <c r="U3541" i="1" s="1"/>
  <c r="T276" i="1"/>
  <c r="U276" i="1" s="1"/>
  <c r="T1529" i="1"/>
  <c r="U1529" i="1" s="1"/>
  <c r="T407" i="1"/>
  <c r="U407" i="1" s="1"/>
  <c r="T3568" i="1"/>
  <c r="U3568" i="1" s="1"/>
  <c r="T286" i="1"/>
  <c r="U286" i="1" s="1"/>
  <c r="T3802" i="1"/>
  <c r="U3802" i="1" s="1"/>
  <c r="T3466" i="1"/>
  <c r="U3466" i="1" s="1"/>
  <c r="T3516" i="1"/>
  <c r="U3516" i="1" s="1"/>
  <c r="T4055" i="1"/>
  <c r="U4055" i="1" s="1"/>
  <c r="T1737" i="1"/>
  <c r="U1737" i="1" s="1"/>
  <c r="T925" i="1"/>
  <c r="U925" i="1" s="1"/>
  <c r="T2751" i="1"/>
  <c r="U2751" i="1" s="1"/>
  <c r="T1012" i="1"/>
  <c r="U1012" i="1" s="1"/>
  <c r="T2556" i="1"/>
  <c r="U2556" i="1" s="1"/>
  <c r="T3276" i="1"/>
  <c r="U3276" i="1" s="1"/>
  <c r="T2329" i="1"/>
  <c r="U2329" i="1" s="1"/>
  <c r="T282" i="1"/>
  <c r="U282" i="1" s="1"/>
  <c r="T725" i="1"/>
  <c r="U725" i="1" s="1"/>
  <c r="T1326" i="1"/>
  <c r="U1326" i="1" s="1"/>
  <c r="T1200" i="1"/>
  <c r="U1200" i="1" s="1"/>
  <c r="T2113" i="1"/>
  <c r="U2113" i="1" s="1"/>
  <c r="T3381" i="1"/>
  <c r="U3381" i="1" s="1"/>
  <c r="T3364" i="1"/>
  <c r="U3364" i="1" s="1"/>
  <c r="T3279" i="1"/>
  <c r="U3279" i="1" s="1"/>
  <c r="T203" i="1"/>
  <c r="U203" i="1" s="1"/>
  <c r="T745" i="1"/>
  <c r="U745" i="1" s="1"/>
  <c r="T1937" i="1"/>
  <c r="U1937" i="1" s="1"/>
  <c r="T2525" i="1"/>
  <c r="U2525" i="1" s="1"/>
  <c r="T3545" i="1"/>
  <c r="U3545" i="1" s="1"/>
  <c r="T1709" i="1"/>
  <c r="U1709" i="1" s="1"/>
  <c r="T378" i="1"/>
  <c r="U378" i="1" s="1"/>
  <c r="T247" i="1"/>
  <c r="U247" i="1" s="1"/>
  <c r="T3009" i="1"/>
  <c r="U3009" i="1" s="1"/>
  <c r="T1923" i="1"/>
  <c r="U1923" i="1" s="1"/>
  <c r="T1701" i="1"/>
  <c r="U1701" i="1" s="1"/>
  <c r="T2350" i="1"/>
  <c r="U2350" i="1" s="1"/>
  <c r="T1532" i="1"/>
  <c r="U1532" i="1" s="1"/>
  <c r="T2713" i="1"/>
  <c r="U2713" i="1" s="1"/>
  <c r="T843" i="1"/>
  <c r="U843" i="1" s="1"/>
  <c r="T1396" i="1"/>
  <c r="U1396" i="1" s="1"/>
  <c r="T2244" i="1"/>
  <c r="U2244" i="1" s="1"/>
  <c r="T3710" i="1"/>
  <c r="U3710" i="1" s="1"/>
  <c r="T2292" i="1"/>
  <c r="U2292" i="1" s="1"/>
  <c r="T1671" i="1"/>
  <c r="U1671" i="1" s="1"/>
  <c r="T3133" i="1"/>
  <c r="U3133" i="1" s="1"/>
  <c r="T502" i="1"/>
  <c r="U502" i="1" s="1"/>
  <c r="T747" i="1"/>
  <c r="U747" i="1" s="1"/>
  <c r="T3214" i="1"/>
  <c r="U3214" i="1" s="1"/>
  <c r="T3082" i="1"/>
  <c r="U3082" i="1" s="1"/>
  <c r="T1347" i="1"/>
  <c r="U1347" i="1" s="1"/>
  <c r="T1638" i="1"/>
  <c r="U1638" i="1" s="1"/>
  <c r="T2519" i="1"/>
  <c r="U2519" i="1" s="1"/>
  <c r="T3095" i="1"/>
  <c r="U3095" i="1" s="1"/>
  <c r="T2108" i="1"/>
  <c r="U2108" i="1" s="1"/>
  <c r="T2247" i="1"/>
  <c r="U2247" i="1" s="1"/>
  <c r="T2306" i="1"/>
  <c r="U2306" i="1" s="1"/>
  <c r="T3674" i="1"/>
  <c r="U3674" i="1" s="1"/>
  <c r="T2221" i="1"/>
  <c r="U2221" i="1" s="1"/>
  <c r="T2446" i="1"/>
  <c r="U2446" i="1" s="1"/>
  <c r="T2454" i="1"/>
  <c r="U2454" i="1" s="1"/>
  <c r="T3669" i="1"/>
  <c r="U3669" i="1" s="1"/>
  <c r="T3309" i="1"/>
  <c r="U3309" i="1" s="1"/>
  <c r="T1858" i="1"/>
  <c r="U1858" i="1" s="1"/>
  <c r="T3811" i="1"/>
  <c r="U3811" i="1" s="1"/>
  <c r="T1021" i="1"/>
  <c r="U1021" i="1" s="1"/>
  <c r="T597" i="1"/>
  <c r="U597" i="1" s="1"/>
  <c r="T3479" i="1"/>
  <c r="U3479" i="1" s="1"/>
  <c r="T754" i="1"/>
  <c r="U754" i="1" s="1"/>
  <c r="T3269" i="1"/>
  <c r="U3269" i="1" s="1"/>
  <c r="T2983" i="1"/>
  <c r="U2983" i="1" s="1"/>
  <c r="T1828" i="1"/>
  <c r="U1828" i="1" s="1"/>
  <c r="T99" i="1"/>
  <c r="U99" i="1" s="1"/>
  <c r="T3957" i="1"/>
  <c r="U3957" i="1" s="1"/>
  <c r="T2280" i="1"/>
  <c r="U2280" i="1" s="1"/>
  <c r="T3197" i="1"/>
  <c r="U3197" i="1" s="1"/>
  <c r="T83" i="1"/>
  <c r="U83" i="1" s="1"/>
  <c r="T1280" i="1"/>
  <c r="U1280" i="1" s="1"/>
  <c r="T2781" i="1"/>
  <c r="U2781" i="1" s="1"/>
  <c r="T1050" i="1"/>
  <c r="U1050" i="1" s="1"/>
  <c r="T573" i="1"/>
  <c r="U573" i="1" s="1"/>
  <c r="T2530" i="1"/>
  <c r="U2530" i="1" s="1"/>
  <c r="T2299" i="1"/>
  <c r="U2299" i="1" s="1"/>
  <c r="T862" i="1"/>
  <c r="U862" i="1" s="1"/>
  <c r="T1610" i="1"/>
  <c r="U1610" i="1" s="1"/>
  <c r="T2112" i="1"/>
  <c r="U2112" i="1" s="1"/>
  <c r="T2500" i="1"/>
  <c r="U2500" i="1" s="1"/>
  <c r="T2910" i="1"/>
  <c r="U2910" i="1" s="1"/>
  <c r="T1530" i="1"/>
  <c r="U1530" i="1" s="1"/>
  <c r="T2201" i="1"/>
  <c r="U2201" i="1" s="1"/>
  <c r="T1862" i="1"/>
  <c r="U1862" i="1" s="1"/>
  <c r="T1847" i="1"/>
  <c r="U1847" i="1" s="1"/>
  <c r="T1467" i="1"/>
  <c r="U1467" i="1" s="1"/>
  <c r="T1669" i="1"/>
  <c r="U1669" i="1" s="1"/>
  <c r="T3278" i="1"/>
  <c r="U3278" i="1" s="1"/>
  <c r="T3266" i="1"/>
  <c r="U3266" i="1" s="1"/>
  <c r="T2761" i="1"/>
  <c r="U2761" i="1" s="1"/>
  <c r="T2516" i="1"/>
  <c r="U2516" i="1" s="1"/>
  <c r="T4019" i="1"/>
  <c r="U4019" i="1" s="1"/>
  <c r="T3079" i="1"/>
  <c r="U3079" i="1" s="1"/>
  <c r="T3227" i="1"/>
  <c r="U3227" i="1" s="1"/>
  <c r="T991" i="1"/>
  <c r="U991" i="1" s="1"/>
  <c r="T3612" i="1"/>
  <c r="U3612" i="1" s="1"/>
  <c r="T3434" i="1"/>
  <c r="U3434" i="1" s="1"/>
  <c r="T3345" i="1"/>
  <c r="U3345" i="1" s="1"/>
  <c r="T1298" i="1"/>
  <c r="U1298" i="1" s="1"/>
  <c r="T3027" i="1"/>
  <c r="U3027" i="1" s="1"/>
  <c r="T2898" i="1"/>
  <c r="U2898" i="1" s="1"/>
  <c r="T3151" i="1"/>
  <c r="U3151" i="1" s="1"/>
  <c r="T3478" i="1"/>
  <c r="U3478" i="1" s="1"/>
  <c r="T430" i="1"/>
  <c r="U430" i="1" s="1"/>
  <c r="T2404" i="1"/>
  <c r="U2404" i="1" s="1"/>
  <c r="T1886" i="1"/>
  <c r="U1886" i="1" s="1"/>
  <c r="T3718" i="1"/>
  <c r="U3718" i="1" s="1"/>
  <c r="T1192" i="1"/>
  <c r="U1192" i="1" s="1"/>
  <c r="T3044" i="1"/>
  <c r="U3044" i="1" s="1"/>
  <c r="T3484" i="1"/>
  <c r="U3484" i="1" s="1"/>
  <c r="T433" i="1"/>
  <c r="U433" i="1" s="1"/>
  <c r="T1655" i="1"/>
  <c r="U1655" i="1" s="1"/>
  <c r="T3259" i="1"/>
  <c r="U3259" i="1" s="1"/>
  <c r="T1336" i="1"/>
  <c r="U1336" i="1" s="1"/>
  <c r="T960" i="1"/>
  <c r="U960" i="1" s="1"/>
  <c r="T824" i="1"/>
  <c r="U824" i="1" s="1"/>
  <c r="T3476" i="1"/>
  <c r="U3476" i="1" s="1"/>
  <c r="T1403" i="1"/>
  <c r="U1403" i="1" s="1"/>
  <c r="T307" i="1"/>
  <c r="U307" i="1" s="1"/>
  <c r="T3033" i="1"/>
  <c r="U3033" i="1" s="1"/>
  <c r="T3429" i="1"/>
  <c r="U3429" i="1" s="1"/>
  <c r="T3495" i="1"/>
  <c r="U3495" i="1" s="1"/>
  <c r="T1763" i="1"/>
  <c r="U1763" i="1" s="1"/>
  <c r="T2466" i="1"/>
  <c r="U2466" i="1" s="1"/>
  <c r="T3733" i="1"/>
  <c r="U3733" i="1" s="1"/>
  <c r="T726" i="1"/>
  <c r="U726" i="1" s="1"/>
  <c r="T2922" i="1"/>
  <c r="U2922" i="1" s="1"/>
  <c r="T3028" i="1"/>
  <c r="U3028" i="1" s="1"/>
  <c r="T2493" i="1"/>
  <c r="U2493" i="1" s="1"/>
  <c r="T2103" i="1"/>
  <c r="U2103" i="1" s="1"/>
  <c r="T761" i="1"/>
  <c r="U761" i="1" s="1"/>
  <c r="T975" i="1"/>
  <c r="U975" i="1" s="1"/>
  <c r="T2107" i="1"/>
  <c r="U2107" i="1" s="1"/>
  <c r="T1952" i="1"/>
  <c r="U1952" i="1" s="1"/>
  <c r="T2222" i="1"/>
  <c r="U2222" i="1" s="1"/>
  <c r="T2147" i="1"/>
  <c r="U2147" i="1" s="1"/>
  <c r="T24" i="1"/>
  <c r="U24" i="1" s="1"/>
  <c r="T1580" i="1"/>
  <c r="U1580" i="1" s="1"/>
  <c r="T2803" i="1"/>
  <c r="U2803" i="1" s="1"/>
  <c r="T1785" i="1"/>
  <c r="U1785" i="1" s="1"/>
  <c r="T3450" i="1"/>
  <c r="U3450" i="1" s="1"/>
  <c r="T3388" i="1"/>
  <c r="U3388" i="1" s="1"/>
  <c r="T485" i="1"/>
  <c r="U485" i="1" s="1"/>
  <c r="T2067" i="1"/>
  <c r="U2067" i="1" s="1"/>
  <c r="T2308" i="1"/>
  <c r="U2308" i="1" s="1"/>
  <c r="T1852" i="1"/>
  <c r="U1852" i="1" s="1"/>
  <c r="T3667" i="1"/>
  <c r="U3667" i="1" s="1"/>
  <c r="T4030" i="1"/>
  <c r="U4030" i="1" s="1"/>
  <c r="T3459" i="1"/>
  <c r="U3459" i="1" s="1"/>
  <c r="T2289" i="1"/>
  <c r="U2289" i="1" s="1"/>
  <c r="T2142" i="1"/>
  <c r="U2142" i="1" s="1"/>
  <c r="T3170" i="1"/>
  <c r="U3170" i="1" s="1"/>
  <c r="T3034" i="1"/>
  <c r="U3034" i="1" s="1"/>
  <c r="T1843" i="1"/>
  <c r="U1843" i="1" s="1"/>
  <c r="T3900" i="1"/>
  <c r="U3900" i="1" s="1"/>
  <c r="T2249" i="1"/>
  <c r="U2249" i="1" s="1"/>
  <c r="T3016" i="1"/>
  <c r="U3016" i="1" s="1"/>
  <c r="T2963" i="1"/>
  <c r="U2963" i="1" s="1"/>
  <c r="T1887" i="1"/>
  <c r="U1887" i="1" s="1"/>
  <c r="T3023" i="1"/>
  <c r="U3023" i="1" s="1"/>
  <c r="T1262" i="1"/>
  <c r="U1262" i="1" s="1"/>
  <c r="T2826" i="1"/>
  <c r="U2826" i="1" s="1"/>
  <c r="T936" i="1"/>
  <c r="U936" i="1" s="1"/>
  <c r="T2119" i="1"/>
  <c r="U2119" i="1" s="1"/>
  <c r="T958" i="1"/>
  <c r="U958" i="1" s="1"/>
  <c r="T1902" i="1"/>
  <c r="U1902" i="1" s="1"/>
  <c r="T98" i="1"/>
  <c r="U98" i="1" s="1"/>
  <c r="T1035" i="1"/>
  <c r="U1035" i="1" s="1"/>
  <c r="T3809" i="1"/>
  <c r="U3809" i="1" s="1"/>
  <c r="T2714" i="1"/>
  <c r="U2714" i="1" s="1"/>
  <c r="T642" i="1"/>
  <c r="U642" i="1" s="1"/>
  <c r="T3949" i="1"/>
  <c r="U3949" i="1" s="1"/>
  <c r="T863" i="1"/>
  <c r="U863" i="1" s="1"/>
  <c r="T3234" i="1"/>
  <c r="U3234" i="1" s="1"/>
  <c r="T2283" i="1"/>
  <c r="U2283" i="1" s="1"/>
  <c r="T3471" i="1"/>
  <c r="U3471" i="1" s="1"/>
  <c r="T2869" i="1"/>
  <c r="U2869" i="1" s="1"/>
  <c r="T2821" i="1"/>
  <c r="U2821" i="1" s="1"/>
  <c r="T2487" i="1"/>
  <c r="U2487" i="1" s="1"/>
  <c r="T1159" i="1"/>
  <c r="U1159" i="1" s="1"/>
  <c r="T2413" i="1"/>
  <c r="U2413" i="1" s="1"/>
  <c r="T906" i="1"/>
  <c r="U906" i="1" s="1"/>
  <c r="T674" i="1"/>
  <c r="U674" i="1" s="1"/>
  <c r="T305" i="1"/>
  <c r="U305" i="1" s="1"/>
  <c r="T2211" i="1"/>
  <c r="U2211" i="1" s="1"/>
  <c r="T1385" i="1"/>
  <c r="U1385" i="1" s="1"/>
  <c r="T2017" i="1"/>
  <c r="U2017" i="1" s="1"/>
  <c r="T3219" i="1"/>
  <c r="U3219" i="1" s="1"/>
  <c r="T3869" i="1"/>
  <c r="U3869" i="1" s="1"/>
  <c r="T270" i="1"/>
  <c r="U270" i="1" s="1"/>
  <c r="T423" i="1"/>
  <c r="U423" i="1" s="1"/>
  <c r="T3211" i="1"/>
  <c r="U3211" i="1" s="1"/>
  <c r="T3761" i="1"/>
  <c r="U3761" i="1" s="1"/>
  <c r="T2144" i="1"/>
  <c r="U2144" i="1" s="1"/>
  <c r="T1853" i="1"/>
  <c r="U1853" i="1" s="1"/>
  <c r="T3520" i="1"/>
  <c r="U3520" i="1" s="1"/>
  <c r="T3462" i="1"/>
  <c r="U3462" i="1" s="1"/>
  <c r="T3347" i="1"/>
  <c r="U3347" i="1" s="1"/>
  <c r="T3229" i="1"/>
  <c r="U3229" i="1" s="1"/>
  <c r="T2806" i="1"/>
  <c r="U2806" i="1" s="1"/>
  <c r="T1614" i="1"/>
  <c r="U1614" i="1" s="1"/>
  <c r="T1304" i="1"/>
  <c r="U1304" i="1" s="1"/>
  <c r="T859" i="1"/>
  <c r="U859" i="1" s="1"/>
  <c r="T3817" i="1"/>
  <c r="U3817" i="1" s="1"/>
  <c r="T75" i="1"/>
  <c r="U75" i="1" s="1"/>
  <c r="T784" i="1"/>
  <c r="U784" i="1" s="1"/>
  <c r="T241" i="1"/>
  <c r="U241" i="1" s="1"/>
  <c r="T1718" i="1"/>
  <c r="U1718" i="1" s="1"/>
  <c r="T446" i="1"/>
  <c r="U446" i="1" s="1"/>
  <c r="T1137" i="1"/>
  <c r="U1137" i="1" s="1"/>
  <c r="T3897" i="1"/>
  <c r="U3897" i="1" s="1"/>
  <c r="T774" i="1"/>
  <c r="U774" i="1" s="1"/>
  <c r="T3139" i="1"/>
  <c r="U3139" i="1" s="1"/>
  <c r="T1487" i="1"/>
  <c r="U1487" i="1" s="1"/>
  <c r="T1715" i="1"/>
  <c r="U1715" i="1" s="1"/>
  <c r="T1062" i="1"/>
  <c r="U1062" i="1" s="1"/>
  <c r="T1155" i="1"/>
  <c r="U1155" i="1" s="1"/>
  <c r="T1991" i="1"/>
  <c r="U1991" i="1" s="1"/>
  <c r="T2570" i="1"/>
  <c r="U2570" i="1" s="1"/>
  <c r="T3796" i="1"/>
  <c r="U3796" i="1" s="1"/>
  <c r="T4101" i="1"/>
  <c r="U4101" i="1" s="1"/>
  <c r="T1172" i="1"/>
  <c r="U1172" i="1" s="1"/>
  <c r="T2370" i="1"/>
  <c r="U2370" i="1" s="1"/>
  <c r="T192" i="1"/>
  <c r="U192" i="1" s="1"/>
  <c r="T239" i="1"/>
  <c r="U239" i="1" s="1"/>
  <c r="T488" i="1"/>
  <c r="U488" i="1" s="1"/>
  <c r="T561" i="1"/>
  <c r="U561" i="1" s="1"/>
  <c r="T870" i="1"/>
  <c r="U870" i="1" s="1"/>
  <c r="T1561" i="1"/>
  <c r="U1561" i="1" s="1"/>
  <c r="T2375" i="1"/>
  <c r="U2375" i="1" s="1"/>
  <c r="T2395" i="1"/>
  <c r="U2395" i="1" s="1"/>
  <c r="T2440" i="1"/>
  <c r="U2440" i="1" s="1"/>
  <c r="T2587" i="1"/>
  <c r="U2587" i="1" s="1"/>
  <c r="T2594" i="1"/>
  <c r="U2594" i="1" s="1"/>
  <c r="T3097" i="1"/>
  <c r="U3097" i="1" s="1"/>
  <c r="T2271" i="1"/>
  <c r="U2271" i="1" s="1"/>
  <c r="T320" i="1"/>
  <c r="U320" i="1" s="1"/>
  <c r="T36" i="1"/>
  <c r="U36" i="1" s="1"/>
  <c r="T177" i="1"/>
  <c r="U177" i="1" s="1"/>
  <c r="T635" i="1"/>
  <c r="U635" i="1" s="1"/>
  <c r="T3597" i="1"/>
  <c r="U3597" i="1" s="1"/>
  <c r="T967" i="1"/>
  <c r="U967" i="1" s="1"/>
  <c r="T3726" i="1"/>
  <c r="U3726" i="1" s="1"/>
  <c r="T3850" i="1"/>
  <c r="U3850" i="1" s="1"/>
  <c r="T2243" i="1"/>
  <c r="U2243" i="1" s="1"/>
  <c r="T3317" i="1"/>
  <c r="U3317" i="1" s="1"/>
  <c r="T2149" i="1"/>
  <c r="U2149" i="1" s="1"/>
  <c r="T1883" i="1"/>
  <c r="U1883" i="1" s="1"/>
  <c r="T58" i="1"/>
  <c r="U58" i="1" s="1"/>
  <c r="T3951" i="1"/>
  <c r="U3951" i="1" s="1"/>
  <c r="T2490" i="1"/>
  <c r="U2490" i="1" s="1"/>
  <c r="T3533" i="1"/>
  <c r="U3533" i="1" s="1"/>
  <c r="T3201" i="1"/>
  <c r="U3201" i="1" s="1"/>
  <c r="T2549" i="1"/>
  <c r="U2549" i="1" s="1"/>
  <c r="T1771" i="1"/>
  <c r="U1771" i="1" s="1"/>
  <c r="T1873" i="1"/>
  <c r="U1873" i="1" s="1"/>
  <c r="T839" i="1"/>
  <c r="U839" i="1" s="1"/>
  <c r="T3606" i="1"/>
  <c r="U3606" i="1" s="1"/>
  <c r="T570" i="1"/>
  <c r="U570" i="1" s="1"/>
  <c r="T2994" i="1"/>
  <c r="U2994" i="1" s="1"/>
  <c r="T1932" i="1"/>
  <c r="U1932" i="1" s="1"/>
  <c r="T1606" i="1"/>
  <c r="U1606" i="1" s="1"/>
  <c r="T1798" i="1"/>
  <c r="U1798" i="1" s="1"/>
  <c r="T1379" i="1"/>
  <c r="U1379" i="1" s="1"/>
  <c r="T3308" i="1"/>
  <c r="U3308" i="1" s="1"/>
  <c r="T1039" i="1"/>
  <c r="U1039" i="1" s="1"/>
  <c r="T2919" i="1"/>
  <c r="U2919" i="1" s="1"/>
  <c r="T2091" i="1"/>
  <c r="U2091" i="1" s="1"/>
  <c r="T1612" i="1"/>
  <c r="U1612" i="1" s="1"/>
  <c r="T3779" i="1"/>
  <c r="U3779" i="1" s="1"/>
  <c r="T1348" i="1"/>
  <c r="U1348" i="1" s="1"/>
  <c r="T1891" i="1"/>
  <c r="U1891" i="1" s="1"/>
  <c r="T3290" i="1"/>
  <c r="U3290" i="1" s="1"/>
  <c r="T1228" i="1"/>
  <c r="U1228" i="1" s="1"/>
  <c r="T3818" i="1"/>
  <c r="U3818" i="1" s="1"/>
  <c r="T3268" i="1"/>
  <c r="U3268" i="1" s="1"/>
  <c r="T1603" i="1"/>
  <c r="U1603" i="1" s="1"/>
  <c r="T1458" i="1"/>
  <c r="U1458" i="1" s="1"/>
  <c r="T1078" i="1"/>
  <c r="U1078" i="1" s="1"/>
  <c r="T1799" i="1"/>
  <c r="U1799" i="1" s="1"/>
  <c r="T1933" i="1"/>
  <c r="U1933" i="1" s="1"/>
  <c r="T1406" i="1"/>
  <c r="U1406" i="1" s="1"/>
  <c r="T2583" i="1"/>
  <c r="U2583" i="1" s="1"/>
  <c r="T1537" i="1"/>
  <c r="U1537" i="1" s="1"/>
  <c r="T2197" i="1"/>
  <c r="U2197" i="1" s="1"/>
  <c r="T2338" i="1"/>
  <c r="U2338" i="1" s="1"/>
  <c r="T418" i="1"/>
  <c r="U418" i="1" s="1"/>
  <c r="T2468" i="1"/>
  <c r="U2468" i="1" s="1"/>
  <c r="T2281" i="1"/>
  <c r="U2281" i="1" s="1"/>
  <c r="T251" i="1"/>
  <c r="U251" i="1" s="1"/>
  <c r="T1507" i="1"/>
  <c r="U1507" i="1" s="1"/>
  <c r="T982" i="1"/>
  <c r="U982" i="1" s="1"/>
  <c r="T2030" i="1"/>
  <c r="U2030" i="1" s="1"/>
  <c r="T3970" i="1"/>
  <c r="U3970" i="1" s="1"/>
  <c r="T2792" i="1"/>
  <c r="U2792" i="1" s="1"/>
  <c r="T448" i="1"/>
  <c r="U448" i="1" s="1"/>
  <c r="T2369" i="1"/>
  <c r="U2369" i="1" s="1"/>
  <c r="T3498" i="1"/>
  <c r="U3498" i="1" s="1"/>
  <c r="T2450" i="1"/>
  <c r="U2450" i="1" s="1"/>
  <c r="T1572" i="1"/>
  <c r="U1572" i="1" s="1"/>
  <c r="T1397" i="1"/>
  <c r="U1397" i="1" s="1"/>
  <c r="T3844" i="1"/>
  <c r="U3844" i="1" s="1"/>
  <c r="T2501" i="1"/>
  <c r="U2501" i="1" s="1"/>
  <c r="T840" i="1"/>
  <c r="U840" i="1" s="1"/>
  <c r="T3624" i="1"/>
  <c r="U3624" i="1" s="1"/>
  <c r="T3724" i="1"/>
  <c r="U3724" i="1" s="1"/>
  <c r="T2935" i="1"/>
  <c r="U2935" i="1" s="1"/>
  <c r="T2483" i="1"/>
  <c r="U2483" i="1" s="1"/>
  <c r="T1064" i="1"/>
  <c r="U1064" i="1" s="1"/>
  <c r="T2755" i="1"/>
  <c r="U2755" i="1" s="1"/>
  <c r="T129" i="1"/>
  <c r="U129" i="1" s="1"/>
  <c r="T2081" i="1"/>
  <c r="U2081" i="1" s="1"/>
  <c r="T2812" i="1"/>
  <c r="U2812" i="1" s="1"/>
  <c r="T3764" i="1"/>
  <c r="U3764" i="1" s="1"/>
  <c r="T3563" i="1"/>
  <c r="U3563" i="1" s="1"/>
  <c r="T246" i="1"/>
  <c r="U246" i="1" s="1"/>
  <c r="T2330" i="1"/>
  <c r="U2330" i="1" s="1"/>
  <c r="T3803" i="1"/>
  <c r="U3803" i="1" s="1"/>
  <c r="T1837" i="1"/>
  <c r="U1837" i="1" s="1"/>
  <c r="T3896" i="1"/>
  <c r="U3896" i="1" s="1"/>
  <c r="T3904" i="1"/>
  <c r="U3904" i="1" s="1"/>
  <c r="T3492" i="1"/>
  <c r="U3492" i="1" s="1"/>
  <c r="T2219" i="1"/>
  <c r="U2219" i="1" s="1"/>
  <c r="T1626" i="1"/>
  <c r="U1626" i="1" s="1"/>
  <c r="T1651" i="1"/>
  <c r="U1651" i="1" s="1"/>
  <c r="T2617" i="1"/>
  <c r="U2617" i="1" s="1"/>
  <c r="T1758" i="1"/>
  <c r="U1758" i="1" s="1"/>
  <c r="T1492" i="1"/>
  <c r="U1492" i="1" s="1"/>
  <c r="T2623" i="1"/>
  <c r="U2623" i="1" s="1"/>
  <c r="T3623" i="1"/>
  <c r="U3623" i="1" s="1"/>
  <c r="T1682" i="1"/>
  <c r="U1682" i="1" s="1"/>
  <c r="T2783" i="1"/>
  <c r="U2783" i="1" s="1"/>
  <c r="T1604" i="1"/>
  <c r="U1604" i="1" s="1"/>
  <c r="T2913" i="1"/>
  <c r="U2913" i="1" s="1"/>
  <c r="T3562" i="1"/>
  <c r="U3562" i="1" s="1"/>
  <c r="T293" i="1"/>
  <c r="U293" i="1" s="1"/>
  <c r="T3184" i="1"/>
  <c r="U3184" i="1" s="1"/>
  <c r="T1502" i="1"/>
  <c r="U1502" i="1" s="1"/>
  <c r="T3188" i="1"/>
  <c r="U3188" i="1" s="1"/>
  <c r="T111" i="1"/>
  <c r="U111" i="1" s="1"/>
  <c r="T852" i="1"/>
  <c r="U852" i="1" s="1"/>
  <c r="T1993" i="1"/>
  <c r="U1993" i="1" s="1"/>
  <c r="T1890" i="1"/>
  <c r="U1890" i="1" s="1"/>
  <c r="T2294" i="1"/>
  <c r="U2294" i="1" s="1"/>
  <c r="T1176" i="1"/>
  <c r="U1176" i="1" s="1"/>
  <c r="T3428" i="1"/>
  <c r="U3428" i="1" s="1"/>
  <c r="T879" i="1"/>
  <c r="U879" i="1" s="1"/>
  <c r="T2038" i="1"/>
  <c r="U2038" i="1" s="1"/>
  <c r="T200" i="1"/>
  <c r="U200" i="1" s="1"/>
  <c r="T3415" i="1"/>
  <c r="U3415" i="1" s="1"/>
  <c r="T3249" i="1"/>
  <c r="U3249" i="1" s="1"/>
  <c r="T3867" i="1"/>
  <c r="U3867" i="1" s="1"/>
  <c r="T3302" i="1"/>
  <c r="U3302" i="1" s="1"/>
  <c r="T2486" i="1"/>
  <c r="U2486" i="1" s="1"/>
  <c r="T2886" i="1"/>
  <c r="U2886" i="1" s="1"/>
  <c r="T388" i="1"/>
  <c r="U388" i="1" s="1"/>
  <c r="T800" i="1"/>
  <c r="U800" i="1" s="1"/>
  <c r="T2090" i="1"/>
  <c r="U2090" i="1" s="1"/>
  <c r="T2304" i="1"/>
  <c r="U2304" i="1" s="1"/>
  <c r="T143" i="1"/>
  <c r="U143" i="1" s="1"/>
  <c r="T3542" i="1"/>
  <c r="U3542" i="1" s="1"/>
  <c r="T1246" i="1"/>
  <c r="U1246" i="1" s="1"/>
  <c r="T2287" i="1"/>
  <c r="U2287" i="1" s="1"/>
  <c r="T1278" i="1"/>
  <c r="U1278" i="1" s="1"/>
  <c r="T3666" i="1"/>
  <c r="U3666" i="1" s="1"/>
  <c r="T934" i="1"/>
  <c r="U934" i="1" s="1"/>
  <c r="T1030" i="1"/>
  <c r="U1030" i="1" s="1"/>
  <c r="T3298" i="1"/>
  <c r="U3298" i="1" s="1"/>
  <c r="T2778" i="1"/>
  <c r="U2778" i="1" s="1"/>
  <c r="T2642" i="1"/>
  <c r="U2642" i="1" s="1"/>
  <c r="T3225" i="1"/>
  <c r="U3225" i="1" s="1"/>
  <c r="T1630" i="1"/>
  <c r="U1630" i="1" s="1"/>
  <c r="T4012" i="1"/>
  <c r="U4012" i="1" s="1"/>
  <c r="T3936" i="1"/>
  <c r="U3936" i="1" s="1"/>
  <c r="T4106" i="1"/>
  <c r="U4106" i="1" s="1"/>
  <c r="T275" i="1"/>
  <c r="U275" i="1" s="1"/>
  <c r="T1841" i="1"/>
  <c r="U1841" i="1" s="1"/>
  <c r="T3523" i="1"/>
  <c r="U3523" i="1" s="1"/>
  <c r="T411" i="1"/>
  <c r="U411" i="1" s="1"/>
  <c r="T1675" i="1"/>
  <c r="U1675" i="1" s="1"/>
  <c r="T2995" i="1"/>
  <c r="U2995" i="1" s="1"/>
  <c r="T750" i="1"/>
  <c r="U750" i="1" s="1"/>
  <c r="T2059" i="1"/>
  <c r="U2059" i="1" s="1"/>
  <c r="T2497" i="1"/>
  <c r="U2497" i="1" s="1"/>
  <c r="T3032" i="1"/>
  <c r="U3032" i="1" s="1"/>
  <c r="T3370" i="1"/>
  <c r="U3370" i="1" s="1"/>
  <c r="T816" i="1"/>
  <c r="U816" i="1" s="1"/>
  <c r="T799" i="1"/>
  <c r="U799" i="1" s="1"/>
  <c r="T257" i="1"/>
  <c r="U257" i="1" s="1"/>
  <c r="T1320" i="1"/>
  <c r="U1320" i="1" s="1"/>
  <c r="T605" i="1"/>
  <c r="U605" i="1" s="1"/>
  <c r="T3686" i="1"/>
  <c r="U3686" i="1" s="1"/>
  <c r="T1331" i="1"/>
  <c r="U1331" i="1" s="1"/>
  <c r="T2988" i="1"/>
  <c r="U2988" i="1" s="1"/>
  <c r="T973" i="1"/>
  <c r="U973" i="1" s="1"/>
  <c r="T1774" i="1"/>
  <c r="U1774" i="1" s="1"/>
  <c r="T3530" i="1"/>
  <c r="U3530" i="1" s="1"/>
  <c r="T376" i="1"/>
  <c r="U376" i="1" s="1"/>
  <c r="T3460" i="1"/>
  <c r="U3460" i="1" s="1"/>
  <c r="T3740" i="1"/>
  <c r="U3740" i="1" s="1"/>
  <c r="T2145" i="1"/>
  <c r="U2145" i="1" s="1"/>
  <c r="T1138" i="1"/>
  <c r="U1138" i="1" s="1"/>
  <c r="T3922" i="1"/>
  <c r="U3922" i="1" s="1"/>
  <c r="T1667" i="1"/>
  <c r="U1667" i="1" s="1"/>
  <c r="T1787" i="1"/>
  <c r="U1787" i="1" s="1"/>
  <c r="T3331" i="1"/>
  <c r="U3331" i="1" s="1"/>
  <c r="T3605" i="1"/>
  <c r="U3605" i="1" s="1"/>
  <c r="T353" i="1"/>
  <c r="U353" i="1" s="1"/>
  <c r="T2801" i="1"/>
  <c r="U2801" i="1" s="1"/>
  <c r="T2010" i="1"/>
  <c r="U2010" i="1" s="1"/>
  <c r="T3537" i="1"/>
  <c r="U3537" i="1" s="1"/>
  <c r="T3403" i="1"/>
  <c r="U3403" i="1" s="1"/>
  <c r="T3878" i="1"/>
  <c r="U3878" i="1" s="1"/>
  <c r="T718" i="1"/>
  <c r="U718" i="1" s="1"/>
  <c r="T1463" i="1"/>
  <c r="U1463" i="1" s="1"/>
  <c r="T1657" i="1"/>
  <c r="U1657" i="1" s="1"/>
  <c r="T1672" i="1"/>
  <c r="U1672" i="1" s="1"/>
  <c r="T2840" i="1"/>
  <c r="U2840" i="1" s="1"/>
  <c r="T1245" i="1"/>
  <c r="U1245" i="1" s="1"/>
  <c r="T1421" i="1"/>
  <c r="U1421" i="1" s="1"/>
  <c r="T1593" i="1"/>
  <c r="U1593" i="1" s="1"/>
  <c r="T2710" i="1"/>
  <c r="U2710" i="1" s="1"/>
  <c r="T898" i="1"/>
  <c r="U898" i="1" s="1"/>
  <c r="T530" i="1"/>
  <c r="U530" i="1" s="1"/>
  <c r="T1476" i="1"/>
  <c r="U1476" i="1" s="1"/>
  <c r="T4077" i="1"/>
  <c r="U4077" i="1" s="1"/>
  <c r="T2808" i="1"/>
  <c r="U2808" i="1" s="1"/>
  <c r="T3654" i="1"/>
  <c r="U3654" i="1" s="1"/>
  <c r="T2297" i="1"/>
  <c r="U2297" i="1" s="1"/>
  <c r="T1292" i="1"/>
  <c r="U1292" i="1" s="1"/>
  <c r="T2184" i="1"/>
  <c r="U2184" i="1" s="1"/>
  <c r="T1148" i="1"/>
  <c r="U1148" i="1" s="1"/>
  <c r="T3366" i="1"/>
  <c r="U3366" i="1" s="1"/>
  <c r="T2630" i="1"/>
  <c r="U2630" i="1" s="1"/>
  <c r="T2838" i="1"/>
  <c r="U2838" i="1" s="1"/>
  <c r="T2190" i="1"/>
  <c r="U2190" i="1" s="1"/>
  <c r="T2798" i="1"/>
  <c r="U2798" i="1" s="1"/>
  <c r="T3899" i="1"/>
  <c r="U3899" i="1" s="1"/>
  <c r="T1227" i="1"/>
  <c r="U1227" i="1" s="1"/>
  <c r="T2681" i="1"/>
  <c r="U2681" i="1" s="1"/>
  <c r="T1079" i="1"/>
  <c r="U1079" i="1" s="1"/>
  <c r="T969" i="1"/>
  <c r="U969" i="1" s="1"/>
  <c r="T2248" i="1"/>
  <c r="U2248" i="1" s="1"/>
  <c r="T2776" i="1"/>
  <c r="U2776" i="1" s="1"/>
  <c r="T2205" i="1"/>
  <c r="U2205" i="1" s="1"/>
  <c r="T803" i="1"/>
  <c r="U803" i="1" s="1"/>
  <c r="T2084" i="1"/>
  <c r="U2084" i="1" s="1"/>
  <c r="T2552" i="1"/>
  <c r="U2552" i="1" s="1"/>
  <c r="T1364" i="1"/>
  <c r="U1364" i="1" s="1"/>
  <c r="T2551" i="1"/>
  <c r="U2551" i="1" s="1"/>
  <c r="T2098" i="1"/>
  <c r="U2098" i="1" s="1"/>
  <c r="T731" i="1"/>
  <c r="U731" i="1" s="1"/>
  <c r="T1265" i="1"/>
  <c r="U1265" i="1" s="1"/>
  <c r="T825" i="1"/>
  <c r="U825" i="1" s="1"/>
  <c r="T3539" i="1"/>
  <c r="U3539" i="1" s="1"/>
  <c r="T164" i="1"/>
  <c r="U164" i="1" s="1"/>
  <c r="T3813" i="1"/>
  <c r="U3813" i="1" s="1"/>
  <c r="T1090" i="1"/>
  <c r="U1090" i="1" s="1"/>
  <c r="T3446" i="1"/>
  <c r="U3446" i="1" s="1"/>
  <c r="T1478" i="1"/>
  <c r="U1478" i="1" s="1"/>
  <c r="T3448" i="1"/>
  <c r="U3448" i="1" s="1"/>
  <c r="T2817" i="1"/>
  <c r="U2817" i="1" s="1"/>
  <c r="T3705" i="1"/>
  <c r="U3705" i="1" s="1"/>
  <c r="T3561" i="1"/>
  <c r="U3561" i="1" s="1"/>
  <c r="T2053" i="1"/>
  <c r="U2053" i="1" s="1"/>
  <c r="T1376" i="1"/>
  <c r="U1376" i="1" s="1"/>
  <c r="T62" i="1"/>
  <c r="U62" i="1" s="1"/>
  <c r="T1032" i="1"/>
  <c r="U1032" i="1" s="1"/>
  <c r="T385" i="1"/>
  <c r="U385" i="1" s="1"/>
  <c r="T2923" i="1"/>
  <c r="U2923" i="1" s="1"/>
  <c r="T1898" i="1"/>
  <c r="U1898" i="1" s="1"/>
  <c r="T3118" i="1"/>
  <c r="U3118" i="1" s="1"/>
  <c r="T2802" i="1"/>
  <c r="U2802" i="1" s="1"/>
  <c r="T657" i="1"/>
  <c r="U657" i="1" s="1"/>
  <c r="T371" i="1"/>
  <c r="U371" i="1" s="1"/>
  <c r="T377" i="1"/>
  <c r="U377" i="1" s="1"/>
  <c r="T1644" i="1"/>
  <c r="U1644" i="1" s="1"/>
  <c r="T1931" i="1"/>
  <c r="U1931" i="1" s="1"/>
  <c r="T1255" i="1"/>
  <c r="U1255" i="1" s="1"/>
  <c r="T861" i="1"/>
  <c r="U861" i="1" s="1"/>
  <c r="T651" i="1"/>
  <c r="U651" i="1" s="1"/>
  <c r="T2273" i="1"/>
  <c r="U2273" i="1" s="1"/>
  <c r="T783" i="1"/>
  <c r="U783" i="1" s="1"/>
  <c r="T2475" i="1"/>
  <c r="U2475" i="1" s="1"/>
  <c r="T309" i="1"/>
  <c r="U309" i="1" s="1"/>
  <c r="T3898" i="1"/>
  <c r="U3898" i="1" s="1"/>
  <c r="T1565" i="1"/>
  <c r="U1565" i="1" s="1"/>
  <c r="T864" i="1"/>
  <c r="U864" i="1" s="1"/>
  <c r="T1760" i="1"/>
  <c r="U1760" i="1" s="1"/>
  <c r="T1393" i="1"/>
  <c r="U1393" i="1" s="1"/>
  <c r="T756" i="1"/>
  <c r="U756" i="1" s="1"/>
  <c r="T2210" i="1"/>
  <c r="U2210" i="1" s="1"/>
  <c r="T3534" i="1"/>
  <c r="U3534" i="1" s="1"/>
  <c r="T1888" i="1"/>
  <c r="U1888" i="1" s="1"/>
  <c r="T2207" i="1"/>
  <c r="U2207" i="1" s="1"/>
  <c r="T1811" i="1"/>
  <c r="U1811" i="1" s="1"/>
  <c r="T1305" i="1"/>
  <c r="U1305" i="1" s="1"/>
  <c r="T1816" i="1"/>
  <c r="U1816" i="1" s="1"/>
  <c r="T2748" i="1"/>
  <c r="U2748" i="1" s="1"/>
  <c r="T1625" i="1"/>
  <c r="U1625" i="1" s="1"/>
  <c r="T1827" i="1"/>
  <c r="U1827" i="1" s="1"/>
  <c r="T1835" i="1"/>
  <c r="U1835" i="1" s="1"/>
  <c r="T1152" i="1"/>
  <c r="U1152" i="1" s="1"/>
  <c r="T3966" i="1"/>
  <c r="U3966" i="1" s="1"/>
  <c r="T3090" i="1"/>
  <c r="U3090" i="1" s="1"/>
  <c r="T2321" i="1"/>
  <c r="U2321" i="1" s="1"/>
  <c r="T4057" i="1"/>
  <c r="U4057" i="1" s="1"/>
  <c r="T3687" i="1"/>
  <c r="U3687" i="1" s="1"/>
  <c r="T19" i="1"/>
  <c r="U19" i="1" s="1"/>
  <c r="T2967" i="1"/>
  <c r="U2967" i="1" s="1"/>
  <c r="T965" i="1"/>
  <c r="U965" i="1" s="1"/>
  <c r="T794" i="1"/>
  <c r="U794" i="1" s="1"/>
  <c r="T1882" i="1"/>
  <c r="U1882" i="1" s="1"/>
  <c r="T2257" i="1"/>
  <c r="U2257" i="1" s="1"/>
  <c r="T374" i="1"/>
  <c r="U374" i="1" s="1"/>
  <c r="T3155" i="1"/>
  <c r="U3155" i="1" s="1"/>
  <c r="T944" i="1"/>
  <c r="U944" i="1" s="1"/>
  <c r="T2055" i="1"/>
  <c r="U2055" i="1" s="1"/>
  <c r="T1884" i="1"/>
  <c r="U1884" i="1" s="1"/>
  <c r="T851" i="1"/>
  <c r="U851" i="1" s="1"/>
  <c r="T3769" i="1"/>
  <c r="U3769" i="1" s="1"/>
  <c r="T40" i="1"/>
  <c r="U40" i="1" s="1"/>
  <c r="T3472" i="1"/>
  <c r="U3472" i="1" s="1"/>
  <c r="T2930" i="1"/>
  <c r="U2930" i="1" s="1"/>
  <c r="T3187" i="1"/>
  <c r="U3187" i="1" s="1"/>
  <c r="T3810" i="1"/>
  <c r="U3810" i="1" s="1"/>
  <c r="T3394" i="1"/>
  <c r="U3394" i="1" s="1"/>
  <c r="T3205" i="1"/>
  <c r="U3205" i="1" s="1"/>
  <c r="T917" i="1"/>
  <c r="U917" i="1" s="1"/>
  <c r="T1574" i="1"/>
  <c r="U1574" i="1" s="1"/>
  <c r="T2236" i="1"/>
  <c r="U2236" i="1" s="1"/>
  <c r="T1329" i="1"/>
  <c r="U1329" i="1" s="1"/>
  <c r="T2672" i="1"/>
  <c r="U2672" i="1" s="1"/>
  <c r="T3150" i="1"/>
  <c r="U3150" i="1" s="1"/>
  <c r="T3454" i="1"/>
  <c r="U3454" i="1" s="1"/>
  <c r="T264" i="1"/>
  <c r="U264" i="1" s="1"/>
  <c r="T2651" i="1"/>
  <c r="U2651" i="1" s="1"/>
  <c r="T3265" i="1"/>
  <c r="U3265" i="1" s="1"/>
  <c r="T2202" i="1"/>
  <c r="U2202" i="1" s="1"/>
  <c r="T3445" i="1"/>
  <c r="U3445" i="1" s="1"/>
  <c r="T3453" i="1"/>
  <c r="U3453" i="1" s="1"/>
  <c r="T1668" i="1"/>
  <c r="U1668" i="1" s="1"/>
  <c r="T3524" i="1"/>
  <c r="U3524" i="1" s="1"/>
  <c r="T3969" i="1"/>
  <c r="U3969" i="1" s="1"/>
  <c r="T3061" i="1"/>
  <c r="U3061" i="1" s="1"/>
  <c r="T1922" i="1"/>
  <c r="U1922" i="1" s="1"/>
  <c r="T2314" i="1"/>
  <c r="U2314" i="1" s="1"/>
  <c r="T3552" i="1"/>
  <c r="U3552" i="1" s="1"/>
  <c r="T3821" i="1"/>
  <c r="U3821" i="1" s="1"/>
  <c r="T539" i="1"/>
  <c r="U539" i="1" s="1"/>
  <c r="T3099" i="1"/>
  <c r="U3099" i="1" s="1"/>
  <c r="T2333" i="1"/>
  <c r="U2333" i="1" s="1"/>
  <c r="T3600" i="1"/>
  <c r="U3600" i="1" s="1"/>
  <c r="T101" i="1"/>
  <c r="U101" i="1" s="1"/>
  <c r="T1602" i="1"/>
  <c r="U1602" i="1" s="1"/>
  <c r="T426" i="1"/>
  <c r="U426" i="1" s="1"/>
  <c r="T2723" i="1"/>
  <c r="U2723" i="1" s="1"/>
  <c r="T1346" i="1"/>
  <c r="U1346" i="1" s="1"/>
  <c r="T354" i="1"/>
  <c r="U354" i="1" s="1"/>
  <c r="T2213" i="1"/>
  <c r="U2213" i="1" s="1"/>
  <c r="T802" i="1"/>
  <c r="U802" i="1" s="1"/>
  <c r="T3293" i="1"/>
  <c r="U3293" i="1" s="1"/>
  <c r="T3700" i="1"/>
  <c r="U3700" i="1" s="1"/>
  <c r="T2744" i="1"/>
  <c r="U2744" i="1" s="1"/>
  <c r="T1860" i="1"/>
  <c r="U1860" i="1" s="1"/>
  <c r="T3580" i="1"/>
  <c r="U3580" i="1" s="1"/>
  <c r="T2458" i="1"/>
  <c r="U2458" i="1" s="1"/>
  <c r="T2839" i="1"/>
  <c r="U2839" i="1" s="1"/>
  <c r="T1071" i="1"/>
  <c r="U1071" i="1" s="1"/>
  <c r="T1496" i="1"/>
  <c r="U1496" i="1" s="1"/>
  <c r="T268" i="1"/>
  <c r="U268" i="1" s="1"/>
  <c r="T1677" i="1"/>
  <c r="U1677" i="1" s="1"/>
  <c r="T380" i="1"/>
  <c r="U380" i="1" s="1"/>
  <c r="T2180" i="1"/>
  <c r="U2180" i="1" s="1"/>
  <c r="T3485" i="1"/>
  <c r="U3485" i="1" s="1"/>
  <c r="T3430" i="1"/>
  <c r="U3430" i="1" s="1"/>
  <c r="T81" i="1"/>
  <c r="U81" i="1" s="1"/>
  <c r="T3500" i="1"/>
  <c r="U3500" i="1" s="1"/>
  <c r="T1361" i="1"/>
  <c r="U1361" i="1" s="1"/>
  <c r="T2503" i="1"/>
  <c r="U2503" i="1" s="1"/>
  <c r="T2317" i="1"/>
  <c r="U2317" i="1" s="1"/>
  <c r="T2194" i="1"/>
  <c r="U2194" i="1" s="1"/>
  <c r="T3185" i="1"/>
  <c r="U3185" i="1" s="1"/>
  <c r="T3960" i="1"/>
  <c r="U3960" i="1" s="1"/>
  <c r="T2290" i="1"/>
  <c r="U2290" i="1" s="1"/>
  <c r="T2484" i="1"/>
  <c r="U2484" i="1" s="1"/>
  <c r="T84" i="1"/>
  <c r="U84" i="1" s="1"/>
  <c r="T3837" i="1"/>
  <c r="U3837" i="1" s="1"/>
  <c r="T1365" i="1"/>
  <c r="U1365" i="1" s="1"/>
  <c r="T454" i="1"/>
  <c r="U454" i="1" s="1"/>
  <c r="T4039" i="1"/>
  <c r="U4039" i="1" s="1"/>
  <c r="T895" i="1"/>
  <c r="U895" i="1" s="1"/>
  <c r="T1017" i="1"/>
  <c r="U1017" i="1" s="1"/>
  <c r="T905" i="1"/>
  <c r="U905" i="1" s="1"/>
  <c r="T1234" i="1"/>
  <c r="U1234" i="1" s="1"/>
  <c r="T1597" i="1"/>
  <c r="U1597" i="1" s="1"/>
  <c r="T3920" i="1"/>
  <c r="U3920" i="1" s="1"/>
  <c r="T1642" i="1"/>
  <c r="U1642" i="1" s="1"/>
  <c r="T1512" i="1"/>
  <c r="U1512" i="1" s="1"/>
  <c r="T3675" i="1"/>
  <c r="U3675" i="1" s="1"/>
  <c r="T1297" i="1"/>
  <c r="U1297" i="1" s="1"/>
  <c r="T826" i="1"/>
  <c r="U826" i="1" s="1"/>
  <c r="T2788" i="1"/>
  <c r="U2788" i="1" s="1"/>
  <c r="T3240" i="1"/>
  <c r="U3240" i="1" s="1"/>
  <c r="T3698" i="1"/>
  <c r="U3698" i="1" s="1"/>
  <c r="T3178" i="1"/>
  <c r="U3178" i="1" s="1"/>
  <c r="T3480" i="1"/>
  <c r="U3480" i="1" s="1"/>
  <c r="T478" i="1"/>
  <c r="U478" i="1" s="1"/>
  <c r="T3575" i="1"/>
  <c r="U3575" i="1" s="1"/>
  <c r="T1519" i="1"/>
  <c r="U1519" i="1" s="1"/>
  <c r="T3627" i="1"/>
  <c r="U3627" i="1" s="1"/>
  <c r="T2489" i="1"/>
  <c r="U2489" i="1" s="1"/>
  <c r="T2646" i="1"/>
  <c r="U2646" i="1" s="1"/>
  <c r="T2636" i="1"/>
  <c r="U2636" i="1" s="1"/>
  <c r="T107" i="1"/>
  <c r="U107" i="1" s="1"/>
  <c r="T3543" i="1"/>
  <c r="U3543" i="1" s="1"/>
  <c r="T3603" i="1"/>
  <c r="U3603" i="1" s="1"/>
  <c r="T818" i="1"/>
  <c r="U818" i="1" s="1"/>
  <c r="T2754" i="1"/>
  <c r="U2754" i="1" s="1"/>
  <c r="T521" i="1"/>
  <c r="U521" i="1" s="1"/>
  <c r="T1674" i="1"/>
  <c r="U1674" i="1" s="1"/>
  <c r="T763" i="1"/>
  <c r="U763" i="1" s="1"/>
  <c r="T1036" i="1"/>
  <c r="U1036" i="1" s="1"/>
  <c r="T2204" i="1"/>
  <c r="U2204" i="1" s="1"/>
  <c r="T648" i="1"/>
  <c r="U648" i="1" s="1"/>
  <c r="T740" i="1"/>
  <c r="U740" i="1" s="1"/>
  <c r="T1615" i="1"/>
  <c r="U1615" i="1" s="1"/>
  <c r="T776" i="1"/>
  <c r="U776" i="1" s="1"/>
  <c r="T2760" i="1"/>
  <c r="U2760" i="1" s="1"/>
  <c r="T3948" i="1"/>
  <c r="U3948" i="1" s="1"/>
  <c r="T951" i="1"/>
  <c r="U951" i="1" s="1"/>
  <c r="T664" i="1"/>
  <c r="U664" i="1" s="1"/>
  <c r="T2632" i="1"/>
  <c r="U2632" i="1" s="1"/>
  <c r="T1263" i="1"/>
  <c r="U1263" i="1" s="1"/>
  <c r="T1640" i="1"/>
  <c r="U1640" i="1" s="1"/>
  <c r="T2555" i="1"/>
  <c r="U2555" i="1" s="1"/>
  <c r="T1214" i="1"/>
  <c r="U1214" i="1" s="1"/>
  <c r="T1508" i="1"/>
  <c r="U1508" i="1" s="1"/>
  <c r="T2496" i="1"/>
  <c r="U2496" i="1" s="1"/>
  <c r="T1656" i="1"/>
  <c r="U1656" i="1" s="1"/>
  <c r="T1374" i="1"/>
  <c r="U1374" i="1" s="1"/>
  <c r="T1939" i="1"/>
  <c r="U1939" i="1" s="1"/>
  <c r="T3489" i="1"/>
  <c r="U3489" i="1" s="1"/>
  <c r="T3890" i="1"/>
  <c r="U3890" i="1" s="1"/>
  <c r="T3554" i="1"/>
  <c r="U3554" i="1" s="1"/>
  <c r="T80" i="1"/>
  <c r="U80" i="1" s="1"/>
  <c r="T3703" i="1"/>
  <c r="U3703" i="1" s="1"/>
  <c r="T3826" i="1"/>
  <c r="U3826" i="1" s="1"/>
  <c r="T1359" i="1"/>
  <c r="U1359" i="1" s="1"/>
  <c r="T1279" i="1"/>
  <c r="U1279" i="1" s="1"/>
  <c r="T782" i="1"/>
  <c r="U782" i="1" s="1"/>
  <c r="T3161" i="1"/>
  <c r="U3161" i="1" s="1"/>
  <c r="T1438" i="1"/>
  <c r="U1438" i="1" s="1"/>
  <c r="T473" i="1"/>
  <c r="U473" i="1" s="1"/>
  <c r="T1475" i="1"/>
  <c r="U1475" i="1" s="1"/>
  <c r="T575" i="1"/>
  <c r="U575" i="1" s="1"/>
  <c r="T3773" i="1"/>
  <c r="U3773" i="1" s="1"/>
  <c r="T3374" i="1"/>
  <c r="U3374" i="1" s="1"/>
  <c r="T4048" i="1"/>
  <c r="U4048" i="1" s="1"/>
  <c r="T148" i="1"/>
  <c r="U148" i="1" s="1"/>
  <c r="T3536" i="1"/>
  <c r="U3536" i="1" s="1"/>
  <c r="T3909" i="1"/>
  <c r="U3909" i="1" s="1"/>
  <c r="T3273" i="1"/>
  <c r="U3273" i="1" s="1"/>
  <c r="T1260" i="1"/>
  <c r="U1260" i="1" s="1"/>
  <c r="T3582" i="1"/>
  <c r="U3582" i="1" s="1"/>
  <c r="T2746" i="1"/>
  <c r="U2746" i="1" s="1"/>
  <c r="T2492" i="1"/>
  <c r="U2492" i="1" s="1"/>
  <c r="T624" i="1"/>
  <c r="U624" i="1" s="1"/>
  <c r="T1190" i="1"/>
  <c r="U1190" i="1" s="1"/>
  <c r="T3419" i="1"/>
  <c r="U3419" i="1" s="1"/>
  <c r="T3193" i="1"/>
  <c r="U3193" i="1" s="1"/>
  <c r="T2316" i="1"/>
  <c r="U2316" i="1" s="1"/>
  <c r="T3754" i="1"/>
  <c r="U3754" i="1" s="1"/>
  <c r="T1081" i="1"/>
  <c r="U1081" i="1" s="1"/>
  <c r="T2938" i="1"/>
  <c r="U2938" i="1" s="1"/>
  <c r="T2473" i="1"/>
  <c r="U2473" i="1" s="1"/>
  <c r="T1851" i="1"/>
  <c r="U1851" i="1" s="1"/>
  <c r="T1814" i="1"/>
  <c r="U1814" i="1" s="1"/>
  <c r="T3166" i="1"/>
  <c r="U3166" i="1" s="1"/>
  <c r="T147" i="1"/>
  <c r="U147" i="1" s="1"/>
  <c r="T3988" i="1"/>
  <c r="U3988" i="1" s="1"/>
  <c r="T3739" i="1"/>
  <c r="U3739" i="1" s="1"/>
  <c r="T2384" i="1"/>
  <c r="U2384" i="1" s="1"/>
  <c r="T1151" i="1"/>
  <c r="U1151" i="1" s="1"/>
  <c r="T1720" i="1"/>
  <c r="U1720" i="1" s="1"/>
  <c r="T2512" i="1"/>
  <c r="U2512" i="1" s="1"/>
  <c r="T3054" i="1"/>
  <c r="U3054" i="1" s="1"/>
  <c r="T2275" i="1"/>
  <c r="U2275" i="1" s="1"/>
  <c r="T757" i="1"/>
  <c r="U757" i="1" s="1"/>
  <c r="T2638" i="1"/>
  <c r="U2638" i="1" s="1"/>
  <c r="T758" i="1"/>
  <c r="U758" i="1" s="1"/>
  <c r="T943" i="1"/>
  <c r="U943" i="1" s="1"/>
  <c r="T72" i="1"/>
  <c r="U72" i="1" s="1"/>
  <c r="T853" i="1"/>
  <c r="U853" i="1" s="1"/>
  <c r="T3049" i="1"/>
  <c r="U3049" i="1" s="1"/>
  <c r="T3040" i="1"/>
  <c r="U3040" i="1" s="1"/>
  <c r="T2815" i="1"/>
  <c r="U2815" i="1" s="1"/>
  <c r="T2223" i="1"/>
  <c r="U2223" i="1" s="1"/>
  <c r="T2109" i="1"/>
  <c r="U2109" i="1" s="1"/>
  <c r="T3224" i="1"/>
  <c r="U3224" i="1" s="1"/>
  <c r="T3893" i="1"/>
  <c r="U3893" i="1" s="1"/>
  <c r="T2320" i="1"/>
  <c r="U2320" i="1" s="1"/>
  <c r="T2263" i="1"/>
  <c r="U2263" i="1" s="1"/>
  <c r="T3617" i="1"/>
  <c r="U3617" i="1" s="1"/>
  <c r="T1613" i="1"/>
  <c r="U1613" i="1" s="1"/>
  <c r="T1961" i="1"/>
  <c r="U1961" i="1" s="1"/>
  <c r="T2470" i="1"/>
  <c r="U2470" i="1" s="1"/>
  <c r="T3670" i="1"/>
  <c r="U3670" i="1" s="1"/>
  <c r="T2787" i="1"/>
  <c r="U2787" i="1" s="1"/>
  <c r="T2625" i="1"/>
  <c r="U2625" i="1" s="1"/>
  <c r="T1439" i="1"/>
  <c r="U1439" i="1" s="1"/>
  <c r="T3531" i="1"/>
  <c r="U3531" i="1" s="1"/>
  <c r="T3200" i="1"/>
  <c r="U3200" i="1" s="1"/>
  <c r="T846" i="1"/>
  <c r="U846" i="1" s="1"/>
  <c r="T308" i="1"/>
  <c r="U308" i="1" s="1"/>
  <c r="T830" i="1"/>
  <c r="U830" i="1" s="1"/>
  <c r="T3223" i="1"/>
  <c r="U3223" i="1" s="1"/>
  <c r="T2907" i="1"/>
  <c r="U2907" i="1" s="1"/>
  <c r="T729" i="1"/>
  <c r="U729" i="1" s="1"/>
  <c r="T2797" i="1"/>
  <c r="U2797" i="1" s="1"/>
  <c r="T2800" i="1"/>
  <c r="U2800" i="1" s="1"/>
  <c r="T2939" i="1"/>
  <c r="U2939" i="1" s="1"/>
  <c r="T2045" i="1"/>
  <c r="U2045" i="1" s="1"/>
  <c r="T3183" i="1"/>
  <c r="U3183" i="1" s="1"/>
  <c r="T1120" i="1"/>
  <c r="U1120" i="1" s="1"/>
  <c r="T1680" i="1"/>
  <c r="U1680" i="1" s="1"/>
  <c r="T1025" i="1"/>
  <c r="U1025" i="1" s="1"/>
  <c r="T1924" i="1"/>
  <c r="U1924" i="1" s="1"/>
  <c r="T1291" i="1"/>
  <c r="U1291" i="1" s="1"/>
  <c r="T3395" i="1"/>
  <c r="U3395" i="1" s="1"/>
  <c r="T3620" i="1"/>
  <c r="U3620" i="1" s="1"/>
  <c r="T2062" i="1"/>
  <c r="U2062" i="1" s="1"/>
  <c r="T1294" i="1"/>
  <c r="U1294" i="1" s="1"/>
  <c r="T3503" i="1"/>
  <c r="U3503" i="1" s="1"/>
  <c r="T2193" i="1"/>
  <c r="U2193" i="1" s="1"/>
  <c r="T2873" i="1"/>
  <c r="U2873" i="1" s="1"/>
  <c r="T155" i="1"/>
  <c r="U155" i="1" s="1"/>
  <c r="T1942" i="1"/>
  <c r="U1942" i="1" s="1"/>
  <c r="T424" i="1"/>
  <c r="U424" i="1" s="1"/>
  <c r="T3355" i="1"/>
  <c r="U3355" i="1" s="1"/>
  <c r="T3323" i="1"/>
  <c r="U3323" i="1" s="1"/>
  <c r="T1773" i="1"/>
  <c r="U1773" i="1" s="1"/>
  <c r="T2104" i="1"/>
  <c r="U2104" i="1" s="1"/>
  <c r="T3473" i="1"/>
  <c r="U3473" i="1" s="1"/>
  <c r="T1840" i="1"/>
  <c r="U1840" i="1" s="1"/>
  <c r="T1040" i="1"/>
  <c r="U1040" i="1" s="1"/>
  <c r="T2747" i="1"/>
  <c r="U2747" i="1" s="1"/>
  <c r="T2990" i="1"/>
  <c r="U2990" i="1" s="1"/>
  <c r="T3581" i="1"/>
  <c r="U3581" i="1" s="1"/>
  <c r="T887" i="1"/>
  <c r="U887" i="1" s="1"/>
  <c r="T4061" i="1"/>
  <c r="U4061" i="1" s="1"/>
  <c r="T2511" i="1"/>
  <c r="U2511" i="1" s="1"/>
  <c r="T2163" i="1"/>
  <c r="U2163" i="1" s="1"/>
  <c r="T2116" i="1"/>
  <c r="U2116" i="1" s="1"/>
  <c r="T2561" i="1"/>
  <c r="U2561" i="1" s="1"/>
  <c r="T2621" i="1"/>
  <c r="U2621" i="1" s="1"/>
  <c r="T1899" i="1"/>
  <c r="U1899" i="1" s="1"/>
  <c r="T2605" i="1"/>
  <c r="U2605" i="1" s="1"/>
  <c r="T3853" i="1"/>
  <c r="U3853" i="1" s="1"/>
  <c r="T3616" i="1"/>
  <c r="U3616" i="1" s="1"/>
  <c r="T65" i="1"/>
  <c r="U65" i="1" s="1"/>
  <c r="T1465" i="1"/>
  <c r="U1465" i="1" s="1"/>
  <c r="T1764" i="1"/>
  <c r="U1764" i="1" s="1"/>
  <c r="T2871" i="1"/>
  <c r="U2871" i="1" s="1"/>
  <c r="T2416" i="1"/>
  <c r="U2416" i="1" s="1"/>
  <c r="T986" i="1"/>
  <c r="U986" i="1" s="1"/>
  <c r="T3971" i="1"/>
  <c r="U3971" i="1" s="1"/>
  <c r="T652" i="1"/>
  <c r="U652" i="1" s="1"/>
  <c r="T2267" i="1"/>
  <c r="U2267" i="1" s="1"/>
  <c r="T3789" i="1"/>
  <c r="U3789" i="1" s="1"/>
  <c r="T2831" i="1"/>
  <c r="U2831" i="1" s="1"/>
  <c r="T3425" i="1"/>
  <c r="U3425" i="1" s="1"/>
  <c r="T1949" i="1"/>
  <c r="U1949" i="1" s="1"/>
  <c r="T901" i="1"/>
  <c r="U901" i="1" s="1"/>
  <c r="T2749" i="1"/>
  <c r="U2749" i="1" s="1"/>
  <c r="T4076" i="1"/>
  <c r="U4076" i="1" s="1"/>
  <c r="T1695" i="1"/>
  <c r="U1695" i="1" s="1"/>
  <c r="T1237" i="1"/>
  <c r="U1237" i="1" s="1"/>
  <c r="T900" i="1"/>
  <c r="U900" i="1" s="1"/>
  <c r="T2861" i="1"/>
  <c r="U2861" i="1" s="1"/>
  <c r="T581" i="1"/>
  <c r="U581" i="1" s="1"/>
  <c r="T1072" i="1"/>
  <c r="U1072" i="1" s="1"/>
  <c r="T545" i="1"/>
  <c r="U545" i="1" s="1"/>
  <c r="T4070" i="1"/>
  <c r="U4070" i="1" s="1"/>
  <c r="T3236" i="1"/>
  <c r="U3236" i="1" s="1"/>
  <c r="T2634" i="1"/>
  <c r="U2634" i="1" s="1"/>
  <c r="T1110" i="1"/>
  <c r="U1110" i="1" s="1"/>
  <c r="T1466" i="1"/>
  <c r="U1466" i="1" s="1"/>
  <c r="T3154" i="1"/>
  <c r="U3154" i="1" s="1"/>
  <c r="T876" i="1"/>
  <c r="U876" i="1" s="1"/>
  <c r="T537" i="1"/>
  <c r="U537" i="1" s="1"/>
  <c r="T1754" i="1"/>
  <c r="U1754" i="1" s="1"/>
  <c r="T2136" i="1"/>
  <c r="U2136" i="1" s="1"/>
  <c r="T3390" i="1"/>
  <c r="U3390" i="1" s="1"/>
  <c r="T1639" i="1"/>
  <c r="U1639" i="1" s="1"/>
  <c r="T2426" i="1"/>
  <c r="U2426" i="1" s="1"/>
  <c r="T3499" i="1"/>
  <c r="U3499" i="1" s="1"/>
  <c r="T1666" i="1"/>
  <c r="U1666" i="1" s="1"/>
  <c r="T677" i="1"/>
  <c r="U677" i="1" s="1"/>
  <c r="T3481" i="1"/>
  <c r="U3481" i="1" s="1"/>
  <c r="T2129" i="1"/>
  <c r="U2129" i="1" s="1"/>
  <c r="T748" i="1"/>
  <c r="U748" i="1" s="1"/>
  <c r="T866" i="1"/>
  <c r="U866" i="1" s="1"/>
  <c r="T1254" i="1"/>
  <c r="U1254" i="1" s="1"/>
  <c r="T2457" i="1"/>
  <c r="U2457" i="1" s="1"/>
  <c r="T2703" i="1"/>
  <c r="U2703" i="1" s="1"/>
  <c r="T1068" i="1"/>
  <c r="U1068" i="1" s="1"/>
  <c r="T1905" i="1"/>
  <c r="U1905" i="1" s="1"/>
  <c r="T2295" i="1"/>
  <c r="U2295" i="1" s="1"/>
  <c r="T1719" i="1"/>
  <c r="U1719" i="1" s="1"/>
  <c r="T847" i="1"/>
  <c r="U847" i="1" s="1"/>
  <c r="T2085" i="1"/>
  <c r="U2085" i="1" s="1"/>
  <c r="T3984" i="1"/>
  <c r="U3984" i="1" s="1"/>
  <c r="T777" i="1"/>
  <c r="U777" i="1" s="1"/>
  <c r="T1712" i="1"/>
  <c r="U1712" i="1" s="1"/>
  <c r="T565" i="1"/>
  <c r="U565" i="1" s="1"/>
  <c r="T3152" i="1"/>
  <c r="U3152" i="1" s="1"/>
  <c r="T2804" i="1"/>
  <c r="U2804" i="1" s="1"/>
  <c r="T2673" i="1"/>
  <c r="U2673" i="1" s="1"/>
  <c r="T1665" i="1"/>
  <c r="U1665" i="1" s="1"/>
  <c r="T3135" i="1"/>
  <c r="U3135" i="1" s="1"/>
  <c r="T3321" i="1"/>
  <c r="U3321" i="1" s="1"/>
  <c r="T3911" i="1"/>
  <c r="U3911" i="1" s="1"/>
  <c r="T3987" i="1"/>
  <c r="U3987" i="1" s="1"/>
  <c r="T2001" i="1"/>
  <c r="U2001" i="1" s="1"/>
  <c r="T3292" i="1"/>
  <c r="U3292" i="1" s="1"/>
  <c r="T3702" i="1"/>
  <c r="U3702" i="1" s="1"/>
  <c r="T3916" i="1"/>
  <c r="U3916" i="1" s="1"/>
  <c r="T3456" i="1"/>
  <c r="U3456" i="1" s="1"/>
  <c r="T2277" i="1"/>
  <c r="U2277" i="1" s="1"/>
  <c r="T3583" i="1"/>
  <c r="U3583" i="1" s="1"/>
  <c r="T4022" i="1"/>
  <c r="U4022" i="1" s="1"/>
  <c r="T1185" i="1"/>
  <c r="U1185" i="1" s="1"/>
  <c r="T2172" i="1"/>
  <c r="U2172" i="1" s="1"/>
  <c r="T3039" i="1"/>
  <c r="U3039" i="1" s="1"/>
  <c r="T959" i="1"/>
  <c r="U959" i="1" s="1"/>
  <c r="T1047" i="1"/>
  <c r="U1047" i="1" s="1"/>
  <c r="T2208" i="1"/>
  <c r="U2208" i="1" s="1"/>
  <c r="T1470" i="1"/>
  <c r="U1470" i="1" s="1"/>
  <c r="T4071" i="1"/>
  <c r="U4071" i="1" s="1"/>
  <c r="T759" i="1"/>
  <c r="U759" i="1" s="1"/>
  <c r="T3180" i="1"/>
  <c r="U3180" i="1" s="1"/>
  <c r="T4050" i="1"/>
  <c r="U4050" i="1" s="1"/>
  <c r="T3335" i="1"/>
  <c r="U3335" i="1" s="1"/>
  <c r="T2251" i="1"/>
  <c r="U2251" i="1" s="1"/>
  <c r="T1872" i="1"/>
  <c r="U1872" i="1" s="1"/>
  <c r="T3734" i="1"/>
  <c r="U3734" i="1" s="1"/>
  <c r="T199" i="1"/>
  <c r="U199" i="1" s="1"/>
  <c r="T1885" i="1"/>
  <c r="U1885" i="1" s="1"/>
  <c r="T907" i="1"/>
  <c r="U907" i="1" s="1"/>
  <c r="T831" i="1"/>
  <c r="U831" i="1" s="1"/>
  <c r="T4020" i="1"/>
  <c r="U4020" i="1" s="1"/>
  <c r="T172" i="1"/>
  <c r="U172" i="1" s="1"/>
  <c r="T874" i="1"/>
  <c r="U874" i="1" s="1"/>
  <c r="T880" i="1"/>
  <c r="U880" i="1" s="1"/>
  <c r="T4003" i="1"/>
  <c r="U4003" i="1" s="1"/>
  <c r="T3931" i="1"/>
  <c r="U3931" i="1" s="1"/>
  <c r="T1208" i="1"/>
  <c r="U1208" i="1" s="1"/>
  <c r="T1527" i="1"/>
  <c r="U1527" i="1" s="1"/>
  <c r="T2220" i="1"/>
  <c r="U2220" i="1" s="1"/>
  <c r="T2477" i="1"/>
  <c r="U2477" i="1" s="1"/>
  <c r="T1287" i="1"/>
  <c r="U1287" i="1" s="1"/>
  <c r="T3143" i="1"/>
  <c r="U3143" i="1" s="1"/>
  <c r="T316" i="1"/>
  <c r="U316" i="1" s="1"/>
  <c r="T1362" i="1"/>
  <c r="U1362" i="1" s="1"/>
  <c r="T1650" i="1"/>
  <c r="U1650" i="1" s="1"/>
  <c r="T927" i="1"/>
  <c r="U927" i="1" s="1"/>
  <c r="T3409" i="1"/>
  <c r="U3409" i="1" s="1"/>
  <c r="T2639" i="1"/>
  <c r="U2639" i="1" s="1"/>
  <c r="T3182" i="1"/>
  <c r="U3182" i="1" s="1"/>
  <c r="T857" i="1"/>
  <c r="U857" i="1" s="1"/>
  <c r="T771" i="1"/>
  <c r="U771" i="1" s="1"/>
  <c r="T1927" i="1"/>
  <c r="U1927" i="1" s="1"/>
  <c r="T2626" i="1"/>
  <c r="U2626" i="1" s="1"/>
  <c r="T1266" i="1"/>
  <c r="U1266" i="1" s="1"/>
  <c r="T1355" i="1"/>
  <c r="U1355" i="1" s="1"/>
  <c r="T2758" i="1"/>
  <c r="U2758" i="1" s="1"/>
  <c r="T1983" i="1"/>
  <c r="U1983" i="1" s="1"/>
  <c r="T2449" i="1"/>
  <c r="U2449" i="1" s="1"/>
  <c r="T656" i="1"/>
  <c r="U656" i="1" s="1"/>
  <c r="T2303" i="1"/>
  <c r="U2303" i="1" s="1"/>
  <c r="T31" i="1"/>
  <c r="U31" i="1" s="1"/>
  <c r="T3172" i="1"/>
  <c r="U3172" i="1" s="1"/>
  <c r="T3668" i="1"/>
  <c r="U3668" i="1" s="1"/>
  <c r="T2185" i="1"/>
  <c r="U2185" i="1" s="1"/>
  <c r="T2127" i="1"/>
  <c r="U2127" i="1" s="1"/>
  <c r="T11" i="1"/>
  <c r="U11" i="1" s="1"/>
  <c r="T2789" i="1"/>
  <c r="U2789" i="1" s="1"/>
  <c r="T2608" i="1"/>
  <c r="U2608" i="1" s="1"/>
  <c r="T92" i="1"/>
  <c r="U92" i="1" s="1"/>
  <c r="T3547" i="1"/>
  <c r="U3547" i="1" s="1"/>
  <c r="T2479" i="1"/>
  <c r="U2479" i="1" s="1"/>
  <c r="T3444" i="1"/>
  <c r="U3444" i="1" s="1"/>
  <c r="T892" i="1"/>
  <c r="U892" i="1" s="1"/>
  <c r="T1140" i="1"/>
  <c r="U1140" i="1" s="1"/>
  <c r="T3157" i="1"/>
  <c r="U3157" i="1" s="1"/>
  <c r="T1788" i="1"/>
  <c r="U1788" i="1" s="1"/>
  <c r="T666" i="1"/>
  <c r="U666" i="1" s="1"/>
  <c r="T787" i="1"/>
  <c r="U787" i="1" s="1"/>
  <c r="T821" i="1"/>
  <c r="U821" i="1" s="1"/>
  <c r="T1024" i="1"/>
  <c r="U1024" i="1" s="1"/>
  <c r="T2465" i="1"/>
  <c r="U2465" i="1" s="1"/>
  <c r="T1584" i="1"/>
  <c r="U1584" i="1" s="1"/>
  <c r="T1481" i="1"/>
  <c r="U1481" i="1" s="1"/>
  <c r="T3540" i="1"/>
  <c r="U3540" i="1" s="1"/>
  <c r="T3586" i="1"/>
  <c r="U3586" i="1" s="1"/>
  <c r="T3711" i="1"/>
  <c r="U3711" i="1" s="1"/>
  <c r="T182" i="1"/>
  <c r="U182" i="1" s="1"/>
  <c r="T3373" i="1"/>
  <c r="U3373" i="1" s="1"/>
  <c r="T3496" i="1"/>
  <c r="U3496" i="1" s="1"/>
  <c r="T3695" i="1"/>
  <c r="U3695" i="1" s="1"/>
  <c r="T4029" i="1"/>
  <c r="U4029" i="1" s="1"/>
  <c r="T3607" i="1"/>
  <c r="U3607" i="1" s="1"/>
  <c r="T78" i="1"/>
  <c r="U78" i="1" s="1"/>
  <c r="T265" i="1"/>
  <c r="U265" i="1" s="1"/>
  <c r="T1380" i="1"/>
  <c r="U1380" i="1" s="1"/>
  <c r="T593" i="1"/>
  <c r="U593" i="1" s="1"/>
  <c r="T711" i="1"/>
  <c r="U711" i="1" s="1"/>
  <c r="T2102" i="1"/>
  <c r="U2102" i="1" s="1"/>
  <c r="T966" i="1"/>
  <c r="U966" i="1" s="1"/>
  <c r="T993" i="1"/>
  <c r="U993" i="1" s="1"/>
  <c r="T1325" i="1"/>
  <c r="U1325" i="1" s="1"/>
  <c r="T2276" i="1"/>
  <c r="U2276" i="1" s="1"/>
  <c r="T2834" i="1"/>
  <c r="U2834" i="1" s="1"/>
  <c r="T3432" i="1"/>
  <c r="U3432" i="1" s="1"/>
  <c r="T3871" i="1"/>
  <c r="U3871" i="1" s="1"/>
  <c r="T1242" i="1"/>
  <c r="U1242" i="1" s="1"/>
  <c r="T3078" i="1"/>
  <c r="U3078" i="1" s="1"/>
  <c r="T2545" i="1"/>
  <c r="U2545" i="1" s="1"/>
  <c r="T3327" i="1"/>
  <c r="U3327" i="1" s="1"/>
  <c r="T855" i="1"/>
  <c r="U855" i="1" s="1"/>
  <c r="T2925" i="1"/>
  <c r="U2925" i="1" s="1"/>
  <c r="T2325" i="1"/>
  <c r="U2325" i="1" s="1"/>
  <c r="T1916" i="1"/>
  <c r="U1916" i="1" s="1"/>
  <c r="T1441" i="1"/>
  <c r="U1441" i="1" s="1"/>
  <c r="T4091" i="1"/>
  <c r="U4091" i="1" s="1"/>
  <c r="T2846" i="1"/>
  <c r="U2846" i="1" s="1"/>
  <c r="T2374" i="1"/>
  <c r="U2374" i="1" s="1"/>
  <c r="T513" i="1"/>
  <c r="U513" i="1" s="1"/>
  <c r="T3921" i="1"/>
  <c r="U3921" i="1" s="1"/>
  <c r="T883" i="1"/>
  <c r="U883" i="1" s="1"/>
  <c r="T919" i="1"/>
  <c r="U919" i="1" s="1"/>
  <c r="T904" i="1"/>
  <c r="U904" i="1" s="1"/>
  <c r="T2765" i="1"/>
  <c r="U2765" i="1" s="1"/>
  <c r="T232" i="1"/>
  <c r="U232" i="1" s="1"/>
  <c r="T1175" i="1"/>
  <c r="U1175" i="1" s="1"/>
  <c r="T2391" i="1"/>
  <c r="U2391" i="1" s="1"/>
  <c r="T1310" i="1"/>
  <c r="U1310" i="1" s="1"/>
  <c r="T2856" i="1"/>
  <c r="U2856" i="1" s="1"/>
  <c r="T3464" i="1"/>
  <c r="U3464" i="1" s="1"/>
  <c r="T3369" i="1"/>
  <c r="U3369" i="1" s="1"/>
  <c r="T3610" i="1"/>
  <c r="U3610" i="1" s="1"/>
  <c r="T1921" i="1"/>
  <c r="U1921" i="1" s="1"/>
  <c r="T2167" i="1"/>
  <c r="U2167" i="1" s="1"/>
  <c r="T2559" i="1"/>
  <c r="U2559" i="1" s="1"/>
  <c r="T3296" i="1"/>
  <c r="U3296" i="1" s="1"/>
  <c r="T2862" i="1"/>
  <c r="U2862" i="1" s="1"/>
  <c r="T2572" i="1"/>
  <c r="U2572" i="1" s="1"/>
  <c r="T2770" i="1"/>
  <c r="U2770" i="1" s="1"/>
  <c r="T3411" i="1"/>
  <c r="U3411" i="1" s="1"/>
  <c r="T3652" i="1"/>
  <c r="U3652" i="1" s="1"/>
  <c r="T2894" i="1"/>
  <c r="U2894" i="1" s="1"/>
  <c r="T1978" i="1"/>
  <c r="U1978" i="1" s="1"/>
  <c r="T888" i="1"/>
  <c r="U888" i="1" s="1"/>
  <c r="T526" i="1"/>
  <c r="U526" i="1" s="1"/>
  <c r="T1008" i="1"/>
  <c r="U1008" i="1" s="1"/>
  <c r="T3998" i="1"/>
  <c r="U3998" i="1" s="1"/>
  <c r="T1045" i="1"/>
  <c r="U1045" i="1" s="1"/>
  <c r="T1480" i="1"/>
  <c r="U1480" i="1" s="1"/>
  <c r="T3257" i="1"/>
  <c r="U3257" i="1" s="1"/>
  <c r="T4083" i="1"/>
  <c r="U4083" i="1" s="1"/>
  <c r="T2590" i="1"/>
  <c r="U2590" i="1" s="1"/>
  <c r="T3976" i="1"/>
  <c r="U3976" i="1" s="1"/>
  <c r="T3316" i="1"/>
  <c r="U3316" i="1" s="1"/>
  <c r="T3138" i="1"/>
  <c r="U3138" i="1" s="1"/>
  <c r="T2141" i="1"/>
  <c r="U2141" i="1" s="1"/>
  <c r="T2471" i="1"/>
  <c r="U2471" i="1" s="1"/>
  <c r="T3396" i="1"/>
  <c r="U3396" i="1" s="1"/>
  <c r="T3609" i="1"/>
  <c r="U3609" i="1" s="1"/>
  <c r="T3791" i="1"/>
  <c r="U3791" i="1" s="1"/>
  <c r="T2881" i="1"/>
  <c r="U2881" i="1" s="1"/>
  <c r="T1464" i="1"/>
  <c r="U1464" i="1" s="1"/>
  <c r="T312" i="1"/>
  <c r="U312" i="1" s="1"/>
  <c r="T3579" i="1"/>
  <c r="U3579" i="1" s="1"/>
  <c r="T893" i="1"/>
  <c r="U893" i="1" s="1"/>
  <c r="T1920" i="1"/>
  <c r="U1920" i="1" s="1"/>
  <c r="T2464" i="1"/>
  <c r="U2464" i="1" s="1"/>
  <c r="T117" i="1"/>
  <c r="U117" i="1" s="1"/>
  <c r="T820" i="1"/>
  <c r="U820" i="1" s="1"/>
  <c r="T2472" i="1"/>
  <c r="U2472" i="1" s="1"/>
  <c r="T1363" i="1"/>
  <c r="U1363" i="1" s="1"/>
  <c r="T292" i="1"/>
  <c r="U292" i="1" s="1"/>
  <c r="T878" i="1"/>
  <c r="U878" i="1" s="1"/>
  <c r="T1901" i="1"/>
  <c r="U1901" i="1" s="1"/>
  <c r="T2823" i="1"/>
  <c r="U2823" i="1" s="1"/>
  <c r="T848" i="1"/>
  <c r="U848" i="1" s="1"/>
  <c r="T3422" i="1"/>
  <c r="U3422" i="1" s="1"/>
  <c r="T3163" i="1"/>
  <c r="U3163" i="1" s="1"/>
  <c r="T2123" i="1"/>
  <c r="U2123" i="1" s="1"/>
  <c r="T1551" i="1"/>
  <c r="U1551" i="1" s="1"/>
  <c r="T3407" i="1"/>
  <c r="U3407" i="1" s="1"/>
  <c r="T474" i="1"/>
  <c r="U474" i="1" s="1"/>
  <c r="T3380" i="1"/>
  <c r="U3380" i="1" s="1"/>
  <c r="T829" i="1"/>
  <c r="U829" i="1" s="1"/>
  <c r="T1722" i="1"/>
  <c r="U1722" i="1" s="1"/>
  <c r="T55" i="1"/>
  <c r="U55" i="1" s="1"/>
  <c r="T2264" i="1"/>
  <c r="U2264" i="1" s="1"/>
  <c r="T2106" i="1"/>
  <c r="U2106" i="1" s="1"/>
  <c r="T1314" i="1"/>
  <c r="U1314" i="1" s="1"/>
  <c r="T153" i="1"/>
  <c r="U153" i="1" s="1"/>
  <c r="T2309" i="1"/>
  <c r="U2309" i="1" s="1"/>
  <c r="T105" i="1"/>
  <c r="U105" i="1" s="1"/>
  <c r="T1662" i="1"/>
  <c r="U1662" i="1" s="1"/>
  <c r="T897" i="1"/>
  <c r="U897" i="1" s="1"/>
  <c r="T2494" i="1"/>
  <c r="U2494" i="1" s="1"/>
  <c r="T3338" i="1"/>
  <c r="U3338" i="1" s="1"/>
  <c r="T1296" i="1"/>
  <c r="U1296" i="1" s="1"/>
  <c r="T814" i="1"/>
  <c r="U814" i="1" s="1"/>
  <c r="T2619" i="1"/>
  <c r="U2619" i="1" s="1"/>
  <c r="T2627" i="1"/>
  <c r="U2627" i="1" s="1"/>
  <c r="T2469" i="1"/>
  <c r="U2469" i="1" s="1"/>
  <c r="T3455" i="1"/>
  <c r="U3455" i="1" s="1"/>
  <c r="T3828" i="1"/>
  <c r="U3828" i="1" s="1"/>
  <c r="T4072" i="1"/>
  <c r="U4072" i="1" s="1"/>
  <c r="T4049" i="1"/>
  <c r="U4049" i="1" s="1"/>
  <c r="T1419" i="1"/>
  <c r="U1419" i="1" s="1"/>
  <c r="T1579" i="1"/>
  <c r="U1579" i="1" s="1"/>
  <c r="T2357" i="1"/>
  <c r="U2357" i="1" s="1"/>
  <c r="T2683" i="1"/>
  <c r="U2683" i="1" s="1"/>
  <c r="T563" i="1"/>
  <c r="U563" i="1" s="1"/>
  <c r="T2042" i="1"/>
  <c r="U2042" i="1" s="1"/>
  <c r="T1928" i="1"/>
  <c r="U1928" i="1" s="1"/>
  <c r="T670" i="1"/>
  <c r="U670" i="1" s="1"/>
  <c r="T1394" i="1"/>
  <c r="U1394" i="1" s="1"/>
  <c r="T2206" i="1"/>
  <c r="U2206" i="1" s="1"/>
  <c r="T2893" i="1"/>
  <c r="U2893" i="1" s="1"/>
  <c r="T52" i="1"/>
  <c r="U52" i="1" s="1"/>
  <c r="T1824" i="1"/>
  <c r="U1824" i="1" s="1"/>
  <c r="T2114" i="1"/>
  <c r="U2114" i="1" s="1"/>
  <c r="T2233" i="1"/>
  <c r="U2233" i="1" s="1"/>
  <c r="T1261" i="1"/>
  <c r="U1261" i="1" s="1"/>
  <c r="T3713" i="1"/>
  <c r="U3713" i="1" s="1"/>
  <c r="T2224" i="1"/>
  <c r="U2224" i="1" s="1"/>
  <c r="T873" i="1"/>
  <c r="U873" i="1" s="1"/>
  <c r="T3401" i="1"/>
  <c r="U3401" i="1" s="1"/>
  <c r="T3902" i="1"/>
  <c r="U3902" i="1" s="1"/>
  <c r="T1569" i="1"/>
  <c r="U1569" i="1" s="1"/>
  <c r="T3980" i="1"/>
  <c r="U3980" i="1" s="1"/>
  <c r="T1793" i="1"/>
  <c r="U1793" i="1" s="1"/>
  <c r="T3297" i="1"/>
  <c r="U3297" i="1" s="1"/>
  <c r="T2863" i="1"/>
  <c r="U2863" i="1" s="1"/>
  <c r="T3291" i="1"/>
  <c r="U3291" i="1" s="1"/>
  <c r="T2139" i="1"/>
  <c r="U2139" i="1" s="1"/>
  <c r="T2624" i="1"/>
  <c r="U2624" i="1" s="1"/>
  <c r="T2488" i="1"/>
  <c r="U2488" i="1" s="1"/>
  <c r="T1648" i="1"/>
  <c r="U1648" i="1" s="1"/>
  <c r="T3569" i="1"/>
  <c r="U3569" i="1" s="1"/>
  <c r="T970" i="1"/>
  <c r="U970" i="1" s="1"/>
  <c r="T1324" i="1"/>
  <c r="U1324" i="1" s="1"/>
  <c r="T3974" i="1"/>
  <c r="U3974" i="1" s="1"/>
  <c r="T2900" i="1"/>
  <c r="U2900" i="1" s="1"/>
  <c r="T2467" i="1"/>
  <c r="U2467" i="1" s="1"/>
  <c r="T1894" i="1"/>
  <c r="U1894" i="1" s="1"/>
  <c r="T1548" i="1"/>
  <c r="U1548" i="1" s="1"/>
  <c r="T714" i="1"/>
  <c r="U714" i="1" s="1"/>
  <c r="T1673" i="1"/>
  <c r="U1673" i="1" s="1"/>
  <c r="T2217" i="1"/>
  <c r="U2217" i="1" s="1"/>
  <c r="T3720" i="1"/>
  <c r="U3720" i="1" s="1"/>
  <c r="T3665" i="1"/>
  <c r="U3665" i="1" s="1"/>
  <c r="T2887" i="1"/>
  <c r="U2887" i="1" s="1"/>
  <c r="T1997" i="1"/>
  <c r="U1997" i="1" s="1"/>
  <c r="T693" i="1"/>
  <c r="U693" i="1" s="1"/>
  <c r="T548" i="1"/>
  <c r="U548" i="1" s="1"/>
  <c r="T179" i="1"/>
  <c r="U179" i="1" s="1"/>
  <c r="T3325" i="1"/>
  <c r="U3325" i="1" s="1"/>
  <c r="T2966" i="1"/>
  <c r="U2966" i="1" s="1"/>
  <c r="T3843" i="1"/>
  <c r="U3843" i="1" s="1"/>
  <c r="T1743" i="1"/>
  <c r="U1743" i="1" s="1"/>
  <c r="T3742" i="1"/>
  <c r="U3742" i="1" s="1"/>
  <c r="T3065" i="1"/>
  <c r="U3065" i="1" s="1"/>
  <c r="T4093" i="1"/>
  <c r="U4093" i="1" s="1"/>
  <c r="T186" i="1"/>
  <c r="U186" i="1" s="1"/>
  <c r="T472" i="1"/>
  <c r="U472" i="1" s="1"/>
  <c r="T1705" i="1"/>
  <c r="U1705" i="1" s="1"/>
  <c r="T2582" i="1"/>
  <c r="U2582" i="1" s="1"/>
  <c r="T2326" i="1"/>
  <c r="U2326" i="1" s="1"/>
  <c r="T3757" i="1"/>
  <c r="U3757" i="1" s="1"/>
  <c r="T2231" i="1"/>
  <c r="U2231" i="1" s="1"/>
  <c r="T1129" i="1"/>
  <c r="U1129" i="1" s="1"/>
  <c r="T3727" i="1"/>
  <c r="U3727" i="1" s="1"/>
  <c r="T1357" i="1"/>
  <c r="U1357" i="1" s="1"/>
  <c r="T3502" i="1"/>
  <c r="U3502" i="1" s="1"/>
  <c r="T2146" i="1"/>
  <c r="U2146" i="1" s="1"/>
  <c r="T2816" i="1"/>
  <c r="U2816" i="1" s="1"/>
  <c r="T2640" i="1"/>
  <c r="U2640" i="1" s="1"/>
  <c r="T955" i="1"/>
  <c r="U955" i="1" s="1"/>
  <c r="T125" i="1"/>
  <c r="U125" i="1" s="1"/>
  <c r="T541" i="1"/>
  <c r="U541" i="1" s="1"/>
  <c r="T2818" i="1"/>
  <c r="U2818" i="1" s="1"/>
  <c r="T2234" i="1"/>
  <c r="U2234" i="1" s="1"/>
  <c r="T2481" i="1"/>
  <c r="U2481" i="1" s="1"/>
  <c r="T815" i="1"/>
  <c r="U815" i="1" s="1"/>
  <c r="T2796" i="1"/>
  <c r="U2796" i="1" s="1"/>
  <c r="T1834" i="1"/>
  <c r="U1834" i="1" s="1"/>
  <c r="T2002" i="1"/>
  <c r="U2002" i="1" s="1"/>
  <c r="T3103" i="1"/>
  <c r="U3103" i="1" s="1"/>
  <c r="T3883" i="1"/>
  <c r="U3883" i="1" s="1"/>
  <c r="T4011" i="1"/>
  <c r="U4011" i="1" s="1"/>
  <c r="T3857" i="1"/>
  <c r="U3857" i="1" s="1"/>
  <c r="T2768" i="1"/>
  <c r="U2768" i="1" s="1"/>
  <c r="T3744" i="1"/>
  <c r="U3744" i="1" s="1"/>
  <c r="T1598" i="1"/>
  <c r="U1598" i="1" s="1"/>
  <c r="T2564" i="1"/>
  <c r="U2564" i="1" s="1"/>
  <c r="T937" i="1"/>
  <c r="U937" i="1" s="1"/>
  <c r="T1485" i="1"/>
  <c r="U1485" i="1" s="1"/>
  <c r="T3943" i="1"/>
  <c r="U3943" i="1" s="1"/>
  <c r="T543" i="1"/>
  <c r="U543" i="1" s="1"/>
  <c r="T1101" i="1"/>
  <c r="U1101" i="1" s="1"/>
  <c r="T1231" i="1"/>
  <c r="U1231" i="1" s="1"/>
  <c r="T2694" i="1"/>
  <c r="U2694" i="1" s="1"/>
  <c r="T2764" i="1"/>
  <c r="U2764" i="1" s="1"/>
  <c r="T3749" i="1"/>
  <c r="U3749" i="1" s="1"/>
  <c r="T3903" i="1"/>
  <c r="U3903" i="1" s="1"/>
  <c r="T3952" i="1"/>
  <c r="U3952" i="1" s="1"/>
  <c r="T1449" i="1"/>
  <c r="U1449" i="1" s="1"/>
  <c r="T1906" i="1"/>
  <c r="U1906" i="1" s="1"/>
  <c r="T461" i="1"/>
  <c r="U461" i="1" s="1"/>
  <c r="T940" i="1"/>
  <c r="U940" i="1" s="1"/>
  <c r="T1173" i="1"/>
  <c r="U1173" i="1" s="1"/>
  <c r="T1990" i="1"/>
  <c r="U1990" i="1" s="1"/>
  <c r="T2130" i="1"/>
  <c r="U2130" i="1" s="1"/>
  <c r="T2356" i="1"/>
  <c r="U2356" i="1" s="1"/>
  <c r="T2393" i="1"/>
  <c r="U2393" i="1" s="1"/>
  <c r="T2904" i="1"/>
  <c r="U2904" i="1" s="1"/>
  <c r="T3096" i="1"/>
  <c r="U3096" i="1" s="1"/>
  <c r="T3954" i="1"/>
  <c r="U3954" i="1" s="1"/>
  <c r="T4068" i="1"/>
  <c r="U4068" i="1" s="1"/>
  <c r="T592" i="1"/>
  <c r="U592" i="1" s="1"/>
  <c r="T2268" i="1"/>
  <c r="U2268" i="1" s="1"/>
  <c r="T3907" i="1"/>
  <c r="U3907" i="1" s="1"/>
  <c r="T1414" i="1"/>
  <c r="U1414" i="1" s="1"/>
  <c r="T912" i="1"/>
  <c r="U912" i="1" s="1"/>
  <c r="T1825" i="1"/>
  <c r="U1825" i="1" s="1"/>
  <c r="T3329" i="1"/>
  <c r="U3329" i="1" s="1"/>
  <c r="T1915" i="1"/>
  <c r="U1915" i="1" s="1"/>
  <c r="T3195" i="1"/>
  <c r="U3195" i="1" s="1"/>
  <c r="T2807" i="1"/>
  <c r="U2807" i="1" s="1"/>
  <c r="T1356" i="1"/>
  <c r="U1356" i="1" s="1"/>
  <c r="T3961" i="1"/>
  <c r="U3961" i="1" s="1"/>
  <c r="T2858" i="1"/>
  <c r="U2858" i="1" s="1"/>
  <c r="T1150" i="1"/>
  <c r="U1150" i="1" s="1"/>
  <c r="T3551" i="1"/>
  <c r="U3551" i="1" s="1"/>
  <c r="T2266" i="1"/>
  <c r="U2266" i="1" s="1"/>
  <c r="T3397" i="1"/>
  <c r="U3397" i="1" s="1"/>
  <c r="T1289" i="1"/>
  <c r="U1289" i="1" s="1"/>
  <c r="T1404" i="1"/>
  <c r="U1404" i="1" s="1"/>
  <c r="T945" i="1"/>
  <c r="U945" i="1" s="1"/>
  <c r="T1687" i="1"/>
  <c r="U1687" i="1" s="1"/>
  <c r="T3142" i="1"/>
  <c r="U3142" i="1" s="1"/>
  <c r="T1038" i="1"/>
  <c r="U1038" i="1" s="1"/>
  <c r="T1091" i="1"/>
  <c r="U1091" i="1" s="1"/>
  <c r="T710" i="1"/>
  <c r="U710" i="1" s="1"/>
  <c r="T2852" i="1"/>
  <c r="U2852" i="1" s="1"/>
  <c r="T3246" i="1"/>
  <c r="U3246" i="1" s="1"/>
  <c r="T2253" i="1"/>
  <c r="U2253" i="1" s="1"/>
  <c r="T1223" i="1"/>
  <c r="U1223" i="1" s="1"/>
  <c r="T4060" i="1"/>
  <c r="U4060" i="1" s="1"/>
  <c r="T2697" i="1"/>
  <c r="U2697" i="1" s="1"/>
  <c r="T3080" i="1"/>
  <c r="U3080" i="1" s="1"/>
  <c r="T2022" i="1"/>
  <c r="U2022" i="1" s="1"/>
  <c r="T2819" i="1"/>
  <c r="U2819" i="1" s="1"/>
  <c r="T3053" i="1"/>
  <c r="U3053" i="1" s="1"/>
  <c r="T3848" i="1"/>
  <c r="U3848" i="1" s="1"/>
  <c r="T1108" i="1"/>
  <c r="U1108" i="1" s="1"/>
  <c r="T647" i="1"/>
  <c r="U647" i="1" s="1"/>
  <c r="T1562" i="1"/>
  <c r="U1562" i="1" s="1"/>
  <c r="T1157" i="1"/>
  <c r="U1157" i="1" s="1"/>
  <c r="T2502" i="1"/>
  <c r="U2502" i="1" s="1"/>
  <c r="T3677" i="1"/>
  <c r="U3677" i="1" s="1"/>
  <c r="T603" i="1"/>
  <c r="U603" i="1" s="1"/>
  <c r="T2850" i="1"/>
  <c r="U2850" i="1" s="1"/>
  <c r="T2996" i="1"/>
  <c r="U2996" i="1" s="1"/>
  <c r="T1145" i="1"/>
  <c r="U1145" i="1" s="1"/>
  <c r="T1112" i="1"/>
  <c r="U1112" i="1" s="1"/>
  <c r="T1472" i="1"/>
  <c r="U1472" i="1" s="1"/>
  <c r="T1925" i="1"/>
  <c r="U1925" i="1" s="1"/>
  <c r="T3137" i="1"/>
  <c r="U3137" i="1" s="1"/>
  <c r="T2558" i="1"/>
  <c r="U2558" i="1" s="1"/>
  <c r="T3332" i="1"/>
  <c r="U3332" i="1" s="1"/>
  <c r="T2581" i="1"/>
  <c r="U2581" i="1" s="1"/>
  <c r="T2126" i="1"/>
  <c r="U2126" i="1" s="1"/>
  <c r="T3992" i="1"/>
  <c r="U3992" i="1" s="1"/>
  <c r="T2157" i="1"/>
  <c r="U2157" i="1" s="1"/>
  <c r="T3560" i="1"/>
  <c r="U3560" i="1" s="1"/>
  <c r="T4104" i="1"/>
  <c r="U4104" i="1" s="1"/>
  <c r="T3207" i="1"/>
  <c r="U3207" i="1" s="1"/>
  <c r="T2660" i="1"/>
  <c r="U2660" i="1" s="1"/>
  <c r="T860" i="1"/>
  <c r="U860" i="1" s="1"/>
  <c r="T3973" i="1"/>
  <c r="U3973" i="1" s="1"/>
  <c r="T2218" i="1"/>
  <c r="U2218" i="1" s="1"/>
  <c r="T3589" i="1"/>
  <c r="U3589" i="1" s="1"/>
  <c r="T2169" i="1"/>
  <c r="U2169" i="1" s="1"/>
  <c r="T867" i="1"/>
  <c r="U867" i="1" s="1"/>
  <c r="T720" i="1"/>
  <c r="U720" i="1" s="1"/>
  <c r="T2868" i="1"/>
  <c r="U2868" i="1" s="1"/>
  <c r="T3968" i="1"/>
  <c r="U3968" i="1" s="1"/>
  <c r="T457" i="1"/>
  <c r="U457" i="1" s="1"/>
  <c r="T2438" i="1"/>
  <c r="U2438" i="1" s="1"/>
  <c r="T2403" i="1"/>
  <c r="U2403" i="1" s="1"/>
  <c r="T3417" i="1"/>
  <c r="U3417" i="1" s="1"/>
  <c r="T2238" i="1"/>
  <c r="U2238" i="1" s="1"/>
  <c r="T2741" i="1"/>
  <c r="U2741" i="1" s="1"/>
  <c r="T1023" i="1"/>
  <c r="U1023" i="1" s="1"/>
  <c r="T1738" i="1"/>
  <c r="U1738" i="1" s="1"/>
  <c r="T2603" i="1"/>
  <c r="U2603" i="1" s="1"/>
  <c r="T97" i="1"/>
  <c r="U97" i="1" s="1"/>
  <c r="T2171" i="1"/>
  <c r="U2171" i="1" s="1"/>
  <c r="T926" i="1"/>
  <c r="U926" i="1" s="1"/>
  <c r="T17" i="1"/>
  <c r="U17" i="1" s="1"/>
  <c r="T2137" i="1"/>
  <c r="U2137" i="1" s="1"/>
  <c r="T3842" i="1"/>
  <c r="U3842" i="1" s="1"/>
  <c r="T96" i="1"/>
  <c r="U96" i="1" s="1"/>
  <c r="T2737" i="1"/>
  <c r="U2737" i="1" s="1"/>
  <c r="T884" i="1"/>
  <c r="U884" i="1" s="1"/>
  <c r="T2629" i="1"/>
  <c r="U2629" i="1" s="1"/>
  <c r="T3822" i="1"/>
  <c r="U3822" i="1" s="1"/>
  <c r="T2232" i="1"/>
  <c r="U2232" i="1" s="1"/>
  <c r="T881" i="1"/>
  <c r="U881" i="1" s="1"/>
  <c r="T2258" i="1"/>
  <c r="U2258" i="1" s="1"/>
  <c r="T1391" i="1"/>
  <c r="U1391" i="1" s="1"/>
  <c r="T1041" i="1"/>
  <c r="U1041" i="1" s="1"/>
  <c r="T2134" i="1"/>
  <c r="U2134" i="1" s="1"/>
  <c r="T1711" i="1"/>
  <c r="U1711" i="1" s="1"/>
  <c r="T2324" i="1"/>
  <c r="U2324" i="1" s="1"/>
  <c r="T1909" i="1"/>
  <c r="U1909" i="1" s="1"/>
  <c r="T2132" i="1"/>
  <c r="U2132" i="1" s="1"/>
  <c r="T2235" i="1"/>
  <c r="U2235" i="1" s="1"/>
  <c r="T1382" i="1"/>
  <c r="U1382" i="1" s="1"/>
  <c r="T70" i="1"/>
  <c r="U70" i="1" s="1"/>
  <c r="T3565" i="1"/>
  <c r="U3565" i="1" s="1"/>
  <c r="T3072" i="1"/>
  <c r="U3072" i="1" s="1"/>
  <c r="T2918" i="1"/>
  <c r="U2918" i="1" s="1"/>
  <c r="T1596" i="1"/>
  <c r="U1596" i="1" s="1"/>
  <c r="T450" i="1"/>
  <c r="U450" i="1" s="1"/>
  <c r="T555" i="1"/>
  <c r="U555" i="1" s="1"/>
  <c r="T2372" i="1"/>
  <c r="U2372" i="1" s="1"/>
  <c r="T2077" i="1"/>
  <c r="U2077" i="1" s="1"/>
  <c r="T699" i="1"/>
  <c r="U699" i="1" s="1"/>
  <c r="T458" i="1"/>
  <c r="U458" i="1" s="1"/>
  <c r="T157" i="1"/>
  <c r="U157" i="1" s="1"/>
  <c r="T3071" i="1"/>
  <c r="U3071" i="1" s="1"/>
  <c r="T2837" i="1"/>
  <c r="U2837" i="1" s="1"/>
  <c r="T3672" i="1"/>
  <c r="U3672" i="1" s="1"/>
  <c r="T3477" i="1"/>
  <c r="U3477" i="1" s="1"/>
  <c r="T3578" i="1"/>
  <c r="U3578" i="1" s="1"/>
  <c r="T1544" i="1"/>
  <c r="U1544" i="1" s="1"/>
  <c r="T619" i="1"/>
  <c r="U619" i="1" s="1"/>
  <c r="T576" i="1"/>
  <c r="U576" i="1" s="1"/>
  <c r="T1573" i="1"/>
  <c r="U1573" i="1" s="1"/>
  <c r="T3866" i="1"/>
  <c r="U3866" i="1" s="1"/>
  <c r="T939" i="1"/>
  <c r="U939" i="1" s="1"/>
  <c r="T941" i="1"/>
  <c r="U941" i="1" s="1"/>
  <c r="T1795" i="1"/>
  <c r="U1795" i="1" s="1"/>
  <c r="T4007" i="1"/>
  <c r="U4007" i="1" s="1"/>
  <c r="T571" i="1"/>
  <c r="U571" i="1" s="1"/>
  <c r="T1135" i="1"/>
  <c r="U1135" i="1" s="1"/>
  <c r="T150" i="1"/>
  <c r="U150" i="1" s="1"/>
  <c r="T215" i="1"/>
  <c r="U215" i="1" s="1"/>
  <c r="T1740" i="1"/>
  <c r="U1740" i="1" s="1"/>
  <c r="T2865" i="1"/>
  <c r="U2865" i="1" s="1"/>
  <c r="T2911" i="1"/>
  <c r="U2911" i="1" s="1"/>
  <c r="T4094" i="1"/>
  <c r="U4094" i="1" s="1"/>
  <c r="T2842" i="1"/>
  <c r="U2842" i="1" s="1"/>
  <c r="T2131" i="1"/>
  <c r="U2131" i="1" s="1"/>
  <c r="T2153" i="1"/>
  <c r="U2153" i="1" s="1"/>
  <c r="T920" i="1"/>
  <c r="U920" i="1" s="1"/>
  <c r="T3452" i="1"/>
  <c r="U3452" i="1" s="1"/>
  <c r="T76" i="1"/>
  <c r="U76" i="1" s="1"/>
  <c r="T858" i="1"/>
  <c r="U858" i="1" s="1"/>
  <c r="T721" i="1"/>
  <c r="U721" i="1" s="1"/>
  <c r="T1194" i="1"/>
  <c r="U1194" i="1" s="1"/>
  <c r="T1235" i="1"/>
  <c r="U1235" i="1" s="1"/>
  <c r="T3294" i="1"/>
  <c r="U3294" i="1" s="1"/>
  <c r="T964" i="1"/>
  <c r="U964" i="1" s="1"/>
  <c r="T1500" i="1"/>
  <c r="U1500" i="1" s="1"/>
  <c r="T1790" i="1"/>
  <c r="U1790" i="1" s="1"/>
  <c r="T2319" i="1"/>
  <c r="U2319" i="1" s="1"/>
  <c r="T2953" i="1"/>
  <c r="U2953" i="1" s="1"/>
  <c r="T2785" i="1"/>
  <c r="U2785" i="1" s="1"/>
  <c r="T850" i="1"/>
  <c r="U850" i="1" s="1"/>
  <c r="T3136" i="1"/>
  <c r="U3136" i="1" s="1"/>
  <c r="T2906" i="1"/>
  <c r="U2906" i="1" s="1"/>
  <c r="T933" i="1"/>
  <c r="U933" i="1" s="1"/>
  <c r="T1084" i="1"/>
  <c r="U1084" i="1" s="1"/>
  <c r="T3085" i="1"/>
  <c r="U3085" i="1" s="1"/>
  <c r="T1082" i="1"/>
  <c r="U1082" i="1" s="1"/>
  <c r="T4075" i="1"/>
  <c r="U4075" i="1" s="1"/>
  <c r="T3642" i="1"/>
  <c r="U3642" i="1" s="1"/>
  <c r="T3981" i="1"/>
  <c r="U3981" i="1" s="1"/>
  <c r="T2382" i="1"/>
  <c r="U2382" i="1" s="1"/>
  <c r="T2864" i="1"/>
  <c r="U2864" i="1" s="1"/>
  <c r="T3590" i="1"/>
  <c r="U3590" i="1" s="1"/>
  <c r="T2742" i="1"/>
  <c r="U2742" i="1" s="1"/>
  <c r="T3311" i="1"/>
  <c r="U3311" i="1" s="1"/>
  <c r="T890" i="1"/>
  <c r="U890" i="1" s="1"/>
  <c r="T865" i="1"/>
  <c r="U865" i="1" s="1"/>
  <c r="T2601" i="1"/>
  <c r="U2601" i="1" s="1"/>
  <c r="T1875" i="1"/>
  <c r="U1875" i="1" s="1"/>
  <c r="T1688" i="1"/>
  <c r="U1688" i="1" s="1"/>
  <c r="T2158" i="1"/>
  <c r="U2158" i="1" s="1"/>
  <c r="T1118" i="1"/>
  <c r="U1118" i="1" s="1"/>
  <c r="T3285" i="1"/>
  <c r="U3285" i="1" s="1"/>
  <c r="T735" i="1"/>
  <c r="U735" i="1" s="1"/>
  <c r="T1104" i="1"/>
  <c r="U1104" i="1" s="1"/>
  <c r="T2650" i="1"/>
  <c r="U2650" i="1" s="1"/>
  <c r="T3461" i="1"/>
  <c r="U3461" i="1" s="1"/>
  <c r="T3997" i="1"/>
  <c r="U3997" i="1" s="1"/>
  <c r="T1483" i="1"/>
  <c r="U1483" i="1" s="1"/>
  <c r="T3889" i="1"/>
  <c r="U3889" i="1" s="1"/>
  <c r="T2702" i="1"/>
  <c r="U2702" i="1" s="1"/>
  <c r="T1164" i="1"/>
  <c r="U1164" i="1" s="1"/>
  <c r="T2693" i="1"/>
  <c r="U2693" i="1" s="1"/>
  <c r="T3794" i="1"/>
  <c r="U3794" i="1" s="1"/>
  <c r="T2757" i="1"/>
  <c r="U2757" i="1" s="1"/>
  <c r="T3619" i="1"/>
  <c r="U3619" i="1" s="1"/>
  <c r="T467" i="1"/>
  <c r="U467" i="1" s="1"/>
  <c r="T1402" i="1"/>
  <c r="U1402" i="1" s="1"/>
  <c r="T2504" i="1"/>
  <c r="U2504" i="1" s="1"/>
  <c r="T1918" i="1"/>
  <c r="U1918" i="1" s="1"/>
  <c r="T1877" i="1"/>
  <c r="U1877" i="1" s="1"/>
  <c r="T2405" i="1"/>
  <c r="U2405" i="1" s="1"/>
  <c r="T460" i="1"/>
  <c r="U460" i="1" s="1"/>
  <c r="T4105" i="1"/>
  <c r="U4105" i="1" s="1"/>
  <c r="T516" i="1"/>
  <c r="U516" i="1" s="1"/>
  <c r="T3088" i="1"/>
  <c r="U3088" i="1" s="1"/>
  <c r="T428" i="1"/>
  <c r="U428" i="1" s="1"/>
  <c r="T595" i="1"/>
  <c r="U595" i="1" s="1"/>
  <c r="T456" i="1"/>
  <c r="U456" i="1" s="1"/>
  <c r="T607" i="1"/>
  <c r="U607" i="1" s="1"/>
  <c r="T1874" i="1"/>
  <c r="U1874" i="1" s="1"/>
  <c r="T3431" i="1"/>
  <c r="U3431" i="1" s="1"/>
  <c r="T3910" i="1"/>
  <c r="U3910" i="1" s="1"/>
  <c r="T2521" i="1"/>
  <c r="U2521" i="1" s="1"/>
  <c r="T1067" i="1"/>
  <c r="U1067" i="1" s="1"/>
  <c r="T1105" i="1"/>
  <c r="U1105" i="1" s="1"/>
  <c r="T775" i="1"/>
  <c r="U775" i="1" s="1"/>
  <c r="T1488" i="1"/>
  <c r="U1488" i="1" s="1"/>
  <c r="T4051" i="1"/>
  <c r="U4051" i="1" s="1"/>
  <c r="T2854" i="1"/>
  <c r="U2854" i="1" s="1"/>
  <c r="T85" i="1"/>
  <c r="U85" i="1" s="1"/>
  <c r="T2880" i="1"/>
  <c r="U2880" i="1" s="1"/>
  <c r="T2260" i="1"/>
  <c r="U2260" i="1" s="1"/>
  <c r="T234" i="1"/>
  <c r="U234" i="1" s="1"/>
  <c r="T4113" i="1"/>
  <c r="U4113" i="1" s="1"/>
  <c r="T601" i="1"/>
  <c r="U601" i="1" s="1"/>
  <c r="T2353" i="1"/>
  <c r="U2353" i="1" s="1"/>
  <c r="T151" i="1"/>
  <c r="U151" i="1" s="1"/>
  <c r="T468" i="1"/>
  <c r="U468" i="1" s="1"/>
  <c r="T3706" i="1"/>
  <c r="U3706" i="1" s="1"/>
  <c r="T3564" i="1"/>
  <c r="U3564" i="1" s="1"/>
  <c r="T2203" i="1"/>
  <c r="U2203" i="1" s="1"/>
  <c r="T4" i="1"/>
  <c r="U4" i="1" s="1"/>
  <c r="T4010" i="1"/>
  <c r="U4010" i="1" s="1"/>
  <c r="T3649" i="1"/>
  <c r="U3649" i="1" s="1"/>
  <c r="T1077" i="1"/>
  <c r="U1077" i="1" s="1"/>
  <c r="T1430" i="1"/>
  <c r="U1430" i="1" s="1"/>
  <c r="T3964" i="1"/>
  <c r="U3964" i="1" s="1"/>
  <c r="T4095" i="1"/>
  <c r="U4095" i="1" s="1"/>
  <c r="T3144" i="1"/>
  <c r="U3144" i="1" s="1"/>
  <c r="T2349" i="1"/>
  <c r="U2349" i="1" s="1"/>
  <c r="T4065" i="1"/>
  <c r="U4065" i="1" s="1"/>
  <c r="T914" i="1"/>
  <c r="U914" i="1" s="1"/>
  <c r="T1494" i="1"/>
  <c r="U1494" i="1" s="1"/>
  <c r="T2508" i="1"/>
  <c r="U2508" i="1" s="1"/>
  <c r="T1055" i="1"/>
  <c r="U1055" i="1" s="1"/>
  <c r="T1456" i="1"/>
  <c r="U1456" i="1" s="1"/>
  <c r="T2643" i="1"/>
  <c r="U2643" i="1" s="1"/>
  <c r="T1111" i="1"/>
  <c r="U1111" i="1" s="1"/>
  <c r="T154" i="1"/>
  <c r="U154" i="1" s="1"/>
  <c r="T2410" i="1"/>
  <c r="U2410" i="1" s="1"/>
  <c r="T1585" i="1"/>
  <c r="U1585" i="1" s="1"/>
  <c r="T3928" i="1"/>
  <c r="U3928" i="1" s="1"/>
  <c r="T3013" i="1"/>
  <c r="U3013" i="1" s="1"/>
  <c r="T3190" i="1"/>
  <c r="U3190" i="1" s="1"/>
  <c r="T1552" i="1"/>
  <c r="U1552" i="1" s="1"/>
  <c r="T2274" i="1"/>
  <c r="U2274" i="1" s="1"/>
  <c r="T4112" i="1"/>
  <c r="U4112" i="1" s="1"/>
  <c r="T882" i="1"/>
  <c r="U882" i="1" s="1"/>
  <c r="T588" i="1"/>
  <c r="U588" i="1" s="1"/>
  <c r="T1581" i="1"/>
  <c r="U1581" i="1" s="1"/>
  <c r="T2822" i="1"/>
  <c r="U2822" i="1" s="1"/>
  <c r="T486" i="1"/>
  <c r="U486" i="1" s="1"/>
  <c r="T2335" i="1"/>
  <c r="U2335" i="1" s="1"/>
  <c r="T3538" i="1"/>
  <c r="U3538" i="1" s="1"/>
  <c r="T156" i="1"/>
  <c r="U156" i="1" s="1"/>
  <c r="T3873" i="1"/>
  <c r="U3873" i="1" s="1"/>
  <c r="T2866" i="1"/>
  <c r="U2866" i="1" s="1"/>
  <c r="T2695" i="1"/>
  <c r="U2695" i="1" s="1"/>
  <c r="T3055" i="1"/>
  <c r="U3055" i="1" s="1"/>
  <c r="T2750" i="1"/>
  <c r="U2750" i="1" s="1"/>
  <c r="T684" i="1"/>
  <c r="U684" i="1" s="1"/>
  <c r="T1117" i="1"/>
  <c r="U1117" i="1" s="1"/>
  <c r="T3891" i="1"/>
  <c r="U3891" i="1" s="1"/>
  <c r="T2700" i="1"/>
  <c r="U2700" i="1" s="1"/>
  <c r="T33" i="1"/>
  <c r="U33" i="1" s="1"/>
  <c r="T1069" i="1"/>
  <c r="U1069" i="1" s="1"/>
  <c r="T702" i="1"/>
  <c r="U702" i="1" s="1"/>
  <c r="T998" i="1"/>
  <c r="U998" i="1" s="1"/>
  <c r="T2593" i="1"/>
  <c r="U2593" i="1" s="1"/>
  <c r="T2161" i="1"/>
  <c r="U2161" i="1" s="1"/>
  <c r="T4015" i="1"/>
  <c r="U4015" i="1" s="1"/>
  <c r="T2348" i="1"/>
  <c r="U2348" i="1" s="1"/>
  <c r="T455" i="1"/>
  <c r="U455" i="1" s="1"/>
  <c r="T596" i="1"/>
  <c r="U596" i="1" s="1"/>
  <c r="T992" i="1"/>
  <c r="U992" i="1" s="1"/>
  <c r="T1424" i="1"/>
  <c r="U1424" i="1" s="1"/>
  <c r="T1876" i="1"/>
  <c r="U1876" i="1" s="1"/>
  <c r="T2436" i="1"/>
  <c r="U2436" i="1" s="1"/>
  <c r="T3110" i="1"/>
  <c r="U3110" i="1" s="1"/>
  <c r="T3855" i="1"/>
  <c r="U3855" i="1" s="1"/>
  <c r="T3122" i="1"/>
  <c r="U3122" i="1" s="1"/>
  <c r="T1987" i="1"/>
  <c r="U1987" i="1" s="1"/>
  <c r="T3194" i="1"/>
  <c r="U3194" i="1" s="1"/>
  <c r="T1074" i="1"/>
  <c r="U1074" i="1" s="1"/>
  <c r="T505" i="1"/>
  <c r="U505" i="1" s="1"/>
  <c r="T1661" i="1"/>
  <c r="U1661" i="1" s="1"/>
  <c r="T1093" i="1"/>
  <c r="U1093" i="1" s="1"/>
  <c r="T2951" i="1"/>
  <c r="U2951" i="1" s="1"/>
  <c r="T2895" i="1"/>
  <c r="U2895" i="1" s="1"/>
  <c r="T3203" i="1"/>
  <c r="U3203" i="1" s="1"/>
  <c r="T3929" i="1"/>
  <c r="U3929" i="1" s="1"/>
  <c r="T2154" i="1"/>
  <c r="U2154" i="1" s="1"/>
  <c r="T462" i="1"/>
  <c r="U462" i="1" s="1"/>
  <c r="T1770" i="1"/>
  <c r="U1770" i="1" s="1"/>
  <c r="T872" i="1"/>
  <c r="U872" i="1" s="1"/>
  <c r="T2599" i="1"/>
  <c r="U2599" i="1" s="1"/>
  <c r="T3510" i="1"/>
  <c r="U3510" i="1" s="1"/>
  <c r="T1410" i="1"/>
  <c r="U1410" i="1" s="1"/>
  <c r="T2649" i="1"/>
  <c r="U2649" i="1" s="1"/>
  <c r="T2685" i="1"/>
  <c r="U2685" i="1" s="1"/>
  <c r="T2138" i="1"/>
  <c r="U2138" i="1" s="1"/>
  <c r="T425" i="1"/>
  <c r="U425" i="1" s="1"/>
  <c r="T2256" i="1"/>
  <c r="U2256" i="1" s="1"/>
  <c r="T3399" i="1"/>
  <c r="U3399" i="1" s="1"/>
  <c r="T127" i="1"/>
  <c r="U127" i="1" s="1"/>
  <c r="T1560" i="1"/>
  <c r="U1560" i="1" s="1"/>
  <c r="T1721" i="1"/>
  <c r="U1721" i="1" s="1"/>
  <c r="T1160" i="1"/>
  <c r="U1160" i="1" s="1"/>
  <c r="T1801" i="1"/>
  <c r="U1801" i="1" s="1"/>
  <c r="T3989" i="1"/>
  <c r="U3989" i="1" s="1"/>
  <c r="T2327" i="1"/>
  <c r="U2327" i="1" s="1"/>
  <c r="T3662" i="1"/>
  <c r="U3662" i="1" s="1"/>
  <c r="T2769" i="1"/>
  <c r="U2769" i="1" s="1"/>
  <c r="T3962" i="1"/>
  <c r="U3962" i="1" s="1"/>
  <c r="T2766" i="1"/>
  <c r="U2766" i="1" s="1"/>
  <c r="T1070" i="1"/>
  <c r="U1070" i="1" s="1"/>
  <c r="T2140" i="1"/>
  <c r="U2140" i="1" s="1"/>
  <c r="T4092" i="1"/>
  <c r="U4092" i="1" s="1"/>
  <c r="T1095" i="1"/>
  <c r="U1095" i="1" s="1"/>
  <c r="T663" i="1"/>
  <c r="U663" i="1" s="1"/>
  <c r="T2060" i="1"/>
  <c r="U2060" i="1" s="1"/>
  <c r="T1184" i="1"/>
  <c r="U1184" i="1" s="1"/>
  <c r="T2432" i="1"/>
  <c r="U2432" i="1" s="1"/>
  <c r="T1907" i="1"/>
  <c r="U1907" i="1" s="1"/>
  <c r="T902" i="1"/>
  <c r="U902" i="1" s="1"/>
  <c r="T1131" i="1"/>
  <c r="U1131" i="1" s="1"/>
  <c r="T3963" i="1"/>
  <c r="U3963" i="1" s="1"/>
  <c r="T4043" i="1"/>
  <c r="U4043" i="1" s="1"/>
  <c r="T1119" i="1"/>
  <c r="U1119" i="1" s="1"/>
  <c r="T496" i="1"/>
  <c r="U496" i="1" s="1"/>
  <c r="T3108" i="1"/>
  <c r="U3108" i="1" s="1"/>
  <c r="T4109" i="1"/>
  <c r="U4109" i="1" s="1"/>
  <c r="T3924" i="1"/>
  <c r="U3924" i="1" s="1"/>
  <c r="T2641" i="1"/>
  <c r="U2641" i="1" s="1"/>
  <c r="T2215" i="1"/>
  <c r="U2215" i="1" s="1"/>
  <c r="T849" i="1"/>
  <c r="U849" i="1" s="1"/>
  <c r="T4018" i="1"/>
  <c r="U4018" i="1" s="1"/>
  <c r="T3737" i="1"/>
  <c r="U3737" i="1" s="1"/>
  <c r="T2125" i="1"/>
  <c r="U2125" i="1" s="1"/>
  <c r="T3747" i="1"/>
  <c r="U3747" i="1" s="1"/>
  <c r="T2888" i="1"/>
  <c r="U2888" i="1" s="1"/>
  <c r="T1102" i="1"/>
  <c r="U1102" i="1" s="1"/>
  <c r="T1044" i="1"/>
  <c r="U1044" i="1" s="1"/>
  <c r="T3860" i="1"/>
  <c r="U3860" i="1" s="1"/>
  <c r="T1791" i="1"/>
  <c r="U1791" i="1" s="1"/>
  <c r="T499" i="1"/>
  <c r="U499" i="1" s="1"/>
  <c r="T886" i="1"/>
  <c r="U886" i="1" s="1"/>
  <c r="T1075" i="1"/>
  <c r="U1075" i="1" s="1"/>
  <c r="T2843" i="1"/>
  <c r="U2843" i="1" s="1"/>
  <c r="T3123" i="1"/>
  <c r="U3123" i="1" s="1"/>
  <c r="T3131" i="1"/>
  <c r="U3131" i="1" s="1"/>
  <c r="T3738" i="1"/>
  <c r="U3738" i="1" s="1"/>
  <c r="T4026" i="1"/>
  <c r="U4026" i="1" s="1"/>
  <c r="T599" i="1"/>
  <c r="U599" i="1" s="1"/>
  <c r="T3854" i="1"/>
  <c r="U3854" i="1" s="1"/>
  <c r="T122" i="1"/>
  <c r="U122" i="1" s="1"/>
  <c r="T144" i="1"/>
  <c r="U144" i="1" s="1"/>
  <c r="T161" i="1"/>
  <c r="U161" i="1" s="1"/>
  <c r="T217" i="1"/>
  <c r="U217" i="1" s="1"/>
  <c r="T484" i="1"/>
  <c r="U484" i="1" s="1"/>
  <c r="T511" i="1"/>
  <c r="U511" i="1" s="1"/>
  <c r="T579" i="1"/>
  <c r="U579" i="1" s="1"/>
  <c r="T608" i="1"/>
  <c r="U608" i="1" s="1"/>
  <c r="T632" i="1"/>
  <c r="U632" i="1" s="1"/>
  <c r="T773" i="1"/>
  <c r="U773" i="1" s="1"/>
  <c r="T1178" i="1"/>
  <c r="U1178" i="1" s="1"/>
  <c r="T1545" i="1"/>
  <c r="U1545" i="1" s="1"/>
  <c r="T1566" i="1"/>
  <c r="U1566" i="1" s="1"/>
  <c r="T1869" i="1"/>
  <c r="U1869" i="1" s="1"/>
  <c r="T1913" i="1"/>
  <c r="U1913" i="1" s="1"/>
  <c r="T2376" i="1"/>
  <c r="U2376" i="1" s="1"/>
  <c r="T2398" i="1"/>
  <c r="U2398" i="1" s="1"/>
  <c r="T2687" i="1"/>
  <c r="U2687" i="1" s="1"/>
  <c r="T2779" i="1"/>
  <c r="U2779" i="1" s="1"/>
  <c r="T3112" i="1"/>
  <c r="U3112" i="1" s="1"/>
  <c r="T3134" i="1"/>
  <c r="U3134" i="1" s="1"/>
  <c r="T3870" i="1"/>
  <c r="U3870" i="1" s="1"/>
  <c r="T3880" i="1"/>
  <c r="U3880" i="1" s="1"/>
  <c r="T3919" i="1"/>
  <c r="U3919" i="1" s="1"/>
  <c r="T4002" i="1"/>
  <c r="U4002" i="1" s="1"/>
  <c r="T4086" i="1"/>
  <c r="U4086" i="1" s="1"/>
  <c r="T4087" i="1"/>
  <c r="U4087" i="1" s="1"/>
  <c r="T2905" i="1"/>
  <c r="U2905" i="1" s="1"/>
  <c r="T3986" i="1"/>
  <c r="U3986" i="1" s="1"/>
  <c r="T3852" i="1"/>
  <c r="U3852" i="1" s="1"/>
  <c r="T4088" i="1"/>
  <c r="U4088" i="1" s="1"/>
  <c r="T1080" i="1"/>
  <c r="U1080" i="1" s="1"/>
  <c r="T451" i="1"/>
  <c r="U451" i="1" s="1"/>
  <c r="T875" i="1"/>
  <c r="U875" i="1" s="1"/>
  <c r="T2763" i="1"/>
  <c r="U2763" i="1" s="1"/>
  <c r="T550" i="1"/>
  <c r="U550" i="1" s="1"/>
  <c r="T2825" i="1"/>
  <c r="U2825" i="1" s="1"/>
  <c r="T552" i="1"/>
  <c r="U552" i="1" s="1"/>
  <c r="T1726" i="1"/>
  <c r="U1726" i="1" s="1"/>
  <c r="T2743" i="1"/>
  <c r="U2743" i="1" s="1"/>
  <c r="T2978" i="1"/>
  <c r="U2978" i="1" s="1"/>
  <c r="T2921" i="1"/>
  <c r="U2921" i="1" s="1"/>
  <c r="T551" i="1"/>
  <c r="U551" i="1" s="1"/>
  <c r="T2656" i="1"/>
  <c r="U2656" i="1" s="1"/>
  <c r="T2155" i="1"/>
  <c r="U2155" i="1" s="1"/>
  <c r="T2133" i="1"/>
  <c r="U2133" i="1" s="1"/>
  <c r="T2415" i="1"/>
  <c r="U2415" i="1" s="1"/>
  <c r="T999" i="1"/>
  <c r="U999" i="1" s="1"/>
  <c r="T3990" i="1"/>
  <c r="U3990" i="1" s="1"/>
  <c r="T2425" i="1"/>
  <c r="U2425" i="1" s="1"/>
  <c r="T1757" i="1"/>
  <c r="U1757" i="1" s="1"/>
  <c r="T1812" i="1"/>
  <c r="U1812" i="1" s="1"/>
  <c r="T3644" i="1"/>
  <c r="U3644" i="1" s="1"/>
  <c r="T1409" i="1"/>
  <c r="U1409" i="1" s="1"/>
  <c r="T676" i="1"/>
  <c r="U676" i="1" s="1"/>
  <c r="T1088" i="1"/>
  <c r="U1088" i="1" s="1"/>
  <c r="T1437" i="1"/>
  <c r="U1437" i="1" s="1"/>
  <c r="T3076" i="1"/>
  <c r="U3076" i="1" s="1"/>
  <c r="T2538" i="1"/>
  <c r="U2538" i="1" s="1"/>
  <c r="T4021" i="1"/>
  <c r="U4021" i="1" s="1"/>
  <c r="T2726" i="1"/>
  <c r="U2726" i="1" s="1"/>
  <c r="T779" i="1"/>
  <c r="U779" i="1" s="1"/>
  <c r="T2892" i="1"/>
  <c r="U2892" i="1" s="1"/>
  <c r="T4044" i="1"/>
  <c r="U4044" i="1" s="1"/>
  <c r="T3959" i="1"/>
  <c r="U3959" i="1" s="1"/>
  <c r="T1103" i="1"/>
  <c r="U1103" i="1" s="1"/>
  <c r="T4067" i="1"/>
  <c r="U4067" i="1" s="1"/>
  <c r="T1099" i="1"/>
  <c r="U1099" i="1" s="1"/>
  <c r="T694" i="1"/>
  <c r="U694" i="1" s="1"/>
  <c r="T3126" i="1"/>
  <c r="U3126" i="1" s="1"/>
  <c r="T1821" i="1"/>
  <c r="U1821" i="1" s="1"/>
  <c r="T1407" i="1"/>
  <c r="U1407" i="1" s="1"/>
  <c r="T1420" i="1"/>
  <c r="U1420" i="1" s="1"/>
  <c r="T1123" i="1"/>
  <c r="U1123" i="1" s="1"/>
  <c r="T2897" i="1"/>
  <c r="U2897" i="1" s="1"/>
  <c r="T4004" i="1"/>
  <c r="U4004" i="1" s="1"/>
  <c r="T194" i="1"/>
  <c r="U194" i="1" s="1"/>
  <c r="T1171" i="1"/>
  <c r="U1171" i="1" s="1"/>
  <c r="T3868" i="1"/>
  <c r="U3868" i="1" s="1"/>
  <c r="T169" i="1"/>
  <c r="U169" i="1" s="1"/>
  <c r="T514" i="1"/>
  <c r="U514" i="1" s="1"/>
  <c r="T1717" i="1"/>
  <c r="U1717" i="1" s="1"/>
  <c r="T3105" i="1"/>
  <c r="U3105" i="1" s="1"/>
  <c r="T3942" i="1"/>
  <c r="U3942" i="1" s="1"/>
  <c r="T3972" i="1"/>
  <c r="U3972" i="1" s="1"/>
  <c r="T2135" i="1"/>
  <c r="U2135" i="1" s="1"/>
  <c r="T2162" i="1"/>
  <c r="U2162" i="1" s="1"/>
  <c r="T2690" i="1"/>
  <c r="U2690" i="1" s="1"/>
  <c r="T3927" i="1"/>
  <c r="U3927" i="1" s="1"/>
  <c r="T3797" i="1"/>
  <c r="U3797" i="1" s="1"/>
  <c r="T586" i="1"/>
  <c r="U586" i="1" s="1"/>
  <c r="T1128" i="1"/>
  <c r="U1128" i="1" s="1"/>
  <c r="T2759" i="1"/>
  <c r="U2759" i="1" s="1"/>
  <c r="T611" i="1"/>
  <c r="U611" i="1" s="1"/>
  <c r="T1115" i="1"/>
  <c r="U1115" i="1" s="1"/>
  <c r="T1244" i="1"/>
  <c r="U1244" i="1" s="1"/>
  <c r="T1583" i="1"/>
  <c r="U1583" i="1" s="1"/>
  <c r="T2851" i="1"/>
  <c r="U2851" i="1" s="1"/>
  <c r="T1408" i="1"/>
  <c r="U1408" i="1" s="1"/>
  <c r="T445" i="1"/>
  <c r="U445" i="1" s="1"/>
  <c r="T1703" i="1"/>
  <c r="U1703" i="1" s="1"/>
  <c r="T1865" i="1"/>
  <c r="U1865" i="1" s="1"/>
  <c r="T2128" i="1"/>
  <c r="U2128" i="1" s="1"/>
  <c r="T2442" i="1"/>
  <c r="U2442" i="1" s="1"/>
  <c r="T3067" i="1"/>
  <c r="U3067" i="1" s="1"/>
  <c r="T163" i="1"/>
  <c r="U163" i="1" s="1"/>
  <c r="T442" i="1"/>
  <c r="U442" i="1" s="1"/>
  <c r="T449" i="1"/>
  <c r="U449" i="1" s="1"/>
  <c r="T765" i="1"/>
  <c r="U765" i="1" s="1"/>
  <c r="T1092" i="1"/>
  <c r="U1092" i="1" s="1"/>
  <c r="T1121" i="1"/>
  <c r="U1121" i="1" s="1"/>
  <c r="T1141" i="1"/>
  <c r="U1141" i="1" s="1"/>
  <c r="T1180" i="1"/>
  <c r="U1180" i="1" s="1"/>
  <c r="T1484" i="1"/>
  <c r="U1484" i="1" s="1"/>
  <c r="T1501" i="1"/>
  <c r="U1501" i="1" s="1"/>
  <c r="T1696" i="1"/>
  <c r="U1696" i="1" s="1"/>
  <c r="T2418" i="1"/>
  <c r="U2418" i="1" s="1"/>
  <c r="T2588" i="1"/>
  <c r="U2588" i="1" s="1"/>
  <c r="T2591" i="1"/>
  <c r="U2591" i="1" s="1"/>
  <c r="T2889" i="1"/>
  <c r="U2889" i="1" s="1"/>
  <c r="T3121" i="1"/>
  <c r="U3121" i="1" s="1"/>
  <c r="T3808" i="1"/>
  <c r="U3808" i="1" s="1"/>
  <c r="T3917" i="1"/>
  <c r="U3917" i="1" s="1"/>
  <c r="T3941" i="1"/>
  <c r="U3941" i="1" s="1"/>
  <c r="T3947" i="1"/>
  <c r="U3947" i="1" s="1"/>
  <c r="T3996" i="1"/>
  <c r="U3996" i="1" s="1"/>
  <c r="T4009" i="1"/>
  <c r="U4009" i="1" s="1"/>
  <c r="T4081" i="1"/>
  <c r="U4081" i="1" s="1"/>
  <c r="T734" i="1"/>
  <c r="U734" i="1" s="1"/>
  <c r="T422" i="1"/>
  <c r="U422" i="1" s="1"/>
  <c r="T432" i="1"/>
  <c r="U432" i="1" s="1"/>
  <c r="T4013" i="1"/>
  <c r="U4013" i="1" s="1"/>
  <c r="T2245" i="1"/>
  <c r="U2245" i="1" s="1"/>
  <c r="T1904" i="1"/>
  <c r="U1904" i="1" s="1"/>
  <c r="T562" i="1"/>
  <c r="U562" i="1" s="1"/>
  <c r="T159" i="1"/>
  <c r="U159" i="1" s="1"/>
  <c r="T638" i="1"/>
  <c r="U638" i="1" s="1"/>
  <c r="T2662" i="1"/>
  <c r="U2662" i="1" s="1"/>
  <c r="T507" i="1"/>
  <c r="U507" i="1" s="1"/>
  <c r="T1125" i="1"/>
  <c r="U1125" i="1" s="1"/>
  <c r="T1132" i="1"/>
  <c r="U1132" i="1" s="1"/>
  <c r="T1116" i="1"/>
  <c r="U1116" i="1" s="1"/>
  <c r="T3602" i="1"/>
  <c r="U3602" i="1" s="1"/>
  <c r="T1094" i="1"/>
  <c r="U1094" i="1" s="1"/>
  <c r="T546" i="1"/>
  <c r="U546" i="1" s="1"/>
  <c r="T2903" i="1"/>
  <c r="U2903" i="1" s="1"/>
  <c r="T640" i="1"/>
  <c r="U640" i="1" s="1"/>
  <c r="T1083" i="1"/>
  <c r="U1083" i="1" s="1"/>
  <c r="T427" i="1"/>
  <c r="U427" i="1" s="1"/>
  <c r="T598" i="1"/>
  <c r="U598" i="1" s="1"/>
  <c r="T1046" i="1"/>
  <c r="U1046" i="1" s="1"/>
  <c r="T1543" i="1"/>
  <c r="U1543" i="1" s="1"/>
  <c r="T1881" i="1"/>
  <c r="U1881" i="1" s="1"/>
  <c r="T3995" i="1"/>
  <c r="U3995" i="1" s="1"/>
  <c r="T983" i="1"/>
  <c r="U983" i="1" s="1"/>
  <c r="T2950" i="1"/>
  <c r="U2950" i="1" s="1"/>
  <c r="T1413" i="1"/>
  <c r="U1413" i="1" s="1"/>
  <c r="T2877" i="1"/>
  <c r="U2877" i="1" s="1"/>
  <c r="T1917" i="1"/>
  <c r="U1917" i="1" s="1"/>
  <c r="T580" i="1"/>
  <c r="U580" i="1" s="1"/>
  <c r="T668" i="1"/>
  <c r="U668" i="1" s="1"/>
  <c r="T1867" i="1"/>
  <c r="U1867" i="1" s="1"/>
  <c r="T4074" i="1"/>
  <c r="U4074" i="1" s="1"/>
  <c r="T637" i="1"/>
  <c r="U637" i="1" s="1"/>
  <c r="T780" i="1"/>
  <c r="U780" i="1" s="1"/>
  <c r="T2362" i="1"/>
  <c r="U2362" i="1" s="1"/>
  <c r="T4008" i="1"/>
  <c r="U4008" i="1" s="1"/>
  <c r="T1813" i="1"/>
  <c r="U1813" i="1" s="1"/>
  <c r="T4084" i="1"/>
  <c r="U4084" i="1" s="1"/>
  <c r="T2396" i="1"/>
  <c r="U2396" i="1" s="1"/>
  <c r="T3807" i="1"/>
  <c r="U3807" i="1" s="1"/>
  <c r="T3906" i="1"/>
  <c r="U3906" i="1" s="1"/>
  <c r="T1183" i="1"/>
  <c r="U1183" i="1" s="1"/>
  <c r="T1422" i="1"/>
  <c r="U1422" i="1" s="1"/>
  <c r="T2150" i="1"/>
  <c r="U2150" i="1" s="1"/>
  <c r="T2386" i="1"/>
  <c r="U2386" i="1" s="1"/>
  <c r="T2585" i="1"/>
  <c r="U2585" i="1" s="1"/>
  <c r="T2156" i="1"/>
  <c r="U2156" i="1" s="1"/>
  <c r="T2420" i="1"/>
  <c r="U2420" i="1" s="1"/>
  <c r="T196" i="1"/>
  <c r="U196" i="1" s="1"/>
  <c r="T437" i="1"/>
  <c r="U437" i="1" s="1"/>
  <c r="T984" i="1"/>
  <c r="U984" i="1" s="1"/>
  <c r="T1595" i="1"/>
  <c r="U1595" i="1" s="1"/>
  <c r="T3060" i="1"/>
  <c r="U3060" i="1" s="1"/>
  <c r="T4115" i="1"/>
  <c r="U4115" i="1" s="1"/>
  <c r="T447" i="1"/>
  <c r="U447" i="1" s="1"/>
  <c r="T1453" i="1"/>
  <c r="U1453" i="1" s="1"/>
  <c r="T1994" i="1"/>
  <c r="U1994" i="1" s="1"/>
  <c r="T2433" i="1"/>
  <c r="U2433" i="1" s="1"/>
  <c r="T2434" i="1"/>
  <c r="U2434" i="1" s="1"/>
  <c r="T2771" i="1"/>
  <c r="U2771" i="1" s="1"/>
  <c r="T2909" i="1"/>
  <c r="U2909" i="1" s="1"/>
  <c r="T2915" i="1"/>
  <c r="U2915" i="1" s="1"/>
  <c r="T2948" i="1"/>
  <c r="U2948" i="1" s="1"/>
  <c r="T3074" i="1"/>
  <c r="U3074" i="1" s="1"/>
  <c r="T3631" i="1"/>
  <c r="U3631" i="1" s="1"/>
  <c r="T123" i="1"/>
  <c r="U123" i="1" s="1"/>
  <c r="T173" i="1"/>
  <c r="U173" i="1" s="1"/>
  <c r="T214" i="1"/>
  <c r="U214" i="1" s="1"/>
  <c r="T216" i="1"/>
  <c r="U216" i="1" s="1"/>
  <c r="T466" i="1"/>
  <c r="U466" i="1" s="1"/>
  <c r="T476" i="1"/>
  <c r="U476" i="1" s="1"/>
  <c r="T498" i="1"/>
  <c r="U498" i="1" s="1"/>
  <c r="T542" i="1"/>
  <c r="U542" i="1" s="1"/>
  <c r="T544" i="1"/>
  <c r="U544" i="1" s="1"/>
  <c r="T566" i="1"/>
  <c r="U566" i="1" s="1"/>
  <c r="T568" i="1"/>
  <c r="U568" i="1" s="1"/>
  <c r="T578" i="1"/>
  <c r="U578" i="1" s="1"/>
  <c r="T582" i="1"/>
  <c r="U582" i="1" s="1"/>
  <c r="T585" i="1"/>
  <c r="U585" i="1" s="1"/>
  <c r="T591" i="1"/>
  <c r="U591" i="1" s="1"/>
  <c r="T621" i="1"/>
  <c r="U621" i="1" s="1"/>
  <c r="T636" i="1"/>
  <c r="U636" i="1" s="1"/>
  <c r="T641" i="1"/>
  <c r="U641" i="1" s="1"/>
  <c r="T683" i="1"/>
  <c r="U683" i="1" s="1"/>
  <c r="T698" i="1"/>
  <c r="U698" i="1" s="1"/>
  <c r="T1049" i="1"/>
  <c r="U1049" i="1" s="1"/>
  <c r="T1113" i="1"/>
  <c r="U1113" i="1" s="1"/>
  <c r="T1130" i="1"/>
  <c r="U1130" i="1" s="1"/>
  <c r="T1136" i="1"/>
  <c r="U1136" i="1" s="1"/>
  <c r="T1318" i="1"/>
  <c r="U1318" i="1" s="1"/>
  <c r="T1412" i="1"/>
  <c r="U1412" i="1" s="1"/>
  <c r="T1416" i="1"/>
  <c r="U1416" i="1" s="1"/>
  <c r="T1442" i="1"/>
  <c r="U1442" i="1" s="1"/>
  <c r="T1452" i="1"/>
  <c r="U1452" i="1" s="1"/>
  <c r="T1499" i="1"/>
  <c r="U1499" i="1" s="1"/>
  <c r="T1547" i="1"/>
  <c r="U1547" i="1" s="1"/>
  <c r="T1589" i="1"/>
  <c r="U1589" i="1" s="1"/>
  <c r="T1600" i="1"/>
  <c r="U1600" i="1" s="1"/>
  <c r="T1704" i="1"/>
  <c r="U1704" i="1" s="1"/>
  <c r="T1724" i="1"/>
  <c r="U1724" i="1" s="1"/>
  <c r="T1729" i="1"/>
  <c r="U1729" i="1" s="1"/>
  <c r="T1736" i="1"/>
  <c r="U1736" i="1" s="1"/>
  <c r="T1741" i="1"/>
  <c r="U1741" i="1" s="1"/>
  <c r="T1988" i="1"/>
  <c r="U1988" i="1" s="1"/>
  <c r="T2148" i="1"/>
  <c r="U2148" i="1" s="1"/>
  <c r="T2346" i="1"/>
  <c r="U2346" i="1" s="1"/>
  <c r="T2423" i="1"/>
  <c r="U2423" i="1" s="1"/>
  <c r="T2424" i="1"/>
  <c r="U2424" i="1" s="1"/>
  <c r="T2427" i="1"/>
  <c r="U2427" i="1" s="1"/>
  <c r="T2429" i="1"/>
  <c r="U2429" i="1" s="1"/>
  <c r="T2430" i="1"/>
  <c r="U2430" i="1" s="1"/>
  <c r="T2584" i="1"/>
  <c r="U2584" i="1" s="1"/>
  <c r="T2596" i="1"/>
  <c r="U2596" i="1" s="1"/>
  <c r="T2691" i="1"/>
  <c r="U2691" i="1" s="1"/>
  <c r="T2696" i="1"/>
  <c r="U2696" i="1" s="1"/>
  <c r="T2775" i="1"/>
  <c r="U2775" i="1" s="1"/>
  <c r="T2912" i="1"/>
  <c r="U2912" i="1" s="1"/>
  <c r="T2916" i="1"/>
  <c r="U2916" i="1" s="1"/>
  <c r="T2943" i="1"/>
  <c r="U2943" i="1" s="1"/>
  <c r="T3057" i="1"/>
  <c r="U3057" i="1" s="1"/>
  <c r="T3119" i="1"/>
  <c r="U3119" i="1" s="1"/>
  <c r="T3202" i="1"/>
  <c r="U3202" i="1" s="1"/>
  <c r="T3632" i="1"/>
  <c r="U3632" i="1" s="1"/>
  <c r="T3641" i="1"/>
  <c r="U3641" i="1" s="1"/>
  <c r="T3647" i="1"/>
  <c r="U3647" i="1" s="1"/>
  <c r="T3798" i="1"/>
  <c r="U3798" i="1" s="1"/>
  <c r="T3858" i="1"/>
  <c r="U3858" i="1" s="1"/>
  <c r="T3861" i="1"/>
  <c r="U3861" i="1" s="1"/>
  <c r="T3864" i="1"/>
  <c r="U3864" i="1" s="1"/>
  <c r="T3914" i="1"/>
  <c r="U3914" i="1" s="1"/>
  <c r="T3934" i="1"/>
  <c r="U3934" i="1" s="1"/>
  <c r="T3953" i="1"/>
  <c r="U3953" i="1" s="1"/>
  <c r="T4006" i="1"/>
  <c r="U4006" i="1" s="1"/>
  <c r="T4017" i="1"/>
  <c r="U4017" i="1" s="1"/>
  <c r="T4047" i="1"/>
  <c r="U4047" i="1" s="1"/>
  <c r="T4052" i="1"/>
  <c r="U4052" i="1" s="1"/>
  <c r="T4114" i="1"/>
  <c r="U4114" i="1" s="1"/>
  <c r="T124" i="1"/>
  <c r="U124" i="1" s="1"/>
  <c r="T126" i="1"/>
  <c r="U126" i="1" s="1"/>
  <c r="T131" i="1"/>
  <c r="U131" i="1" s="1"/>
  <c r="T132" i="1"/>
  <c r="U132" i="1" s="1"/>
  <c r="T133" i="1"/>
  <c r="U133" i="1" s="1"/>
  <c r="T135" i="1"/>
  <c r="U135" i="1" s="1"/>
  <c r="T136" i="1"/>
  <c r="U136" i="1" s="1"/>
  <c r="T138" i="1"/>
  <c r="U138" i="1" s="1"/>
  <c r="T139" i="1"/>
  <c r="U139" i="1" s="1"/>
  <c r="T142" i="1"/>
  <c r="U142" i="1" s="1"/>
  <c r="T145" i="1"/>
  <c r="U145" i="1" s="1"/>
  <c r="T149" i="1"/>
  <c r="U149" i="1" s="1"/>
  <c r="T160" i="1"/>
  <c r="U160" i="1" s="1"/>
  <c r="T162" i="1"/>
  <c r="U162" i="1" s="1"/>
  <c r="T165" i="1"/>
  <c r="U165" i="1" s="1"/>
  <c r="T167" i="1"/>
  <c r="U167" i="1" s="1"/>
  <c r="T174" i="1"/>
  <c r="U174" i="1" s="1"/>
  <c r="T175" i="1"/>
  <c r="U175" i="1" s="1"/>
  <c r="T176" i="1"/>
  <c r="U176" i="1" s="1"/>
  <c r="T178" i="1"/>
  <c r="U178" i="1" s="1"/>
  <c r="T180" i="1"/>
  <c r="U180" i="1" s="1"/>
  <c r="T184" i="1"/>
  <c r="U184" i="1" s="1"/>
  <c r="T188" i="1"/>
  <c r="U188" i="1" s="1"/>
  <c r="T190" i="1"/>
  <c r="U190" i="1" s="1"/>
  <c r="T195" i="1"/>
  <c r="U195" i="1" s="1"/>
  <c r="T197" i="1"/>
  <c r="U197" i="1" s="1"/>
  <c r="T201" i="1"/>
  <c r="U201" i="1" s="1"/>
  <c r="T204" i="1"/>
  <c r="U204" i="1" s="1"/>
  <c r="T208" i="1"/>
  <c r="U208" i="1" s="1"/>
  <c r="T210" i="1"/>
  <c r="U210" i="1" s="1"/>
  <c r="T211" i="1"/>
  <c r="U211" i="1" s="1"/>
  <c r="T223" i="1"/>
  <c r="U223" i="1" s="1"/>
  <c r="T225" i="1"/>
  <c r="U225" i="1" s="1"/>
  <c r="T226" i="1"/>
  <c r="U226" i="1" s="1"/>
  <c r="T227" i="1"/>
  <c r="U227" i="1" s="1"/>
  <c r="T229" i="1"/>
  <c r="U229" i="1" s="1"/>
  <c r="T230" i="1"/>
  <c r="U230" i="1" s="1"/>
  <c r="T231" i="1"/>
  <c r="U231" i="1" s="1"/>
  <c r="T233" i="1"/>
  <c r="U233" i="1" s="1"/>
  <c r="T235" i="1"/>
  <c r="U235" i="1" s="1"/>
  <c r="T237" i="1"/>
  <c r="U237" i="1" s="1"/>
  <c r="T238" i="1"/>
  <c r="U238" i="1" s="1"/>
  <c r="T240" i="1"/>
  <c r="U240" i="1" s="1"/>
  <c r="T429" i="1"/>
  <c r="U429" i="1" s="1"/>
  <c r="T431" i="1"/>
  <c r="U431" i="1" s="1"/>
  <c r="T435" i="1"/>
  <c r="U435" i="1" s="1"/>
  <c r="T438" i="1"/>
  <c r="U438" i="1" s="1"/>
  <c r="T439" i="1"/>
  <c r="U439" i="1" s="1"/>
  <c r="T441" i="1"/>
  <c r="U441" i="1" s="1"/>
  <c r="T443" i="1"/>
  <c r="U443" i="1" s="1"/>
  <c r="T453" i="1"/>
  <c r="U453" i="1" s="1"/>
  <c r="T459" i="1"/>
  <c r="U459" i="1" s="1"/>
  <c r="T463" i="1"/>
  <c r="U463" i="1" s="1"/>
  <c r="T464" i="1"/>
  <c r="U464" i="1" s="1"/>
  <c r="T470" i="1"/>
  <c r="U470" i="1" s="1"/>
  <c r="T471" i="1"/>
  <c r="U471" i="1" s="1"/>
  <c r="T477" i="1"/>
  <c r="U477" i="1" s="1"/>
  <c r="T479" i="1"/>
  <c r="U479" i="1" s="1"/>
  <c r="T480" i="1"/>
  <c r="U480" i="1" s="1"/>
  <c r="T489" i="1"/>
  <c r="U489" i="1" s="1"/>
  <c r="T490" i="1"/>
  <c r="U490" i="1" s="1"/>
  <c r="T492" i="1"/>
  <c r="U492" i="1" s="1"/>
  <c r="T493" i="1"/>
  <c r="U493" i="1" s="1"/>
  <c r="T494" i="1"/>
  <c r="U494" i="1" s="1"/>
  <c r="T495" i="1"/>
  <c r="U495" i="1" s="1"/>
  <c r="T497" i="1"/>
  <c r="U497" i="1" s="1"/>
  <c r="T503" i="1"/>
  <c r="U503" i="1" s="1"/>
  <c r="T512" i="1"/>
  <c r="U512" i="1" s="1"/>
  <c r="T518" i="1"/>
  <c r="U518" i="1" s="1"/>
  <c r="T520" i="1"/>
  <c r="U520" i="1" s="1"/>
  <c r="T549" i="1"/>
  <c r="U549" i="1" s="1"/>
  <c r="T554" i="1"/>
  <c r="U554" i="1" s="1"/>
  <c r="T557" i="1"/>
  <c r="U557" i="1" s="1"/>
  <c r="T560" i="1"/>
  <c r="U560" i="1" s="1"/>
  <c r="T564" i="1"/>
  <c r="U564" i="1" s="1"/>
  <c r="T567" i="1"/>
  <c r="U567" i="1" s="1"/>
  <c r="T569" i="1"/>
  <c r="U569" i="1" s="1"/>
  <c r="T574" i="1"/>
  <c r="U574" i="1" s="1"/>
  <c r="T583" i="1"/>
  <c r="U583" i="1" s="1"/>
  <c r="T584" i="1"/>
  <c r="U584" i="1" s="1"/>
  <c r="T587" i="1"/>
  <c r="U587" i="1" s="1"/>
  <c r="T604" i="1"/>
  <c r="U604" i="1" s="1"/>
  <c r="T606" i="1"/>
  <c r="U606" i="1" s="1"/>
  <c r="T609" i="1"/>
  <c r="U609" i="1" s="1"/>
  <c r="T612" i="1"/>
  <c r="U612" i="1" s="1"/>
  <c r="T613" i="1"/>
  <c r="U613" i="1" s="1"/>
  <c r="T614" i="1"/>
  <c r="U614" i="1" s="1"/>
  <c r="T616" i="1"/>
  <c r="U616" i="1" s="1"/>
  <c r="T617" i="1"/>
  <c r="U617" i="1" s="1"/>
  <c r="T618" i="1"/>
  <c r="U618" i="1" s="1"/>
  <c r="T620" i="1"/>
  <c r="U620" i="1" s="1"/>
  <c r="T625" i="1"/>
  <c r="U625" i="1" s="1"/>
  <c r="T626" i="1"/>
  <c r="U626" i="1" s="1"/>
  <c r="T627" i="1"/>
  <c r="U627" i="1" s="1"/>
  <c r="T630" i="1"/>
  <c r="U630" i="1" s="1"/>
  <c r="T634" i="1"/>
  <c r="U634" i="1" s="1"/>
  <c r="T639" i="1"/>
  <c r="U639" i="1" s="1"/>
  <c r="T688" i="1"/>
  <c r="U688" i="1" s="1"/>
  <c r="T708" i="1"/>
  <c r="U708" i="1" s="1"/>
  <c r="T712" i="1"/>
  <c r="U712" i="1" s="1"/>
  <c r="T762" i="1"/>
  <c r="U762" i="1" s="1"/>
  <c r="T764" i="1"/>
  <c r="U764" i="1" s="1"/>
  <c r="T766" i="1"/>
  <c r="U766" i="1" s="1"/>
  <c r="T768" i="1"/>
  <c r="U768" i="1" s="1"/>
  <c r="T770" i="1"/>
  <c r="U770" i="1" s="1"/>
  <c r="T772" i="1"/>
  <c r="U772" i="1" s="1"/>
  <c r="T877" i="1"/>
  <c r="U877" i="1" s="1"/>
  <c r="T889" i="1"/>
  <c r="U889" i="1" s="1"/>
  <c r="T899" i="1"/>
  <c r="U899" i="1" s="1"/>
  <c r="T903" i="1"/>
  <c r="U903" i="1" s="1"/>
  <c r="T908" i="1"/>
  <c r="U908" i="1" s="1"/>
  <c r="T909" i="1"/>
  <c r="U909" i="1" s="1"/>
  <c r="T910" i="1"/>
  <c r="U910" i="1" s="1"/>
  <c r="T913" i="1"/>
  <c r="U913" i="1" s="1"/>
  <c r="T916" i="1"/>
  <c r="U916" i="1" s="1"/>
  <c r="T918" i="1"/>
  <c r="U918" i="1" s="1"/>
  <c r="T922" i="1"/>
  <c r="U922" i="1" s="1"/>
  <c r="T928" i="1"/>
  <c r="U928" i="1" s="1"/>
  <c r="T929" i="1"/>
  <c r="U929" i="1" s="1"/>
  <c r="T931" i="1"/>
  <c r="U931" i="1" s="1"/>
  <c r="T938" i="1"/>
  <c r="U938" i="1" s="1"/>
  <c r="T949" i="1"/>
  <c r="U949" i="1" s="1"/>
  <c r="T990" i="1"/>
  <c r="U990" i="1" s="1"/>
  <c r="T1043" i="1"/>
  <c r="U1043" i="1" s="1"/>
  <c r="T1048" i="1"/>
  <c r="U1048" i="1" s="1"/>
  <c r="T1051" i="1"/>
  <c r="U1051" i="1" s="1"/>
  <c r="T1052" i="1"/>
  <c r="U1052" i="1" s="1"/>
  <c r="T1053" i="1"/>
  <c r="U1053" i="1" s="1"/>
  <c r="T1054" i="1"/>
  <c r="U1054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3" i="1"/>
  <c r="U1063" i="1" s="1"/>
  <c r="T1065" i="1"/>
  <c r="U1065" i="1" s="1"/>
  <c r="T1073" i="1"/>
  <c r="U1073" i="1" s="1"/>
  <c r="T1086" i="1"/>
  <c r="U1086" i="1" s="1"/>
  <c r="T1089" i="1"/>
  <c r="U1089" i="1" s="1"/>
  <c r="T1109" i="1"/>
  <c r="U1109" i="1" s="1"/>
  <c r="T1122" i="1"/>
  <c r="U1122" i="1" s="1"/>
  <c r="T1124" i="1"/>
  <c r="U1124" i="1" s="1"/>
  <c r="T1127" i="1"/>
  <c r="U1127" i="1" s="1"/>
  <c r="T1133" i="1"/>
  <c r="U1133" i="1" s="1"/>
  <c r="T1142" i="1"/>
  <c r="U1142" i="1" s="1"/>
  <c r="T1143" i="1"/>
  <c r="U1143" i="1" s="1"/>
  <c r="T1144" i="1"/>
  <c r="U1144" i="1" s="1"/>
  <c r="T1146" i="1"/>
  <c r="U1146" i="1" s="1"/>
  <c r="T1149" i="1"/>
  <c r="U1149" i="1" s="1"/>
  <c r="T1153" i="1"/>
  <c r="U1153" i="1" s="1"/>
  <c r="T1158" i="1"/>
  <c r="U1158" i="1" s="1"/>
  <c r="T1161" i="1"/>
  <c r="U1161" i="1" s="1"/>
  <c r="T1163" i="1"/>
  <c r="U1163" i="1" s="1"/>
  <c r="T1165" i="1"/>
  <c r="U1165" i="1" s="1"/>
  <c r="T1166" i="1"/>
  <c r="U1166" i="1" s="1"/>
  <c r="T1174" i="1"/>
  <c r="U1174" i="1" s="1"/>
  <c r="T1179" i="1"/>
  <c r="U1179" i="1" s="1"/>
  <c r="T1229" i="1"/>
  <c r="U1229" i="1" s="1"/>
  <c r="T1232" i="1"/>
  <c r="U1232" i="1" s="1"/>
  <c r="T1233" i="1"/>
  <c r="U1233" i="1" s="1"/>
  <c r="T1236" i="1"/>
  <c r="U1236" i="1" s="1"/>
  <c r="T1238" i="1"/>
  <c r="U1238" i="1" s="1"/>
  <c r="T1239" i="1"/>
  <c r="U1239" i="1" s="1"/>
  <c r="T1241" i="1"/>
  <c r="U1241" i="1" s="1"/>
  <c r="T1334" i="1"/>
  <c r="U1334" i="1" s="1"/>
  <c r="T1335" i="1"/>
  <c r="U1335" i="1" s="1"/>
  <c r="T1342" i="1"/>
  <c r="U1342" i="1" s="1"/>
  <c r="T1411" i="1"/>
  <c r="U1411" i="1" s="1"/>
  <c r="T1418" i="1"/>
  <c r="U1418" i="1" s="1"/>
  <c r="T1427" i="1"/>
  <c r="U1427" i="1" s="1"/>
  <c r="T1428" i="1"/>
  <c r="U1428" i="1" s="1"/>
  <c r="T1431" i="1"/>
  <c r="U1431" i="1" s="1"/>
  <c r="T1434" i="1"/>
  <c r="U1434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50" i="1"/>
  <c r="U1450" i="1" s="1"/>
  <c r="T1451" i="1"/>
  <c r="U1451" i="1" s="1"/>
  <c r="T1454" i="1"/>
  <c r="U1454" i="1" s="1"/>
  <c r="T1455" i="1"/>
  <c r="U1455" i="1" s="1"/>
  <c r="T1459" i="1"/>
  <c r="U1459" i="1" s="1"/>
  <c r="T1460" i="1"/>
  <c r="U1460" i="1" s="1"/>
  <c r="T1461" i="1"/>
  <c r="U1461" i="1" s="1"/>
  <c r="T1462" i="1"/>
  <c r="U1462" i="1" s="1"/>
  <c r="T1486" i="1"/>
  <c r="U1486" i="1" s="1"/>
  <c r="T1489" i="1"/>
  <c r="U1489" i="1" s="1"/>
  <c r="T1491" i="1"/>
  <c r="U1491" i="1" s="1"/>
  <c r="T1495" i="1"/>
  <c r="U1495" i="1" s="1"/>
  <c r="T1497" i="1"/>
  <c r="U1497" i="1" s="1"/>
  <c r="T1498" i="1"/>
  <c r="U1498" i="1" s="1"/>
  <c r="T1546" i="1"/>
  <c r="U1546" i="1" s="1"/>
  <c r="T1549" i="1"/>
  <c r="U1549" i="1" s="1"/>
  <c r="T1553" i="1"/>
  <c r="U1553" i="1" s="1"/>
  <c r="T1555" i="1"/>
  <c r="U1555" i="1" s="1"/>
  <c r="T1556" i="1"/>
  <c r="U1556" i="1" s="1"/>
  <c r="T1557" i="1"/>
  <c r="U1557" i="1" s="1"/>
  <c r="T1564" i="1"/>
  <c r="U1564" i="1" s="1"/>
  <c r="T1571" i="1"/>
  <c r="U1571" i="1" s="1"/>
  <c r="T1582" i="1"/>
  <c r="U1582" i="1" s="1"/>
  <c r="T1586" i="1"/>
  <c r="U1586" i="1" s="1"/>
  <c r="T1588" i="1"/>
  <c r="U1588" i="1" s="1"/>
  <c r="T1590" i="1"/>
  <c r="U1590" i="1" s="1"/>
  <c r="T1591" i="1"/>
  <c r="U1591" i="1" s="1"/>
  <c r="T1594" i="1"/>
  <c r="U1594" i="1" s="1"/>
  <c r="T1599" i="1"/>
  <c r="U1599" i="1" s="1"/>
  <c r="T1601" i="1"/>
  <c r="U1601" i="1" s="1"/>
  <c r="T1684" i="1"/>
  <c r="U1684" i="1" s="1"/>
  <c r="T1698" i="1"/>
  <c r="U1698" i="1" s="1"/>
  <c r="T1700" i="1"/>
  <c r="U1700" i="1" s="1"/>
  <c r="T1707" i="1"/>
  <c r="U1707" i="1" s="1"/>
  <c r="T1708" i="1"/>
  <c r="U1708" i="1" s="1"/>
  <c r="T1710" i="1"/>
  <c r="U1710" i="1" s="1"/>
  <c r="T1714" i="1"/>
  <c r="U1714" i="1" s="1"/>
  <c r="T1723" i="1"/>
  <c r="U1723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42" i="1"/>
  <c r="U1742" i="1" s="1"/>
  <c r="T1768" i="1"/>
  <c r="U1768" i="1" s="1"/>
  <c r="T1815" i="1"/>
  <c r="U1815" i="1" s="1"/>
  <c r="T1817" i="1"/>
  <c r="U1817" i="1" s="1"/>
  <c r="T1820" i="1"/>
  <c r="U1820" i="1" s="1"/>
  <c r="T1863" i="1"/>
  <c r="U1863" i="1" s="1"/>
  <c r="T1871" i="1"/>
  <c r="U1871" i="1" s="1"/>
  <c r="T1878" i="1"/>
  <c r="U1878" i="1" s="1"/>
  <c r="T1879" i="1"/>
  <c r="U1879" i="1" s="1"/>
  <c r="T1880" i="1"/>
  <c r="U1880" i="1" s="1"/>
  <c r="T1984" i="1"/>
  <c r="U1984" i="1" s="1"/>
  <c r="T1995" i="1"/>
  <c r="U1995" i="1" s="1"/>
  <c r="T1996" i="1"/>
  <c r="U1996" i="1" s="1"/>
  <c r="T1998" i="1"/>
  <c r="U1998" i="1" s="1"/>
  <c r="T1999" i="1"/>
  <c r="U1999" i="1" s="1"/>
  <c r="T2143" i="1"/>
  <c r="U2143" i="1" s="1"/>
  <c r="T2151" i="1"/>
  <c r="U2151" i="1" s="1"/>
  <c r="T2343" i="1"/>
  <c r="U2343" i="1" s="1"/>
  <c r="T2344" i="1"/>
  <c r="U2344" i="1" s="1"/>
  <c r="T2347" i="1"/>
  <c r="U2347" i="1" s="1"/>
  <c r="T2351" i="1"/>
  <c r="U2351" i="1" s="1"/>
  <c r="T2352" i="1"/>
  <c r="U2352" i="1" s="1"/>
  <c r="T2354" i="1"/>
  <c r="U2354" i="1" s="1"/>
  <c r="T2355" i="1"/>
  <c r="U2355" i="1" s="1"/>
  <c r="T2358" i="1"/>
  <c r="U2358" i="1" s="1"/>
  <c r="T2359" i="1"/>
  <c r="U2359" i="1" s="1"/>
  <c r="T2360" i="1"/>
  <c r="U2360" i="1" s="1"/>
  <c r="T2363" i="1"/>
  <c r="U2363" i="1" s="1"/>
  <c r="T2365" i="1"/>
  <c r="U2365" i="1" s="1"/>
  <c r="T2366" i="1"/>
  <c r="U2366" i="1" s="1"/>
  <c r="T2367" i="1"/>
  <c r="U2367" i="1" s="1"/>
  <c r="T2371" i="1"/>
  <c r="U2371" i="1" s="1"/>
  <c r="T2373" i="1"/>
  <c r="U2373" i="1" s="1"/>
  <c r="T2377" i="1"/>
  <c r="U2377" i="1" s="1"/>
  <c r="T2379" i="1"/>
  <c r="U2379" i="1" s="1"/>
  <c r="T2380" i="1"/>
  <c r="U2380" i="1" s="1"/>
  <c r="T2381" i="1"/>
  <c r="U2381" i="1" s="1"/>
  <c r="T2388" i="1"/>
  <c r="U2388" i="1" s="1"/>
  <c r="T2392" i="1"/>
  <c r="U2392" i="1" s="1"/>
  <c r="T2394" i="1"/>
  <c r="U2394" i="1" s="1"/>
  <c r="T2397" i="1"/>
  <c r="U2397" i="1" s="1"/>
  <c r="T2399" i="1"/>
  <c r="U2399" i="1" s="1"/>
  <c r="T2400" i="1"/>
  <c r="U2400" i="1" s="1"/>
  <c r="T2401" i="1"/>
  <c r="U2401" i="1" s="1"/>
  <c r="T2402" i="1"/>
  <c r="U2402" i="1" s="1"/>
  <c r="T2406" i="1"/>
  <c r="U2406" i="1" s="1"/>
  <c r="T2412" i="1"/>
  <c r="U2412" i="1" s="1"/>
  <c r="T2414" i="1"/>
  <c r="U2414" i="1" s="1"/>
  <c r="T2419" i="1"/>
  <c r="U2419" i="1" s="1"/>
  <c r="T2421" i="1"/>
  <c r="U2421" i="1" s="1"/>
  <c r="T2428" i="1"/>
  <c r="U2428" i="1" s="1"/>
  <c r="T2435" i="1"/>
  <c r="U2435" i="1" s="1"/>
  <c r="T2439" i="1"/>
  <c r="U2439" i="1" s="1"/>
  <c r="T2441" i="1"/>
  <c r="U2441" i="1" s="1"/>
  <c r="T2505" i="1"/>
  <c r="U2505" i="1" s="1"/>
  <c r="T2506" i="1"/>
  <c r="U2506" i="1" s="1"/>
  <c r="T2507" i="1"/>
  <c r="U2507" i="1" s="1"/>
  <c r="T2509" i="1"/>
  <c r="U2509" i="1" s="1"/>
  <c r="T2510" i="1"/>
  <c r="U2510" i="1" s="1"/>
  <c r="T2513" i="1"/>
  <c r="U2513" i="1" s="1"/>
  <c r="T2514" i="1"/>
  <c r="U2514" i="1" s="1"/>
  <c r="T2515" i="1"/>
  <c r="U2515" i="1" s="1"/>
  <c r="T2518" i="1"/>
  <c r="U2518" i="1" s="1"/>
  <c r="T2520" i="1"/>
  <c r="U2520" i="1" s="1"/>
  <c r="T2522" i="1"/>
  <c r="U2522" i="1" s="1"/>
  <c r="T2563" i="1"/>
  <c r="U2563" i="1" s="1"/>
  <c r="T2565" i="1"/>
  <c r="U2565" i="1" s="1"/>
  <c r="T2566" i="1"/>
  <c r="U2566" i="1" s="1"/>
  <c r="T2568" i="1"/>
  <c r="U2568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6" i="1"/>
  <c r="U2586" i="1" s="1"/>
  <c r="T2592" i="1"/>
  <c r="U2592" i="1" s="1"/>
  <c r="T2595" i="1"/>
  <c r="U2595" i="1" s="1"/>
  <c r="T2644" i="1"/>
  <c r="U2644" i="1" s="1"/>
  <c r="T2688" i="1"/>
  <c r="U2688" i="1" s="1"/>
  <c r="T2689" i="1"/>
  <c r="U2689" i="1" s="1"/>
  <c r="T2701" i="1"/>
  <c r="U2701" i="1" s="1"/>
  <c r="T2745" i="1"/>
  <c r="U2745" i="1" s="1"/>
  <c r="T2752" i="1"/>
  <c r="U2752" i="1" s="1"/>
  <c r="T2753" i="1"/>
  <c r="U2753" i="1" s="1"/>
  <c r="T2756" i="1"/>
  <c r="U2756" i="1" s="1"/>
  <c r="T2762" i="1"/>
  <c r="U2762" i="1" s="1"/>
  <c r="T2767" i="1"/>
  <c r="U2767" i="1" s="1"/>
  <c r="T2773" i="1"/>
  <c r="U2773" i="1" s="1"/>
  <c r="T2774" i="1"/>
  <c r="U2774" i="1" s="1"/>
  <c r="T2782" i="1"/>
  <c r="U2782" i="1" s="1"/>
  <c r="T2844" i="1"/>
  <c r="U2844" i="1" s="1"/>
  <c r="T2845" i="1"/>
  <c r="U2845" i="1" s="1"/>
  <c r="T2848" i="1"/>
  <c r="U2848" i="1" s="1"/>
  <c r="T2849" i="1"/>
  <c r="U2849" i="1" s="1"/>
  <c r="T2853" i="1"/>
  <c r="U2853" i="1" s="1"/>
  <c r="T2855" i="1"/>
  <c r="U2855" i="1" s="1"/>
  <c r="T2860" i="1"/>
  <c r="U2860" i="1" s="1"/>
  <c r="T2867" i="1"/>
  <c r="U2867" i="1" s="1"/>
  <c r="T2874" i="1"/>
  <c r="U2874" i="1" s="1"/>
  <c r="T2878" i="1"/>
  <c r="U2878" i="1" s="1"/>
  <c r="T2883" i="1"/>
  <c r="U2883" i="1" s="1"/>
  <c r="T2890" i="1"/>
  <c r="U2890" i="1" s="1"/>
  <c r="T2896" i="1"/>
  <c r="U2896" i="1" s="1"/>
  <c r="T2901" i="1"/>
  <c r="U2901" i="1" s="1"/>
  <c r="T2945" i="1"/>
  <c r="U2945" i="1" s="1"/>
  <c r="T2947" i="1"/>
  <c r="U2947" i="1" s="1"/>
  <c r="T2952" i="1"/>
  <c r="U2952" i="1" s="1"/>
  <c r="T2956" i="1"/>
  <c r="U2956" i="1" s="1"/>
  <c r="T2960" i="1"/>
  <c r="U2960" i="1" s="1"/>
  <c r="T2961" i="1"/>
  <c r="U2961" i="1" s="1"/>
  <c r="T2962" i="1"/>
  <c r="U2962" i="1" s="1"/>
  <c r="T3056" i="1"/>
  <c r="U3056" i="1" s="1"/>
  <c r="T3058" i="1"/>
  <c r="U3058" i="1" s="1"/>
  <c r="T3059" i="1"/>
  <c r="U3059" i="1" s="1"/>
  <c r="T3063" i="1"/>
  <c r="U3063" i="1" s="1"/>
  <c r="T3084" i="1"/>
  <c r="U3084" i="1" s="1"/>
  <c r="T3116" i="1"/>
  <c r="U3116" i="1" s="1"/>
  <c r="T3127" i="1"/>
  <c r="U3127" i="1" s="1"/>
  <c r="T3129" i="1"/>
  <c r="U3129" i="1" s="1"/>
  <c r="T3140" i="1"/>
  <c r="U3140" i="1" s="1"/>
  <c r="T3145" i="1"/>
  <c r="U3145" i="1" s="1"/>
  <c r="T3147" i="1"/>
  <c r="U3147" i="1" s="1"/>
  <c r="T3192" i="1"/>
  <c r="U3192" i="1" s="1"/>
  <c r="T3196" i="1"/>
  <c r="U3196" i="1" s="1"/>
  <c r="T3206" i="1"/>
  <c r="U3206" i="1" s="1"/>
  <c r="T3208" i="1"/>
  <c r="U3208" i="1" s="1"/>
  <c r="T3630" i="1"/>
  <c r="U3630" i="1" s="1"/>
  <c r="T3638" i="1"/>
  <c r="U3638" i="1" s="1"/>
  <c r="T3643" i="1"/>
  <c r="U3643" i="1" s="1"/>
  <c r="T3645" i="1"/>
  <c r="U3645" i="1" s="1"/>
  <c r="T3735" i="1"/>
  <c r="U3735" i="1" s="1"/>
  <c r="T3743" i="1"/>
  <c r="U3743" i="1" s="1"/>
  <c r="T3745" i="1"/>
  <c r="U3745" i="1" s="1"/>
  <c r="T3746" i="1"/>
  <c r="U3746" i="1" s="1"/>
  <c r="T3792" i="1"/>
  <c r="U3792" i="1" s="1"/>
  <c r="T3793" i="1"/>
  <c r="U3793" i="1" s="1"/>
  <c r="T3804" i="1"/>
  <c r="U3804" i="1" s="1"/>
  <c r="T3806" i="1"/>
  <c r="U3806" i="1" s="1"/>
  <c r="T3865" i="1"/>
  <c r="U3865" i="1" s="1"/>
  <c r="T3874" i="1"/>
  <c r="U3874" i="1" s="1"/>
  <c r="T3875" i="1"/>
  <c r="U3875" i="1" s="1"/>
  <c r="T3876" i="1"/>
  <c r="U3876" i="1" s="1"/>
  <c r="T3877" i="1"/>
  <c r="U3877" i="1" s="1"/>
  <c r="T3881" i="1"/>
  <c r="U3881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94" i="1"/>
  <c r="U3894" i="1" s="1"/>
  <c r="T3905" i="1"/>
  <c r="U3905" i="1" s="1"/>
  <c r="T3918" i="1"/>
  <c r="U3918" i="1" s="1"/>
  <c r="T3923" i="1"/>
  <c r="U3923" i="1" s="1"/>
  <c r="T3932" i="1"/>
  <c r="U3932" i="1" s="1"/>
  <c r="T3933" i="1"/>
  <c r="U3933" i="1" s="1"/>
  <c r="T3938" i="1"/>
  <c r="U3938" i="1" s="1"/>
  <c r="T3944" i="1"/>
  <c r="U3944" i="1" s="1"/>
  <c r="T3946" i="1"/>
  <c r="U3946" i="1" s="1"/>
  <c r="T3950" i="1"/>
  <c r="U3950" i="1" s="1"/>
  <c r="T3955" i="1"/>
  <c r="U3955" i="1" s="1"/>
  <c r="T3956" i="1"/>
  <c r="U3956" i="1" s="1"/>
  <c r="T3958" i="1"/>
  <c r="U3958" i="1" s="1"/>
  <c r="T3965" i="1"/>
  <c r="U3965" i="1" s="1"/>
  <c r="T3977" i="1"/>
  <c r="U3977" i="1" s="1"/>
  <c r="T3991" i="1"/>
  <c r="U3991" i="1" s="1"/>
  <c r="T3999" i="1"/>
  <c r="U3999" i="1" s="1"/>
  <c r="T4014" i="1"/>
  <c r="U4014" i="1" s="1"/>
  <c r="T4016" i="1"/>
  <c r="U4016" i="1" s="1"/>
  <c r="T4025" i="1"/>
  <c r="U4025" i="1" s="1"/>
  <c r="T4028" i="1"/>
  <c r="U4028" i="1" s="1"/>
  <c r="T4031" i="1"/>
  <c r="U4031" i="1" s="1"/>
  <c r="T4033" i="1"/>
  <c r="U4033" i="1" s="1"/>
  <c r="T4045" i="1"/>
  <c r="U4045" i="1" s="1"/>
  <c r="T4053" i="1"/>
  <c r="U4053" i="1" s="1"/>
  <c r="T4056" i="1"/>
  <c r="U4056" i="1" s="1"/>
  <c r="T4063" i="1"/>
  <c r="U4063" i="1" s="1"/>
  <c r="T4073" i="1"/>
  <c r="U4073" i="1" s="1"/>
  <c r="T4078" i="1"/>
  <c r="U4078" i="1" s="1"/>
  <c r="T4080" i="1"/>
  <c r="U4080" i="1" s="1"/>
  <c r="T4082" i="1"/>
  <c r="U4082" i="1" s="1"/>
  <c r="T4089" i="1"/>
  <c r="U4089" i="1" s="1"/>
  <c r="T4099" i="1"/>
  <c r="U4099" i="1" s="1"/>
  <c r="T4100" i="1"/>
  <c r="U4100" i="1" s="1"/>
  <c r="T4102" i="1"/>
  <c r="U4102" i="1" s="1"/>
  <c r="T4103" i="1"/>
  <c r="U4103" i="1" s="1"/>
  <c r="T4111" i="1"/>
  <c r="U4111" i="1" s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2345" i="1"/>
  <c r="S3117" i="1"/>
  <c r="S622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2482" i="1"/>
  <c r="S594" i="1"/>
  <c r="S508" i="1"/>
  <c r="S1010" i="1"/>
  <c r="S104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2076" i="1"/>
  <c r="S3800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3069" i="1"/>
  <c r="S2686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833" i="1"/>
  <c r="S398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1772" i="1"/>
  <c r="S590" i="1"/>
  <c r="S3277" i="1"/>
  <c r="S522" i="1"/>
  <c r="S2536" i="1"/>
  <c r="S3872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3509" i="1"/>
  <c r="S2385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2982" i="1"/>
  <c r="S962" i="1"/>
  <c r="S1859" i="1"/>
  <c r="S500" i="1"/>
  <c r="S3504" i="1"/>
  <c r="S1531" i="1"/>
  <c r="S1301" i="1"/>
  <c r="S3585" i="1"/>
  <c r="S3781" i="1"/>
  <c r="S2237" i="1"/>
  <c r="S2532" i="1"/>
  <c r="S553" i="1"/>
  <c r="S322" i="1"/>
  <c r="S1004" i="1"/>
  <c r="S644" i="1"/>
  <c r="S3284" i="1"/>
  <c r="S1850" i="1"/>
  <c r="S760" i="1"/>
  <c r="S3435" i="1"/>
  <c r="S1854" i="1"/>
  <c r="S1797" i="1"/>
  <c r="S1524" i="1"/>
  <c r="S46" i="1"/>
  <c r="S3387" i="1"/>
  <c r="S510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4059" i="1"/>
  <c r="S1312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3362" i="1"/>
  <c r="S2940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3532" i="1"/>
  <c r="S3506" i="1"/>
  <c r="S228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808" i="1"/>
  <c r="S206" i="1"/>
  <c r="S3405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2097" i="1"/>
  <c r="S465" i="1"/>
  <c r="S961" i="1"/>
  <c r="S2979" i="1"/>
  <c r="S1076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3714" i="1"/>
  <c r="S988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1761" i="1"/>
  <c r="S2461" i="1"/>
  <c r="S977" i="1"/>
  <c r="S3349" i="1"/>
  <c r="S1033" i="1"/>
  <c r="S2879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3231" i="1"/>
  <c r="S1903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721" i="1"/>
  <c r="S3508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2790" i="1"/>
  <c r="S786" i="1"/>
  <c r="S515" i="1"/>
  <c r="S28" i="1"/>
  <c r="S113" i="1"/>
  <c r="S1315" i="1"/>
  <c r="S1954" i="1"/>
  <c r="S285" i="1"/>
  <c r="S1992" i="1"/>
  <c r="S2082" i="1"/>
  <c r="S2152" i="1"/>
  <c r="S1653" i="1"/>
  <c r="S3741" i="1"/>
  <c r="S3787" i="1"/>
  <c r="S3171" i="1"/>
  <c r="S4005" i="1"/>
  <c r="S3801" i="1"/>
  <c r="S1333" i="1"/>
  <c r="S2293" i="1"/>
  <c r="S2527" i="1"/>
  <c r="S1114" i="1"/>
  <c r="S3186" i="1"/>
  <c r="S3389" i="1"/>
  <c r="S297" i="1"/>
  <c r="S538" i="1"/>
  <c r="S3782" i="1"/>
  <c r="S2539" i="1"/>
  <c r="S296" i="1"/>
  <c r="S103" i="1"/>
  <c r="S3776" i="1"/>
  <c r="S3772" i="1"/>
  <c r="S181" i="1"/>
  <c r="S3634" i="1"/>
  <c r="S3993" i="1"/>
  <c r="S3732" i="1"/>
  <c r="S1493" i="1"/>
  <c r="S1415" i="1"/>
  <c r="S3863" i="1"/>
  <c r="S1559" i="1"/>
  <c r="S1567" i="1"/>
  <c r="S220" i="1"/>
  <c r="S602" i="1"/>
  <c r="S4036" i="1"/>
  <c r="S921" i="1"/>
  <c r="S2567" i="1"/>
  <c r="S2946" i="1"/>
  <c r="S665" i="1"/>
  <c r="S1423" i="1"/>
  <c r="S1147" i="1"/>
  <c r="S1344" i="1"/>
  <c r="S1425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2474" i="1"/>
  <c r="S339" i="1"/>
  <c r="S280" i="1"/>
  <c r="S1503" i="1"/>
  <c r="S263" i="1"/>
  <c r="S3651" i="1"/>
  <c r="S1643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655" i="1"/>
  <c r="S152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2959" i="1"/>
  <c r="S976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2050" i="1"/>
  <c r="S3935" i="1"/>
  <c r="S212" i="1"/>
  <c r="S2005" i="1"/>
  <c r="S3348" i="1"/>
  <c r="S2168" i="1"/>
  <c r="S2121" i="1"/>
  <c r="S416" i="1"/>
  <c r="S166" i="1"/>
  <c r="S3177" i="1"/>
  <c r="S264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2451" i="1"/>
  <c r="S629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4058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2984" i="1"/>
  <c r="S163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3295" i="1"/>
  <c r="S696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35" i="1"/>
  <c r="S1778" i="1"/>
  <c r="S1802" i="1"/>
  <c r="S3707" i="1"/>
  <c r="S2600" i="1"/>
  <c r="S2835" i="1"/>
  <c r="S3363" i="1"/>
  <c r="S1989" i="1"/>
  <c r="S885" i="1"/>
  <c r="S260" i="1"/>
  <c r="S2924" i="1"/>
  <c r="S2872" i="1"/>
  <c r="S193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2609" i="1"/>
  <c r="S1100" i="1"/>
  <c r="S274" i="1"/>
  <c r="S370" i="1"/>
  <c r="S3426" i="1"/>
  <c r="S391" i="1"/>
  <c r="S1367" i="1"/>
  <c r="S3604" i="1"/>
  <c r="S2200" i="1"/>
  <c r="S398" i="1"/>
  <c r="S2378" i="1"/>
  <c r="S3529" i="1"/>
  <c r="S2891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1972" i="1"/>
  <c r="S3164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3162" i="1"/>
  <c r="S2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93" i="1"/>
  <c r="S3491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1275" i="1"/>
  <c r="S2411" i="1"/>
  <c r="S633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447" i="1"/>
  <c r="S2241" i="1"/>
  <c r="S2165" i="1"/>
  <c r="S3310" i="1"/>
  <c r="S1826" i="1"/>
  <c r="S2301" i="1"/>
  <c r="S3832" i="1"/>
  <c r="S2928" i="1"/>
  <c r="S3751" i="1"/>
  <c r="S1440" i="1"/>
  <c r="S2777" i="1"/>
  <c r="S1013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281" i="1"/>
  <c r="S1383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3258" i="1"/>
  <c r="S2692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3699" i="1"/>
  <c r="S4090" i="1"/>
  <c r="S2298" i="1"/>
  <c r="S351" i="1"/>
  <c r="S1805" i="1"/>
  <c r="S1027" i="1"/>
  <c r="S525" i="1"/>
  <c r="S3376" i="1"/>
  <c r="S87" i="1"/>
  <c r="S3352" i="1"/>
  <c r="S491" i="1"/>
  <c r="S2652" i="1"/>
  <c r="S1217" i="1"/>
  <c r="S1870" i="1"/>
  <c r="S1107" i="1"/>
  <c r="S3189" i="1"/>
  <c r="S1358" i="1"/>
  <c r="S392" i="1"/>
  <c r="S86" i="1"/>
  <c r="S1784" i="1"/>
  <c r="S3967" i="1"/>
  <c r="S434" i="1"/>
  <c r="S2709" i="1"/>
  <c r="S534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835" i="1"/>
  <c r="S340" i="1"/>
  <c r="S2972" i="1"/>
  <c r="S3392" i="1"/>
  <c r="S3350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932" i="1"/>
  <c r="S2682" i="1"/>
  <c r="S191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741" i="1"/>
  <c r="S3400" i="1"/>
  <c r="S519" i="1"/>
  <c r="S675" i="1"/>
  <c r="S559" i="1"/>
  <c r="S2724" i="1"/>
  <c r="S3451" i="1"/>
  <c r="S2814" i="1"/>
  <c r="S366" i="1"/>
  <c r="S2198" i="1"/>
  <c r="S417" i="1"/>
  <c r="S2920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732" i="1"/>
  <c r="S2553" i="1"/>
  <c r="S744" i="1"/>
  <c r="S1832" i="1"/>
  <c r="S2177" i="1"/>
  <c r="S2068" i="1"/>
  <c r="S1506" i="1"/>
  <c r="S1807" i="1"/>
  <c r="S1617" i="1"/>
  <c r="S506" i="1"/>
  <c r="S1563" i="1"/>
  <c r="S3517" i="1"/>
  <c r="S844" i="1"/>
  <c r="S2095" i="1"/>
  <c r="S3375" i="1"/>
  <c r="S722" i="1"/>
  <c r="S259" i="1"/>
  <c r="S1352" i="1"/>
  <c r="S1616" i="1"/>
  <c r="S1605" i="1"/>
  <c r="S3613" i="1"/>
  <c r="S2784" i="1"/>
  <c r="S4032" i="1"/>
  <c r="S781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037" i="1"/>
  <c r="S1286" i="1"/>
  <c r="S3100" i="1"/>
  <c r="S3173" i="1"/>
  <c r="S1779" i="1"/>
  <c r="S1188" i="1"/>
  <c r="S2246" i="1"/>
  <c r="S2957" i="1"/>
  <c r="S1011" i="1"/>
  <c r="S1578" i="1"/>
  <c r="S224" i="1"/>
  <c r="S3859" i="1"/>
  <c r="S1177" i="1"/>
  <c r="S911" i="1"/>
  <c r="S266" i="1"/>
  <c r="S3765" i="1"/>
  <c r="S2606" i="1"/>
  <c r="S3486" i="1"/>
  <c r="S2312" i="1"/>
  <c r="S3077" i="1"/>
  <c r="S2836" i="1"/>
  <c r="S2278" i="1"/>
  <c r="S577" i="1"/>
  <c r="S1654" i="1"/>
  <c r="S2239" i="1"/>
  <c r="S3825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838" i="1"/>
  <c r="S3982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529" i="1"/>
  <c r="S2824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101" i="1"/>
  <c r="S2285" i="1"/>
  <c r="S3701" i="1"/>
  <c r="S2884" i="1"/>
  <c r="S3158" i="1"/>
  <c r="S3212" i="1"/>
  <c r="S1377" i="1"/>
  <c r="S3436" i="1"/>
  <c r="S1636" i="1"/>
  <c r="S2069" i="1"/>
  <c r="S310" i="1"/>
  <c r="S3696" i="1"/>
  <c r="S3831" i="1"/>
  <c r="S3728" i="1"/>
  <c r="S1277" i="1"/>
  <c r="S1388" i="1"/>
  <c r="S1681" i="1"/>
  <c r="S3615" i="1"/>
  <c r="S3002" i="1"/>
  <c r="S4027" i="1"/>
  <c r="S436" i="1"/>
  <c r="S1868" i="1"/>
  <c r="S3089" i="1"/>
  <c r="S3901" i="1"/>
  <c r="S4023" i="1"/>
  <c r="S2573" i="1"/>
  <c r="S2491" i="1"/>
  <c r="S3684" i="1"/>
  <c r="S71" i="1"/>
  <c r="S1727" i="1"/>
  <c r="S3683" i="1"/>
  <c r="S1405" i="1"/>
  <c r="S2089" i="1"/>
  <c r="S2453" i="1"/>
  <c r="S3679" i="1"/>
  <c r="S3978" i="1"/>
  <c r="S3393" i="1"/>
  <c r="S3319" i="1"/>
  <c r="S2212" i="1"/>
  <c r="S3816" i="1"/>
  <c r="S1401" i="1"/>
  <c r="S3912" i="1"/>
  <c r="S1629" i="1"/>
  <c r="S1186" i="1"/>
  <c r="S1215" i="1"/>
  <c r="S303" i="1"/>
  <c r="S475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2535" i="1"/>
  <c r="S1034" i="1"/>
  <c r="S3313" i="1"/>
  <c r="S3272" i="1"/>
  <c r="S3314" i="1"/>
  <c r="S3736" i="1"/>
  <c r="S2607" i="1"/>
  <c r="S2670" i="1"/>
  <c r="S3270" i="1"/>
  <c r="S3655" i="1"/>
  <c r="S2964" i="1"/>
  <c r="S730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106" i="1"/>
  <c r="S90" i="1"/>
  <c r="S4041" i="1"/>
  <c r="S2857" i="1"/>
  <c r="S2364" i="1"/>
  <c r="S950" i="1"/>
  <c r="S1550" i="1"/>
  <c r="S935" i="1"/>
  <c r="S1490" i="1"/>
  <c r="S2569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3760" i="1"/>
  <c r="S1783" i="1"/>
  <c r="S4034" i="1"/>
  <c r="S769" i="1"/>
  <c r="S4110" i="1"/>
  <c r="S1800" i="1"/>
  <c r="S3437" i="1"/>
  <c r="S3805" i="1"/>
  <c r="S2610" i="1"/>
  <c r="S3833" i="1"/>
  <c r="S1226" i="1"/>
  <c r="S3514" i="1"/>
  <c r="S3685" i="1"/>
  <c r="S397" i="1"/>
  <c r="S3243" i="1"/>
  <c r="S837" i="1"/>
  <c r="S2250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3254" i="1"/>
  <c r="S2092" i="1"/>
  <c r="S3233" i="1"/>
  <c r="S504" i="1"/>
  <c r="S3836" i="1"/>
  <c r="S1028" i="1"/>
  <c r="S753" i="1"/>
  <c r="S767" i="1"/>
  <c r="S3691" i="1"/>
  <c r="S1896" i="1"/>
  <c r="S3926" i="1"/>
  <c r="S3467" i="1"/>
  <c r="S3303" i="1"/>
  <c r="S948" i="1"/>
  <c r="S3218" i="1"/>
  <c r="S3937" i="1"/>
  <c r="S27" i="1"/>
  <c r="S253" i="1"/>
  <c r="S3820" i="1"/>
  <c r="S4062" i="1"/>
  <c r="S1505" i="1"/>
  <c r="S2189" i="1"/>
  <c r="S287" i="1"/>
  <c r="S3635" i="1"/>
  <c r="S3525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358" i="1"/>
  <c r="S2407" i="1"/>
  <c r="S4046" i="1"/>
  <c r="S930" i="1"/>
  <c r="S1951" i="1"/>
  <c r="S3555" i="1"/>
  <c r="S21" i="1"/>
  <c r="S3622" i="1"/>
  <c r="S3845" i="1"/>
  <c r="S2315" i="1"/>
  <c r="S2628" i="1"/>
  <c r="S171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356" i="1"/>
  <c r="S3101" i="1"/>
  <c r="S3766" i="1"/>
  <c r="S3574" i="1"/>
  <c r="S3762" i="1"/>
  <c r="S482" i="1"/>
  <c r="S1796" i="1"/>
  <c r="S1203" i="1"/>
  <c r="S3301" i="1"/>
  <c r="S3487" i="1"/>
  <c r="S687" i="1"/>
  <c r="S2012" i="1"/>
  <c r="S1766" i="1"/>
  <c r="S3541" i="1"/>
  <c r="S276" i="1"/>
  <c r="S1529" i="1"/>
  <c r="S407" i="1"/>
  <c r="S3568" i="1"/>
  <c r="S286" i="1"/>
  <c r="S3802" i="1"/>
  <c r="S3466" i="1"/>
  <c r="S3516" i="1"/>
  <c r="S4055" i="1"/>
  <c r="S1737" i="1"/>
  <c r="S925" i="1"/>
  <c r="S2751" i="1"/>
  <c r="S1012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3710" i="1"/>
  <c r="S2292" i="1"/>
  <c r="S1671" i="1"/>
  <c r="S3133" i="1"/>
  <c r="S502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1021" i="1"/>
  <c r="S597" i="1"/>
  <c r="S3479" i="1"/>
  <c r="S754" i="1"/>
  <c r="S3269" i="1"/>
  <c r="S2983" i="1"/>
  <c r="S1828" i="1"/>
  <c r="S99" i="1"/>
  <c r="S395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910" i="1"/>
  <c r="S1530" i="1"/>
  <c r="S2201" i="1"/>
  <c r="S1862" i="1"/>
  <c r="S1847" i="1"/>
  <c r="S1467" i="1"/>
  <c r="S1669" i="1"/>
  <c r="S3278" i="1"/>
  <c r="S3266" i="1"/>
  <c r="S2761" i="1"/>
  <c r="S2516" i="1"/>
  <c r="S4019" i="1"/>
  <c r="S3079" i="1"/>
  <c r="S3227" i="1"/>
  <c r="S991" i="1"/>
  <c r="S3612" i="1"/>
  <c r="S3434" i="1"/>
  <c r="S3345" i="1"/>
  <c r="S1298" i="1"/>
  <c r="S3027" i="1"/>
  <c r="S2898" i="1"/>
  <c r="S3151" i="1"/>
  <c r="S3478" i="1"/>
  <c r="S430" i="1"/>
  <c r="S2404" i="1"/>
  <c r="S1886" i="1"/>
  <c r="S3718" i="1"/>
  <c r="S1192" i="1"/>
  <c r="S3044" i="1"/>
  <c r="S3484" i="1"/>
  <c r="S433" i="1"/>
  <c r="S1655" i="1"/>
  <c r="S3259" i="1"/>
  <c r="S1336" i="1"/>
  <c r="S960" i="1"/>
  <c r="S824" i="1"/>
  <c r="S3476" i="1"/>
  <c r="S1403" i="1"/>
  <c r="S307" i="1"/>
  <c r="S3033" i="1"/>
  <c r="S3429" i="1"/>
  <c r="S3495" i="1"/>
  <c r="S1763" i="1"/>
  <c r="S2466" i="1"/>
  <c r="S3733" i="1"/>
  <c r="S726" i="1"/>
  <c r="S2922" i="1"/>
  <c r="S3028" i="1"/>
  <c r="S2493" i="1"/>
  <c r="S2103" i="1"/>
  <c r="S761" i="1"/>
  <c r="S975" i="1"/>
  <c r="S2107" i="1"/>
  <c r="S1952" i="1"/>
  <c r="S2222" i="1"/>
  <c r="S2147" i="1"/>
  <c r="S24" i="1"/>
  <c r="S1580" i="1"/>
  <c r="S2803" i="1"/>
  <c r="S1785" i="1"/>
  <c r="S3450" i="1"/>
  <c r="S3388" i="1"/>
  <c r="S485" i="1"/>
  <c r="S2067" i="1"/>
  <c r="S2308" i="1"/>
  <c r="S1852" i="1"/>
  <c r="S3667" i="1"/>
  <c r="S4030" i="1"/>
  <c r="S3459" i="1"/>
  <c r="S2289" i="1"/>
  <c r="S2142" i="1"/>
  <c r="S3170" i="1"/>
  <c r="S3034" i="1"/>
  <c r="S1843" i="1"/>
  <c r="S3900" i="1"/>
  <c r="S2249" i="1"/>
  <c r="S3016" i="1"/>
  <c r="S2963" i="1"/>
  <c r="S1887" i="1"/>
  <c r="S3023" i="1"/>
  <c r="S1262" i="1"/>
  <c r="S2826" i="1"/>
  <c r="S936" i="1"/>
  <c r="S2119" i="1"/>
  <c r="S958" i="1"/>
  <c r="S1902" i="1"/>
  <c r="S98" i="1"/>
  <c r="S1035" i="1"/>
  <c r="S3809" i="1"/>
  <c r="S2714" i="1"/>
  <c r="S642" i="1"/>
  <c r="S3949" i="1"/>
  <c r="S863" i="1"/>
  <c r="S3234" i="1"/>
  <c r="S2283" i="1"/>
  <c r="S3471" i="1"/>
  <c r="S2869" i="1"/>
  <c r="S2821" i="1"/>
  <c r="S2487" i="1"/>
  <c r="S1159" i="1"/>
  <c r="S2413" i="1"/>
  <c r="S906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462" i="1"/>
  <c r="S3347" i="1"/>
  <c r="S3229" i="1"/>
  <c r="S2806" i="1"/>
  <c r="S1614" i="1"/>
  <c r="S1304" i="1"/>
  <c r="S859" i="1"/>
  <c r="S3817" i="1"/>
  <c r="S75" i="1"/>
  <c r="S784" i="1"/>
  <c r="S241" i="1"/>
  <c r="S1718" i="1"/>
  <c r="S446" i="1"/>
  <c r="S1137" i="1"/>
  <c r="S3897" i="1"/>
  <c r="S774" i="1"/>
  <c r="S3139" i="1"/>
  <c r="S1487" i="1"/>
  <c r="S1715" i="1"/>
  <c r="S1062" i="1"/>
  <c r="S1155" i="1"/>
  <c r="S1991" i="1"/>
  <c r="S2570" i="1"/>
  <c r="S3796" i="1"/>
  <c r="S4101" i="1"/>
  <c r="S1172" i="1"/>
  <c r="S2370" i="1"/>
  <c r="S192" i="1"/>
  <c r="S239" i="1"/>
  <c r="S488" i="1"/>
  <c r="S561" i="1"/>
  <c r="S870" i="1"/>
  <c r="S1561" i="1"/>
  <c r="S2375" i="1"/>
  <c r="S2395" i="1"/>
  <c r="S2440" i="1"/>
  <c r="S2587" i="1"/>
  <c r="S2594" i="1"/>
  <c r="S3097" i="1"/>
  <c r="S2271" i="1"/>
  <c r="S320" i="1"/>
  <c r="S36" i="1"/>
  <c r="S177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348" i="1"/>
  <c r="S1891" i="1"/>
  <c r="S3290" i="1"/>
  <c r="S1228" i="1"/>
  <c r="S3818" i="1"/>
  <c r="S3268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064" i="1"/>
  <c r="S2755" i="1"/>
  <c r="S129" i="1"/>
  <c r="S2081" i="1"/>
  <c r="S2812" i="1"/>
  <c r="S3764" i="1"/>
  <c r="S3563" i="1"/>
  <c r="S246" i="1"/>
  <c r="S2330" i="1"/>
  <c r="S3803" i="1"/>
  <c r="S1837" i="1"/>
  <c r="S3896" i="1"/>
  <c r="S3904" i="1"/>
  <c r="S3492" i="1"/>
  <c r="S2219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2294" i="1"/>
  <c r="S1176" i="1"/>
  <c r="S3428" i="1"/>
  <c r="S879" i="1"/>
  <c r="S2038" i="1"/>
  <c r="S200" i="1"/>
  <c r="S3415" i="1"/>
  <c r="S3249" i="1"/>
  <c r="S3867" i="1"/>
  <c r="S3302" i="1"/>
  <c r="S2486" i="1"/>
  <c r="S2886" i="1"/>
  <c r="S388" i="1"/>
  <c r="S800" i="1"/>
  <c r="S2090" i="1"/>
  <c r="S2304" i="1"/>
  <c r="S143" i="1"/>
  <c r="S3542" i="1"/>
  <c r="S1246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059" i="1"/>
  <c r="S2497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3740" i="1"/>
  <c r="S2145" i="1"/>
  <c r="S1138" i="1"/>
  <c r="S3922" i="1"/>
  <c r="S1667" i="1"/>
  <c r="S1787" i="1"/>
  <c r="S3331" i="1"/>
  <c r="S3605" i="1"/>
  <c r="S353" i="1"/>
  <c r="S2801" i="1"/>
  <c r="S2010" i="1"/>
  <c r="S3537" i="1"/>
  <c r="S3403" i="1"/>
  <c r="S3878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2798" i="1"/>
  <c r="S389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539" i="1"/>
  <c r="S164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2923" i="1"/>
  <c r="S1898" i="1"/>
  <c r="S311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3898" i="1"/>
  <c r="S1565" i="1"/>
  <c r="S864" i="1"/>
  <c r="S1760" i="1"/>
  <c r="S1393" i="1"/>
  <c r="S756" i="1"/>
  <c r="S2210" i="1"/>
  <c r="S3534" i="1"/>
  <c r="S1888" i="1"/>
  <c r="S2207" i="1"/>
  <c r="S1811" i="1"/>
  <c r="S1305" i="1"/>
  <c r="S1816" i="1"/>
  <c r="S2748" i="1"/>
  <c r="S1625" i="1"/>
  <c r="S1827" i="1"/>
  <c r="S1835" i="1"/>
  <c r="S1152" i="1"/>
  <c r="S3966" i="1"/>
  <c r="S3090" i="1"/>
  <c r="S2321" i="1"/>
  <c r="S4057" i="1"/>
  <c r="S3687" i="1"/>
  <c r="S19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3472" i="1"/>
  <c r="S2930" i="1"/>
  <c r="S3187" i="1"/>
  <c r="S3810" i="1"/>
  <c r="S3394" i="1"/>
  <c r="S3205" i="1"/>
  <c r="S917" i="1"/>
  <c r="S1574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969" i="1"/>
  <c r="S3061" i="1"/>
  <c r="S1922" i="1"/>
  <c r="S2314" i="1"/>
  <c r="S3552" i="1"/>
  <c r="S3821" i="1"/>
  <c r="S539" i="1"/>
  <c r="S3099" i="1"/>
  <c r="S2333" i="1"/>
  <c r="S3600" i="1"/>
  <c r="S101" i="1"/>
  <c r="S1602" i="1"/>
  <c r="S426" i="1"/>
  <c r="S2723" i="1"/>
  <c r="S1346" i="1"/>
  <c r="S354" i="1"/>
  <c r="S2213" i="1"/>
  <c r="S802" i="1"/>
  <c r="S3293" i="1"/>
  <c r="S3700" i="1"/>
  <c r="S2744" i="1"/>
  <c r="S1860" i="1"/>
  <c r="S3580" i="1"/>
  <c r="S2458" i="1"/>
  <c r="S2839" i="1"/>
  <c r="S1071" i="1"/>
  <c r="S1496" i="1"/>
  <c r="S268" i="1"/>
  <c r="S1677" i="1"/>
  <c r="S380" i="1"/>
  <c r="S2180" i="1"/>
  <c r="S3485" i="1"/>
  <c r="S3430" i="1"/>
  <c r="S81" i="1"/>
  <c r="S3500" i="1"/>
  <c r="S1361" i="1"/>
  <c r="S2503" i="1"/>
  <c r="S2317" i="1"/>
  <c r="S2194" i="1"/>
  <c r="S3185" i="1"/>
  <c r="S3960" i="1"/>
  <c r="S2290" i="1"/>
  <c r="S2484" i="1"/>
  <c r="S84" i="1"/>
  <c r="S3837" i="1"/>
  <c r="S1365" i="1"/>
  <c r="S454" i="1"/>
  <c r="S4039" i="1"/>
  <c r="S895" i="1"/>
  <c r="S1017" i="1"/>
  <c r="S905" i="1"/>
  <c r="S1234" i="1"/>
  <c r="S1597" i="1"/>
  <c r="S3920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3627" i="1"/>
  <c r="S2489" i="1"/>
  <c r="S2646" i="1"/>
  <c r="S2636" i="1"/>
  <c r="S107" i="1"/>
  <c r="S3543" i="1"/>
  <c r="S3603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394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489" i="1"/>
  <c r="S3890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3374" i="1"/>
  <c r="S4048" i="1"/>
  <c r="S148" i="1"/>
  <c r="S3536" i="1"/>
  <c r="S3909" i="1"/>
  <c r="S3273" i="1"/>
  <c r="S1260" i="1"/>
  <c r="S3582" i="1"/>
  <c r="S2746" i="1"/>
  <c r="S2492" i="1"/>
  <c r="S624" i="1"/>
  <c r="S1190" i="1"/>
  <c r="S3419" i="1"/>
  <c r="S3193" i="1"/>
  <c r="S2316" i="1"/>
  <c r="S3754" i="1"/>
  <c r="S1081" i="1"/>
  <c r="S2938" i="1"/>
  <c r="S2473" i="1"/>
  <c r="S1851" i="1"/>
  <c r="S1814" i="1"/>
  <c r="S3166" i="1"/>
  <c r="S147" i="1"/>
  <c r="S3988" i="1"/>
  <c r="S3739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224" i="1"/>
  <c r="S3893" i="1"/>
  <c r="S2320" i="1"/>
  <c r="S2263" i="1"/>
  <c r="S3617" i="1"/>
  <c r="S1613" i="1"/>
  <c r="S1961" i="1"/>
  <c r="S2470" i="1"/>
  <c r="S3670" i="1"/>
  <c r="S2787" i="1"/>
  <c r="S2625" i="1"/>
  <c r="S1439" i="1"/>
  <c r="S3531" i="1"/>
  <c r="S3200" i="1"/>
  <c r="S846" i="1"/>
  <c r="S308" i="1"/>
  <c r="S830" i="1"/>
  <c r="S3223" i="1"/>
  <c r="S2907" i="1"/>
  <c r="S729" i="1"/>
  <c r="S2797" i="1"/>
  <c r="S2800" i="1"/>
  <c r="S2939" i="1"/>
  <c r="S2045" i="1"/>
  <c r="S3183" i="1"/>
  <c r="S1120" i="1"/>
  <c r="S1680" i="1"/>
  <c r="S1025" i="1"/>
  <c r="S1924" i="1"/>
  <c r="S1291" i="1"/>
  <c r="S3395" i="1"/>
  <c r="S3620" i="1"/>
  <c r="S2062" i="1"/>
  <c r="S1294" i="1"/>
  <c r="S3503" i="1"/>
  <c r="S2193" i="1"/>
  <c r="S2873" i="1"/>
  <c r="S155" i="1"/>
  <c r="S1942" i="1"/>
  <c r="S424" i="1"/>
  <c r="S3355" i="1"/>
  <c r="S3323" i="1"/>
  <c r="S1773" i="1"/>
  <c r="S2104" i="1"/>
  <c r="S3473" i="1"/>
  <c r="S1840" i="1"/>
  <c r="S1040" i="1"/>
  <c r="S2747" i="1"/>
  <c r="S2990" i="1"/>
  <c r="S3581" i="1"/>
  <c r="S887" i="1"/>
  <c r="S4061" i="1"/>
  <c r="S2511" i="1"/>
  <c r="S2163" i="1"/>
  <c r="S2116" i="1"/>
  <c r="S2561" i="1"/>
  <c r="S2621" i="1"/>
  <c r="S1899" i="1"/>
  <c r="S2605" i="1"/>
  <c r="S3853" i="1"/>
  <c r="S3616" i="1"/>
  <c r="S65" i="1"/>
  <c r="S1465" i="1"/>
  <c r="S1764" i="1"/>
  <c r="S2871" i="1"/>
  <c r="S2416" i="1"/>
  <c r="S986" i="1"/>
  <c r="S3971" i="1"/>
  <c r="S652" i="1"/>
  <c r="S2267" i="1"/>
  <c r="S3789" i="1"/>
  <c r="S2831" i="1"/>
  <c r="S3425" i="1"/>
  <c r="S1949" i="1"/>
  <c r="S901" i="1"/>
  <c r="S2749" i="1"/>
  <c r="S4076" i="1"/>
  <c r="S1695" i="1"/>
  <c r="S1237" i="1"/>
  <c r="S900" i="1"/>
  <c r="S2861" i="1"/>
  <c r="S581" i="1"/>
  <c r="S1072" i="1"/>
  <c r="S545" i="1"/>
  <c r="S4070" i="1"/>
  <c r="S3236" i="1"/>
  <c r="S2634" i="1"/>
  <c r="S1110" i="1"/>
  <c r="S1466" i="1"/>
  <c r="S3154" i="1"/>
  <c r="S876" i="1"/>
  <c r="S537" i="1"/>
  <c r="S1754" i="1"/>
  <c r="S2136" i="1"/>
  <c r="S3390" i="1"/>
  <c r="S1639" i="1"/>
  <c r="S2426" i="1"/>
  <c r="S3499" i="1"/>
  <c r="S1666" i="1"/>
  <c r="S677" i="1"/>
  <c r="S3481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984" i="1"/>
  <c r="S777" i="1"/>
  <c r="S1712" i="1"/>
  <c r="S565" i="1"/>
  <c r="S3152" i="1"/>
  <c r="S2804" i="1"/>
  <c r="S2673" i="1"/>
  <c r="S1665" i="1"/>
  <c r="S3135" i="1"/>
  <c r="S3321" i="1"/>
  <c r="S3911" i="1"/>
  <c r="S3987" i="1"/>
  <c r="S2001" i="1"/>
  <c r="S3292" i="1"/>
  <c r="S3702" i="1"/>
  <c r="S3916" i="1"/>
  <c r="S3456" i="1"/>
  <c r="S2277" i="1"/>
  <c r="S3583" i="1"/>
  <c r="S4022" i="1"/>
  <c r="S1185" i="1"/>
  <c r="S2172" i="1"/>
  <c r="S3039" i="1"/>
  <c r="S959" i="1"/>
  <c r="S1047" i="1"/>
  <c r="S2208" i="1"/>
  <c r="S1470" i="1"/>
  <c r="S4071" i="1"/>
  <c r="S759" i="1"/>
  <c r="S3180" i="1"/>
  <c r="S4050" i="1"/>
  <c r="S3335" i="1"/>
  <c r="S2251" i="1"/>
  <c r="S1872" i="1"/>
  <c r="S3734" i="1"/>
  <c r="S199" i="1"/>
  <c r="S1885" i="1"/>
  <c r="S907" i="1"/>
  <c r="S831" i="1"/>
  <c r="S4020" i="1"/>
  <c r="S172" i="1"/>
  <c r="S874" i="1"/>
  <c r="S880" i="1"/>
  <c r="S4003" i="1"/>
  <c r="S3931" i="1"/>
  <c r="S1208" i="1"/>
  <c r="S1527" i="1"/>
  <c r="S2220" i="1"/>
  <c r="S247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172" i="1"/>
  <c r="S3668" i="1"/>
  <c r="S2185" i="1"/>
  <c r="S2127" i="1"/>
  <c r="S11" i="1"/>
  <c r="S2789" i="1"/>
  <c r="S2608" i="1"/>
  <c r="S92" i="1"/>
  <c r="S3547" i="1"/>
  <c r="S2479" i="1"/>
  <c r="S3444" i="1"/>
  <c r="S892" i="1"/>
  <c r="S1140" i="1"/>
  <c r="S3157" i="1"/>
  <c r="S1788" i="1"/>
  <c r="S666" i="1"/>
  <c r="S787" i="1"/>
  <c r="S821" i="1"/>
  <c r="S1024" i="1"/>
  <c r="S2465" i="1"/>
  <c r="S1584" i="1"/>
  <c r="S1481" i="1"/>
  <c r="S3540" i="1"/>
  <c r="S3586" i="1"/>
  <c r="S3711" i="1"/>
  <c r="S182" i="1"/>
  <c r="S3373" i="1"/>
  <c r="S3496" i="1"/>
  <c r="S3695" i="1"/>
  <c r="S4029" i="1"/>
  <c r="S3607" i="1"/>
  <c r="S78" i="1"/>
  <c r="S265" i="1"/>
  <c r="S1380" i="1"/>
  <c r="S593" i="1"/>
  <c r="S711" i="1"/>
  <c r="S2102" i="1"/>
  <c r="S966" i="1"/>
  <c r="S993" i="1"/>
  <c r="S1325" i="1"/>
  <c r="S2276" i="1"/>
  <c r="S2834" i="1"/>
  <c r="S3432" i="1"/>
  <c r="S3871" i="1"/>
  <c r="S1242" i="1"/>
  <c r="S3078" i="1"/>
  <c r="S2545" i="1"/>
  <c r="S3327" i="1"/>
  <c r="S855" i="1"/>
  <c r="S2925" i="1"/>
  <c r="S2325" i="1"/>
  <c r="S1916" i="1"/>
  <c r="S1441" i="1"/>
  <c r="S4091" i="1"/>
  <c r="S2846" i="1"/>
  <c r="S2374" i="1"/>
  <c r="S513" i="1"/>
  <c r="S3921" i="1"/>
  <c r="S883" i="1"/>
  <c r="S919" i="1"/>
  <c r="S904" i="1"/>
  <c r="S2765" i="1"/>
  <c r="S232" i="1"/>
  <c r="S1175" i="1"/>
  <c r="S2391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3652" i="1"/>
  <c r="S2894" i="1"/>
  <c r="S1978" i="1"/>
  <c r="S888" i="1"/>
  <c r="S526" i="1"/>
  <c r="S1008" i="1"/>
  <c r="S3998" i="1"/>
  <c r="S1045" i="1"/>
  <c r="S1480" i="1"/>
  <c r="S3257" i="1"/>
  <c r="S4083" i="1"/>
  <c r="S2590" i="1"/>
  <c r="S3976" i="1"/>
  <c r="S3316" i="1"/>
  <c r="S3138" i="1"/>
  <c r="S2141" i="1"/>
  <c r="S2471" i="1"/>
  <c r="S3396" i="1"/>
  <c r="S3609" i="1"/>
  <c r="S3791" i="1"/>
  <c r="S2881" i="1"/>
  <c r="S1464" i="1"/>
  <c r="S312" i="1"/>
  <c r="S3579" i="1"/>
  <c r="S893" i="1"/>
  <c r="S1920" i="1"/>
  <c r="S2464" i="1"/>
  <c r="S117" i="1"/>
  <c r="S820" i="1"/>
  <c r="S2472" i="1"/>
  <c r="S1363" i="1"/>
  <c r="S292" i="1"/>
  <c r="S878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338" i="1"/>
  <c r="S1296" i="1"/>
  <c r="S814" i="1"/>
  <c r="S2619" i="1"/>
  <c r="S2627" i="1"/>
  <c r="S2469" i="1"/>
  <c r="S3455" i="1"/>
  <c r="S3828" i="1"/>
  <c r="S4072" i="1"/>
  <c r="S4049" i="1"/>
  <c r="S1419" i="1"/>
  <c r="S1579" i="1"/>
  <c r="S2357" i="1"/>
  <c r="S2683" i="1"/>
  <c r="S563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3980" i="1"/>
  <c r="S1793" i="1"/>
  <c r="S3297" i="1"/>
  <c r="S2863" i="1"/>
  <c r="S3291" i="1"/>
  <c r="S2139" i="1"/>
  <c r="S2624" i="1"/>
  <c r="S2488" i="1"/>
  <c r="S1648" i="1"/>
  <c r="S3569" i="1"/>
  <c r="S970" i="1"/>
  <c r="S1324" i="1"/>
  <c r="S3974" i="1"/>
  <c r="S2900" i="1"/>
  <c r="S2467" i="1"/>
  <c r="S1894" i="1"/>
  <c r="S1548" i="1"/>
  <c r="S714" i="1"/>
  <c r="S1673" i="1"/>
  <c r="S2217" i="1"/>
  <c r="S3720" i="1"/>
  <c r="S3665" i="1"/>
  <c r="S2887" i="1"/>
  <c r="S1997" i="1"/>
  <c r="S693" i="1"/>
  <c r="S548" i="1"/>
  <c r="S179" i="1"/>
  <c r="S3325" i="1"/>
  <c r="S2966" i="1"/>
  <c r="S3843" i="1"/>
  <c r="S1743" i="1"/>
  <c r="S3742" i="1"/>
  <c r="S3065" i="1"/>
  <c r="S4093" i="1"/>
  <c r="S186" i="1"/>
  <c r="S472" i="1"/>
  <c r="S1705" i="1"/>
  <c r="S2582" i="1"/>
  <c r="S2326" i="1"/>
  <c r="S3757" i="1"/>
  <c r="S2231" i="1"/>
  <c r="S1129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815" i="1"/>
  <c r="S2796" i="1"/>
  <c r="S1834" i="1"/>
  <c r="S2002" i="1"/>
  <c r="S3103" i="1"/>
  <c r="S3883" i="1"/>
  <c r="S4011" i="1"/>
  <c r="S3857" i="1"/>
  <c r="S2768" i="1"/>
  <c r="S3744" i="1"/>
  <c r="S1598" i="1"/>
  <c r="S2564" i="1"/>
  <c r="S937" i="1"/>
  <c r="S1485" i="1"/>
  <c r="S3943" i="1"/>
  <c r="S543" i="1"/>
  <c r="S1101" i="1"/>
  <c r="S1231" i="1"/>
  <c r="S2694" i="1"/>
  <c r="S2764" i="1"/>
  <c r="S3749" i="1"/>
  <c r="S3903" i="1"/>
  <c r="S3952" i="1"/>
  <c r="S1449" i="1"/>
  <c r="S1906" i="1"/>
  <c r="S461" i="1"/>
  <c r="S940" i="1"/>
  <c r="S1173" i="1"/>
  <c r="S1990" i="1"/>
  <c r="S2130" i="1"/>
  <c r="S2356" i="1"/>
  <c r="S2393" i="1"/>
  <c r="S2904" i="1"/>
  <c r="S3096" i="1"/>
  <c r="S3954" i="1"/>
  <c r="S4068" i="1"/>
  <c r="S592" i="1"/>
  <c r="S2268" i="1"/>
  <c r="S3907" i="1"/>
  <c r="S1414" i="1"/>
  <c r="S912" i="1"/>
  <c r="S1825" i="1"/>
  <c r="S3329" i="1"/>
  <c r="S1915" i="1"/>
  <c r="S3195" i="1"/>
  <c r="S2807" i="1"/>
  <c r="S1356" i="1"/>
  <c r="S3961" i="1"/>
  <c r="S2858" i="1"/>
  <c r="S1150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562" i="1"/>
  <c r="S1157" i="1"/>
  <c r="S2502" i="1"/>
  <c r="S3677" i="1"/>
  <c r="S603" i="1"/>
  <c r="S2850" i="1"/>
  <c r="S2996" i="1"/>
  <c r="S1145" i="1"/>
  <c r="S1112" i="1"/>
  <c r="S1472" i="1"/>
  <c r="S1925" i="1"/>
  <c r="S3137" i="1"/>
  <c r="S2558" i="1"/>
  <c r="S3332" i="1"/>
  <c r="S2581" i="1"/>
  <c r="S2126" i="1"/>
  <c r="S3992" i="1"/>
  <c r="S2157" i="1"/>
  <c r="S3560" i="1"/>
  <c r="S4104" i="1"/>
  <c r="S3207" i="1"/>
  <c r="S2660" i="1"/>
  <c r="S860" i="1"/>
  <c r="S3973" i="1"/>
  <c r="S2218" i="1"/>
  <c r="S3589" i="1"/>
  <c r="S2169" i="1"/>
  <c r="S867" i="1"/>
  <c r="S720" i="1"/>
  <c r="S2868" i="1"/>
  <c r="S3968" i="1"/>
  <c r="S457" i="1"/>
  <c r="S2438" i="1"/>
  <c r="S2403" i="1"/>
  <c r="S3417" i="1"/>
  <c r="S2238" i="1"/>
  <c r="S2741" i="1"/>
  <c r="S1023" i="1"/>
  <c r="S1738" i="1"/>
  <c r="S2603" i="1"/>
  <c r="S97" i="1"/>
  <c r="S2171" i="1"/>
  <c r="S926" i="1"/>
  <c r="S17" i="1"/>
  <c r="S2137" i="1"/>
  <c r="S3842" i="1"/>
  <c r="S96" i="1"/>
  <c r="S2737" i="1"/>
  <c r="S884" i="1"/>
  <c r="S2629" i="1"/>
  <c r="S3822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565" i="1"/>
  <c r="S3072" i="1"/>
  <c r="S2918" i="1"/>
  <c r="S1596" i="1"/>
  <c r="S450" i="1"/>
  <c r="S555" i="1"/>
  <c r="S2372" i="1"/>
  <c r="S2077" i="1"/>
  <c r="S699" i="1"/>
  <c r="S458" i="1"/>
  <c r="S157" i="1"/>
  <c r="S3071" i="1"/>
  <c r="S2837" i="1"/>
  <c r="S3672" i="1"/>
  <c r="S3477" i="1"/>
  <c r="S3578" i="1"/>
  <c r="S1544" i="1"/>
  <c r="S619" i="1"/>
  <c r="S576" i="1"/>
  <c r="S1573" i="1"/>
  <c r="S3866" i="1"/>
  <c r="S939" i="1"/>
  <c r="S941" i="1"/>
  <c r="S1795" i="1"/>
  <c r="S4007" i="1"/>
  <c r="S571" i="1"/>
  <c r="S1135" i="1"/>
  <c r="S150" i="1"/>
  <c r="S215" i="1"/>
  <c r="S1740" i="1"/>
  <c r="S2865" i="1"/>
  <c r="S2911" i="1"/>
  <c r="S4094" i="1"/>
  <c r="S2842" i="1"/>
  <c r="S2131" i="1"/>
  <c r="S2153" i="1"/>
  <c r="S920" i="1"/>
  <c r="S3452" i="1"/>
  <c r="S76" i="1"/>
  <c r="S858" i="1"/>
  <c r="S721" i="1"/>
  <c r="S1194" i="1"/>
  <c r="S1235" i="1"/>
  <c r="S3294" i="1"/>
  <c r="S964" i="1"/>
  <c r="S1500" i="1"/>
  <c r="S1790" i="1"/>
  <c r="S2319" i="1"/>
  <c r="S2953" i="1"/>
  <c r="S2785" i="1"/>
  <c r="S850" i="1"/>
  <c r="S3136" i="1"/>
  <c r="S2906" i="1"/>
  <c r="S933" i="1"/>
  <c r="S1084" i="1"/>
  <c r="S3085" i="1"/>
  <c r="S1082" i="1"/>
  <c r="S4075" i="1"/>
  <c r="S3642" i="1"/>
  <c r="S3981" i="1"/>
  <c r="S2382" i="1"/>
  <c r="S2864" i="1"/>
  <c r="S3590" i="1"/>
  <c r="S2742" i="1"/>
  <c r="S3311" i="1"/>
  <c r="S890" i="1"/>
  <c r="S865" i="1"/>
  <c r="S2601" i="1"/>
  <c r="S1875" i="1"/>
  <c r="S1688" i="1"/>
  <c r="S2158" i="1"/>
  <c r="S1118" i="1"/>
  <c r="S3285" i="1"/>
  <c r="S735" i="1"/>
  <c r="S1104" i="1"/>
  <c r="S2650" i="1"/>
  <c r="S3461" i="1"/>
  <c r="S3997" i="1"/>
  <c r="S1483" i="1"/>
  <c r="S3889" i="1"/>
  <c r="S2702" i="1"/>
  <c r="S1164" i="1"/>
  <c r="S2693" i="1"/>
  <c r="S3794" i="1"/>
  <c r="S2757" i="1"/>
  <c r="S3619" i="1"/>
  <c r="S467" i="1"/>
  <c r="S1402" i="1"/>
  <c r="S2504" i="1"/>
  <c r="S1918" i="1"/>
  <c r="S1877" i="1"/>
  <c r="S2405" i="1"/>
  <c r="S460" i="1"/>
  <c r="S4105" i="1"/>
  <c r="S516" i="1"/>
  <c r="S3088" i="1"/>
  <c r="S428" i="1"/>
  <c r="S595" i="1"/>
  <c r="S456" i="1"/>
  <c r="S607" i="1"/>
  <c r="S1874" i="1"/>
  <c r="S3431" i="1"/>
  <c r="S3910" i="1"/>
  <c r="S2521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4" i="1"/>
  <c r="S4010" i="1"/>
  <c r="S3649" i="1"/>
  <c r="S1077" i="1"/>
  <c r="S1430" i="1"/>
  <c r="S3964" i="1"/>
  <c r="S4095" i="1"/>
  <c r="S3144" i="1"/>
  <c r="S2349" i="1"/>
  <c r="S4065" i="1"/>
  <c r="S914" i="1"/>
  <c r="S1494" i="1"/>
  <c r="S2508" i="1"/>
  <c r="S1055" i="1"/>
  <c r="S1456" i="1"/>
  <c r="S2643" i="1"/>
  <c r="S1111" i="1"/>
  <c r="S154" i="1"/>
  <c r="S2410" i="1"/>
  <c r="S1585" i="1"/>
  <c r="S3928" i="1"/>
  <c r="S3013" i="1"/>
  <c r="S3190" i="1"/>
  <c r="S1552" i="1"/>
  <c r="S2274" i="1"/>
  <c r="S4112" i="1"/>
  <c r="S882" i="1"/>
  <c r="S588" i="1"/>
  <c r="S1581" i="1"/>
  <c r="S2822" i="1"/>
  <c r="S486" i="1"/>
  <c r="S2335" i="1"/>
  <c r="S3538" i="1"/>
  <c r="S156" i="1"/>
  <c r="S3873" i="1"/>
  <c r="S2866" i="1"/>
  <c r="S2695" i="1"/>
  <c r="S3055" i="1"/>
  <c r="S2750" i="1"/>
  <c r="S684" i="1"/>
  <c r="S1117" i="1"/>
  <c r="S3891" i="1"/>
  <c r="S2700" i="1"/>
  <c r="S33" i="1"/>
  <c r="S1069" i="1"/>
  <c r="S702" i="1"/>
  <c r="S998" i="1"/>
  <c r="S2593" i="1"/>
  <c r="S2161" i="1"/>
  <c r="S4015" i="1"/>
  <c r="S2348" i="1"/>
  <c r="S455" i="1"/>
  <c r="S596" i="1"/>
  <c r="S992" i="1"/>
  <c r="S1424" i="1"/>
  <c r="S1876" i="1"/>
  <c r="S2436" i="1"/>
  <c r="S3110" i="1"/>
  <c r="S3855" i="1"/>
  <c r="S3122" i="1"/>
  <c r="S1987" i="1"/>
  <c r="S3194" i="1"/>
  <c r="S1074" i="1"/>
  <c r="S505" i="1"/>
  <c r="S1661" i="1"/>
  <c r="S1093" i="1"/>
  <c r="S2951" i="1"/>
  <c r="S2895" i="1"/>
  <c r="S3203" i="1"/>
  <c r="S3929" i="1"/>
  <c r="S2154" i="1"/>
  <c r="S462" i="1"/>
  <c r="S1770" i="1"/>
  <c r="S872" i="1"/>
  <c r="S2599" i="1"/>
  <c r="S3510" i="1"/>
  <c r="S1410" i="1"/>
  <c r="S2649" i="1"/>
  <c r="S2685" i="1"/>
  <c r="S2138" i="1"/>
  <c r="S425" i="1"/>
  <c r="S2256" i="1"/>
  <c r="S3399" i="1"/>
  <c r="S127" i="1"/>
  <c r="S1560" i="1"/>
  <c r="S1721" i="1"/>
  <c r="S1160" i="1"/>
  <c r="S1801" i="1"/>
  <c r="S3989" i="1"/>
  <c r="S2327" i="1"/>
  <c r="S3662" i="1"/>
  <c r="S2769" i="1"/>
  <c r="S3962" i="1"/>
  <c r="S2766" i="1"/>
  <c r="S1070" i="1"/>
  <c r="S2140" i="1"/>
  <c r="S4092" i="1"/>
  <c r="S1095" i="1"/>
  <c r="S663" i="1"/>
  <c r="S2060" i="1"/>
  <c r="S1184" i="1"/>
  <c r="S2432" i="1"/>
  <c r="S1907" i="1"/>
  <c r="S902" i="1"/>
  <c r="S1131" i="1"/>
  <c r="S3963" i="1"/>
  <c r="S4043" i="1"/>
  <c r="S1119" i="1"/>
  <c r="S496" i="1"/>
  <c r="S3108" i="1"/>
  <c r="S4109" i="1"/>
  <c r="S3924" i="1"/>
  <c r="S2641" i="1"/>
  <c r="S2215" i="1"/>
  <c r="S849" i="1"/>
  <c r="S4018" i="1"/>
  <c r="S3737" i="1"/>
  <c r="S2125" i="1"/>
  <c r="S3747" i="1"/>
  <c r="S2888" i="1"/>
  <c r="S1102" i="1"/>
  <c r="S1044" i="1"/>
  <c r="S3860" i="1"/>
  <c r="S1791" i="1"/>
  <c r="S499" i="1"/>
  <c r="S886" i="1"/>
  <c r="S1075" i="1"/>
  <c r="S2843" i="1"/>
  <c r="S3123" i="1"/>
  <c r="S3131" i="1"/>
  <c r="S3738" i="1"/>
  <c r="S4026" i="1"/>
  <c r="S599" i="1"/>
  <c r="S3854" i="1"/>
  <c r="S122" i="1"/>
  <c r="S144" i="1"/>
  <c r="S161" i="1"/>
  <c r="S217" i="1"/>
  <c r="S484" i="1"/>
  <c r="S511" i="1"/>
  <c r="S57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134" i="1"/>
  <c r="S3870" i="1"/>
  <c r="S3880" i="1"/>
  <c r="S3919" i="1"/>
  <c r="S4002" i="1"/>
  <c r="S4086" i="1"/>
  <c r="S4087" i="1"/>
  <c r="S2905" i="1"/>
  <c r="S3986" i="1"/>
  <c r="S3852" i="1"/>
  <c r="S4088" i="1"/>
  <c r="S1080" i="1"/>
  <c r="S451" i="1"/>
  <c r="S875" i="1"/>
  <c r="S2763" i="1"/>
  <c r="S550" i="1"/>
  <c r="S2825" i="1"/>
  <c r="S552" i="1"/>
  <c r="S1726" i="1"/>
  <c r="S2743" i="1"/>
  <c r="S2978" i="1"/>
  <c r="S2921" i="1"/>
  <c r="S551" i="1"/>
  <c r="S2656" i="1"/>
  <c r="S2155" i="1"/>
  <c r="S2133" i="1"/>
  <c r="S2415" i="1"/>
  <c r="S999" i="1"/>
  <c r="S3990" i="1"/>
  <c r="S2425" i="1"/>
  <c r="S1757" i="1"/>
  <c r="S1812" i="1"/>
  <c r="S3644" i="1"/>
  <c r="S1409" i="1"/>
  <c r="S676" i="1"/>
  <c r="S1088" i="1"/>
  <c r="S1437" i="1"/>
  <c r="S3076" i="1"/>
  <c r="S2538" i="1"/>
  <c r="S4021" i="1"/>
  <c r="S2726" i="1"/>
  <c r="S779" i="1"/>
  <c r="S2892" i="1"/>
  <c r="S4044" i="1"/>
  <c r="S3959" i="1"/>
  <c r="S1103" i="1"/>
  <c r="S4067" i="1"/>
  <c r="S1099" i="1"/>
  <c r="S694" i="1"/>
  <c r="S3126" i="1"/>
  <c r="S1821" i="1"/>
  <c r="S1407" i="1"/>
  <c r="S1420" i="1"/>
  <c r="S1123" i="1"/>
  <c r="S2897" i="1"/>
  <c r="S4004" i="1"/>
  <c r="S194" i="1"/>
  <c r="S1171" i="1"/>
  <c r="S3868" i="1"/>
  <c r="S169" i="1"/>
  <c r="S514" i="1"/>
  <c r="S1717" i="1"/>
  <c r="S3105" i="1"/>
  <c r="S3942" i="1"/>
  <c r="S3972" i="1"/>
  <c r="S2135" i="1"/>
  <c r="S2162" i="1"/>
  <c r="S2690" i="1"/>
  <c r="S3927" i="1"/>
  <c r="S3797" i="1"/>
  <c r="S586" i="1"/>
  <c r="S1128" i="1"/>
  <c r="S2759" i="1"/>
  <c r="S611" i="1"/>
  <c r="S1115" i="1"/>
  <c r="S1244" i="1"/>
  <c r="S1583" i="1"/>
  <c r="S2851" i="1"/>
  <c r="S1408" i="1"/>
  <c r="S445" i="1"/>
  <c r="S1703" i="1"/>
  <c r="S1865" i="1"/>
  <c r="S2128" i="1"/>
  <c r="S2442" i="1"/>
  <c r="S3067" i="1"/>
  <c r="S163" i="1"/>
  <c r="S442" i="1"/>
  <c r="S449" i="1"/>
  <c r="S765" i="1"/>
  <c r="S1092" i="1"/>
  <c r="S1121" i="1"/>
  <c r="S1141" i="1"/>
  <c r="S1180" i="1"/>
  <c r="S1484" i="1"/>
  <c r="S1501" i="1"/>
  <c r="S1696" i="1"/>
  <c r="S2418" i="1"/>
  <c r="S2588" i="1"/>
  <c r="S2591" i="1"/>
  <c r="S2889" i="1"/>
  <c r="S3121" i="1"/>
  <c r="S3808" i="1"/>
  <c r="S3917" i="1"/>
  <c r="S3941" i="1"/>
  <c r="S3947" i="1"/>
  <c r="S3996" i="1"/>
  <c r="S4009" i="1"/>
  <c r="S4081" i="1"/>
  <c r="S734" i="1"/>
  <c r="S422" i="1"/>
  <c r="S432" i="1"/>
  <c r="S4013" i="1"/>
  <c r="S2245" i="1"/>
  <c r="S1904" i="1"/>
  <c r="S562" i="1"/>
  <c r="S159" i="1"/>
  <c r="S638" i="1"/>
  <c r="S2662" i="1"/>
  <c r="S507" i="1"/>
  <c r="S1125" i="1"/>
  <c r="S1132" i="1"/>
  <c r="S1116" i="1"/>
  <c r="S3602" i="1"/>
  <c r="S1094" i="1"/>
  <c r="S546" i="1"/>
  <c r="S2903" i="1"/>
  <c r="S640" i="1"/>
  <c r="S1083" i="1"/>
  <c r="S427" i="1"/>
  <c r="S598" i="1"/>
  <c r="S1046" i="1"/>
  <c r="S1543" i="1"/>
  <c r="S1881" i="1"/>
  <c r="S3995" i="1"/>
  <c r="S983" i="1"/>
  <c r="S2950" i="1"/>
  <c r="S1413" i="1"/>
  <c r="S2877" i="1"/>
  <c r="S1917" i="1"/>
  <c r="S580" i="1"/>
  <c r="S668" i="1"/>
  <c r="S1867" i="1"/>
  <c r="S4074" i="1"/>
  <c r="S637" i="1"/>
  <c r="S780" i="1"/>
  <c r="S2362" i="1"/>
  <c r="S4008" i="1"/>
  <c r="S1813" i="1"/>
  <c r="S4084" i="1"/>
  <c r="S2396" i="1"/>
  <c r="S3807" i="1"/>
  <c r="S3906" i="1"/>
  <c r="S1183" i="1"/>
  <c r="S1422" i="1"/>
  <c r="S2150" i="1"/>
  <c r="S2386" i="1"/>
  <c r="S2585" i="1"/>
  <c r="S2156" i="1"/>
  <c r="S2420" i="1"/>
  <c r="S196" i="1"/>
  <c r="S437" i="1"/>
  <c r="S984" i="1"/>
  <c r="S1595" i="1"/>
  <c r="S3060" i="1"/>
  <c r="S4115" i="1"/>
  <c r="S447" i="1"/>
  <c r="S1453" i="1"/>
  <c r="S1994" i="1"/>
  <c r="S2433" i="1"/>
  <c r="S2434" i="1"/>
  <c r="S2771" i="1"/>
  <c r="S2909" i="1"/>
  <c r="S2915" i="1"/>
  <c r="S2948" i="1"/>
  <c r="S3074" i="1"/>
  <c r="S3631" i="1"/>
  <c r="S123" i="1"/>
  <c r="S173" i="1"/>
  <c r="S214" i="1"/>
  <c r="S216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1049" i="1"/>
  <c r="S1113" i="1"/>
  <c r="S1130" i="1"/>
  <c r="S1136" i="1"/>
  <c r="S1318" i="1"/>
  <c r="S1412" i="1"/>
  <c r="S1416" i="1"/>
  <c r="S1442" i="1"/>
  <c r="S1452" i="1"/>
  <c r="S1499" i="1"/>
  <c r="S1547" i="1"/>
  <c r="S1589" i="1"/>
  <c r="S1600" i="1"/>
  <c r="S1704" i="1"/>
  <c r="S1724" i="1"/>
  <c r="S1729" i="1"/>
  <c r="S1736" i="1"/>
  <c r="S1741" i="1"/>
  <c r="S1988" i="1"/>
  <c r="S2148" i="1"/>
  <c r="S2346" i="1"/>
  <c r="S2423" i="1"/>
  <c r="S2424" i="1"/>
  <c r="S2427" i="1"/>
  <c r="S2429" i="1"/>
  <c r="S2430" i="1"/>
  <c r="S2584" i="1"/>
  <c r="S2596" i="1"/>
  <c r="S2691" i="1"/>
  <c r="S2696" i="1"/>
  <c r="S2775" i="1"/>
  <c r="S2912" i="1"/>
  <c r="S2916" i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T1002" i="1"/>
  <c r="S1002" i="1"/>
  <c r="C6" i="8"/>
  <c r="C5" i="8"/>
  <c r="C4" i="8"/>
  <c r="C14" i="8"/>
  <c r="C13" i="8"/>
  <c r="C12" i="8"/>
  <c r="B14" i="8"/>
  <c r="B15" i="8" s="1"/>
  <c r="B13" i="8"/>
  <c r="B12" i="8"/>
  <c r="B6" i="8"/>
  <c r="B7" i="8" s="1"/>
  <c r="B5" i="8"/>
  <c r="B4" i="8"/>
  <c r="C11" i="8"/>
  <c r="C10" i="8"/>
  <c r="B11" i="8"/>
  <c r="B10" i="8"/>
  <c r="C3" i="8"/>
  <c r="B3" i="8"/>
  <c r="C2" i="8"/>
  <c r="B2" i="8"/>
  <c r="F4" i="5"/>
  <c r="F5" i="5"/>
  <c r="F6" i="5"/>
  <c r="F3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U100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422" i="1"/>
  <c r="P2150" i="1"/>
  <c r="P2386" i="1"/>
  <c r="P2585" i="1"/>
  <c r="P2156" i="1"/>
  <c r="P2420" i="1"/>
  <c r="P196" i="1"/>
  <c r="P437" i="1"/>
  <c r="P984" i="1"/>
  <c r="P1595" i="1"/>
  <c r="P3060" i="1"/>
  <c r="P4115" i="1"/>
  <c r="P447" i="1"/>
  <c r="P1453" i="1"/>
  <c r="P1994" i="1"/>
  <c r="P2433" i="1"/>
  <c r="P2434" i="1"/>
  <c r="P2771" i="1"/>
  <c r="P2909" i="1"/>
  <c r="P2915" i="1"/>
  <c r="P2948" i="1"/>
  <c r="P3074" i="1"/>
  <c r="P3631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183" i="1"/>
  <c r="P4084" i="1"/>
  <c r="P2396" i="1"/>
  <c r="P3807" i="1"/>
  <c r="P3906" i="1"/>
  <c r="P1813" i="1"/>
  <c r="P1917" i="1"/>
  <c r="P580" i="1"/>
  <c r="P668" i="1"/>
  <c r="P1867" i="1"/>
  <c r="P4074" i="1"/>
  <c r="P637" i="1"/>
  <c r="P780" i="1"/>
  <c r="P2362" i="1"/>
  <c r="P4008" i="1"/>
  <c r="P1413" i="1"/>
  <c r="P2877" i="1"/>
  <c r="P2950" i="1"/>
  <c r="P983" i="1"/>
  <c r="P1094" i="1"/>
  <c r="P546" i="1"/>
  <c r="P2903" i="1"/>
  <c r="P640" i="1"/>
  <c r="P1083" i="1"/>
  <c r="P427" i="1"/>
  <c r="P598" i="1"/>
  <c r="P1046" i="1"/>
  <c r="P1543" i="1"/>
  <c r="P1881" i="1"/>
  <c r="P3995" i="1"/>
  <c r="P3602" i="1"/>
  <c r="P1116" i="1"/>
  <c r="P1125" i="1"/>
  <c r="P1132" i="1"/>
  <c r="P507" i="1"/>
  <c r="P2662" i="1"/>
  <c r="P1904" i="1"/>
  <c r="P562" i="1"/>
  <c r="P159" i="1"/>
  <c r="P638" i="1"/>
  <c r="P2245" i="1"/>
  <c r="P4013" i="1"/>
  <c r="P432" i="1"/>
  <c r="P422" i="1"/>
  <c r="P734" i="1"/>
  <c r="P3927" i="1"/>
  <c r="P3797" i="1"/>
  <c r="P586" i="1"/>
  <c r="P1128" i="1"/>
  <c r="P2759" i="1"/>
  <c r="P611" i="1"/>
  <c r="P1115" i="1"/>
  <c r="P1244" i="1"/>
  <c r="P1583" i="1"/>
  <c r="P2851" i="1"/>
  <c r="P1408" i="1"/>
  <c r="P445" i="1"/>
  <c r="P1703" i="1"/>
  <c r="P1865" i="1"/>
  <c r="P2128" i="1"/>
  <c r="P2442" i="1"/>
  <c r="P3067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588" i="1"/>
  <c r="P2591" i="1"/>
  <c r="P2889" i="1"/>
  <c r="P3121" i="1"/>
  <c r="P3808" i="1"/>
  <c r="P3917" i="1"/>
  <c r="P3941" i="1"/>
  <c r="P3947" i="1"/>
  <c r="P3996" i="1"/>
  <c r="P4009" i="1"/>
  <c r="P4081" i="1"/>
  <c r="P2690" i="1"/>
  <c r="P2162" i="1"/>
  <c r="P2135" i="1"/>
  <c r="P3868" i="1"/>
  <c r="P169" i="1"/>
  <c r="P514" i="1"/>
  <c r="P1717" i="1"/>
  <c r="P3105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4044" i="1"/>
  <c r="P3959" i="1"/>
  <c r="P2726" i="1"/>
  <c r="P2538" i="1"/>
  <c r="P4021" i="1"/>
  <c r="P3076" i="1"/>
  <c r="P1757" i="1"/>
  <c r="P1812" i="1"/>
  <c r="P3644" i="1"/>
  <c r="P1409" i="1"/>
  <c r="P676" i="1"/>
  <c r="P1088" i="1"/>
  <c r="P1437" i="1"/>
  <c r="P3990" i="1"/>
  <c r="P2425" i="1"/>
  <c r="P999" i="1"/>
  <c r="P2133" i="1"/>
  <c r="P2415" i="1"/>
  <c r="P2921" i="1"/>
  <c r="P551" i="1"/>
  <c r="P2656" i="1"/>
  <c r="P2155" i="1"/>
  <c r="P2978" i="1"/>
  <c r="P552" i="1"/>
  <c r="P1726" i="1"/>
  <c r="P2743" i="1"/>
  <c r="P2825" i="1"/>
  <c r="P1080" i="1"/>
  <c r="P451" i="1"/>
  <c r="P875" i="1"/>
  <c r="P2763" i="1"/>
  <c r="P550" i="1"/>
  <c r="P4088" i="1"/>
  <c r="P3986" i="1"/>
  <c r="P3852" i="1"/>
  <c r="P2905" i="1"/>
  <c r="P2215" i="1"/>
  <c r="P849" i="1"/>
  <c r="P4018" i="1"/>
  <c r="P3737" i="1"/>
  <c r="P2125" i="1"/>
  <c r="P3747" i="1"/>
  <c r="P2888" i="1"/>
  <c r="P1102" i="1"/>
  <c r="P1044" i="1"/>
  <c r="P3860" i="1"/>
  <c r="P1791" i="1"/>
  <c r="P499" i="1"/>
  <c r="P886" i="1"/>
  <c r="P1075" i="1"/>
  <c r="P2843" i="1"/>
  <c r="P3123" i="1"/>
  <c r="P3131" i="1"/>
  <c r="P3738" i="1"/>
  <c r="P4026" i="1"/>
  <c r="P599" i="1"/>
  <c r="P3854" i="1"/>
  <c r="P122" i="1"/>
  <c r="P144" i="1"/>
  <c r="P161" i="1"/>
  <c r="P217" i="1"/>
  <c r="P484" i="1"/>
  <c r="P511" i="1"/>
  <c r="P57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70" i="1"/>
  <c r="P3880" i="1"/>
  <c r="P3919" i="1"/>
  <c r="P4002" i="1"/>
  <c r="P4086" i="1"/>
  <c r="P4087" i="1"/>
  <c r="P2641" i="1"/>
  <c r="P3924" i="1"/>
  <c r="P3108" i="1"/>
  <c r="P4109" i="1"/>
  <c r="P496" i="1"/>
  <c r="P1119" i="1"/>
  <c r="P1184" i="1"/>
  <c r="P2432" i="1"/>
  <c r="P1907" i="1"/>
  <c r="P902" i="1"/>
  <c r="P1131" i="1"/>
  <c r="P3963" i="1"/>
  <c r="P4043" i="1"/>
  <c r="P2060" i="1"/>
  <c r="P1095" i="1"/>
  <c r="P663" i="1"/>
  <c r="P2140" i="1"/>
  <c r="P4092" i="1"/>
  <c r="P3962" i="1"/>
  <c r="P2766" i="1"/>
  <c r="P1070" i="1"/>
  <c r="P2769" i="1"/>
  <c r="P3662" i="1"/>
  <c r="P2327" i="1"/>
  <c r="P3989" i="1"/>
  <c r="P1801" i="1"/>
  <c r="P2256" i="1"/>
  <c r="P3399" i="1"/>
  <c r="P127" i="1"/>
  <c r="P1560" i="1"/>
  <c r="P1721" i="1"/>
  <c r="P1160" i="1"/>
  <c r="P425" i="1"/>
  <c r="P2138" i="1"/>
  <c r="P3510" i="1"/>
  <c r="P1410" i="1"/>
  <c r="P2649" i="1"/>
  <c r="P2685" i="1"/>
  <c r="P2599" i="1"/>
  <c r="P872" i="1"/>
  <c r="P1770" i="1"/>
  <c r="P1093" i="1"/>
  <c r="P2951" i="1"/>
  <c r="P2895" i="1"/>
  <c r="P3203" i="1"/>
  <c r="P3929" i="1"/>
  <c r="P2154" i="1"/>
  <c r="P462" i="1"/>
  <c r="P1661" i="1"/>
  <c r="P505" i="1"/>
  <c r="P1987" i="1"/>
  <c r="P3194" i="1"/>
  <c r="P1074" i="1"/>
  <c r="P3122" i="1"/>
  <c r="P33" i="1"/>
  <c r="P1069" i="1"/>
  <c r="P702" i="1"/>
  <c r="P998" i="1"/>
  <c r="P2593" i="1"/>
  <c r="P2161" i="1"/>
  <c r="P4015" i="1"/>
  <c r="P2348" i="1"/>
  <c r="P455" i="1"/>
  <c r="P596" i="1"/>
  <c r="P992" i="1"/>
  <c r="P1424" i="1"/>
  <c r="P1876" i="1"/>
  <c r="P2436" i="1"/>
  <c r="P3110" i="1"/>
  <c r="P3855" i="1"/>
  <c r="P2700" i="1"/>
  <c r="P3891" i="1"/>
  <c r="P2750" i="1"/>
  <c r="P684" i="1"/>
  <c r="P1117" i="1"/>
  <c r="P156" i="1"/>
  <c r="P3873" i="1"/>
  <c r="P2866" i="1"/>
  <c r="P2695" i="1"/>
  <c r="P3055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4010" i="1"/>
  <c r="P3649" i="1"/>
  <c r="P1077" i="1"/>
  <c r="P1430" i="1"/>
  <c r="P3964" i="1"/>
  <c r="P4095" i="1"/>
  <c r="P3144" i="1"/>
  <c r="P2349" i="1"/>
  <c r="P4065" i="1"/>
  <c r="P914" i="1"/>
  <c r="P1494" i="1"/>
  <c r="P2508" i="1"/>
  <c r="P1055" i="1"/>
  <c r="P1456" i="1"/>
  <c r="P2643" i="1"/>
  <c r="P1111" i="1"/>
  <c r="P154" i="1"/>
  <c r="P2410" i="1"/>
  <c r="P1585" i="1"/>
  <c r="P3928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3431" i="1"/>
  <c r="P3910" i="1"/>
  <c r="P2521" i="1"/>
  <c r="P1874" i="1"/>
  <c r="P607" i="1"/>
  <c r="P456" i="1"/>
  <c r="P595" i="1"/>
  <c r="P428" i="1"/>
  <c r="P4105" i="1"/>
  <c r="P516" i="1"/>
  <c r="P3088" i="1"/>
  <c r="P460" i="1"/>
  <c r="P2405" i="1"/>
  <c r="P1918" i="1"/>
  <c r="P1877" i="1"/>
  <c r="P2504" i="1"/>
  <c r="P1402" i="1"/>
  <c r="P3619" i="1"/>
  <c r="P467" i="1"/>
  <c r="P2757" i="1"/>
  <c r="P3997" i="1"/>
  <c r="P1483" i="1"/>
  <c r="P3889" i="1"/>
  <c r="P2702" i="1"/>
  <c r="P1164" i="1"/>
  <c r="P2693" i="1"/>
  <c r="P3794" i="1"/>
  <c r="P3461" i="1"/>
  <c r="P2650" i="1"/>
  <c r="P1104" i="1"/>
  <c r="P735" i="1"/>
  <c r="P3285" i="1"/>
  <c r="P1118" i="1"/>
  <c r="P2158" i="1"/>
  <c r="P3311" i="1"/>
  <c r="P890" i="1"/>
  <c r="P865" i="1"/>
  <c r="P2601" i="1"/>
  <c r="P1875" i="1"/>
  <c r="P1688" i="1"/>
  <c r="P2742" i="1"/>
  <c r="P3590" i="1"/>
  <c r="P3642" i="1"/>
  <c r="P3981" i="1"/>
  <c r="P2382" i="1"/>
  <c r="P2864" i="1"/>
  <c r="P4075" i="1"/>
  <c r="P1082" i="1"/>
  <c r="P1084" i="1"/>
  <c r="P3085" i="1"/>
  <c r="P933" i="1"/>
  <c r="P850" i="1"/>
  <c r="P3136" i="1"/>
  <c r="P290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3477" i="1"/>
  <c r="P3578" i="1"/>
  <c r="P1544" i="1"/>
  <c r="P619" i="1"/>
  <c r="P576" i="1"/>
  <c r="P1573" i="1"/>
  <c r="P3866" i="1"/>
  <c r="P939" i="1"/>
  <c r="P941" i="1"/>
  <c r="P1795" i="1"/>
  <c r="P4007" i="1"/>
  <c r="P571" i="1"/>
  <c r="P1135" i="1"/>
  <c r="P150" i="1"/>
  <c r="P215" i="1"/>
  <c r="P1740" i="1"/>
  <c r="P2865" i="1"/>
  <c r="P2911" i="1"/>
  <c r="P4094" i="1"/>
  <c r="P3672" i="1"/>
  <c r="P2837" i="1"/>
  <c r="P3071" i="1"/>
  <c r="P157" i="1"/>
  <c r="P458" i="1"/>
  <c r="P699" i="1"/>
  <c r="P2077" i="1"/>
  <c r="P1596" i="1"/>
  <c r="P450" i="1"/>
  <c r="P555" i="1"/>
  <c r="P2372" i="1"/>
  <c r="P2918" i="1"/>
  <c r="P3072" i="1"/>
  <c r="P3565" i="1"/>
  <c r="P70" i="1"/>
  <c r="P1382" i="1"/>
  <c r="P2235" i="1"/>
  <c r="P1711" i="1"/>
  <c r="P2324" i="1"/>
  <c r="P1909" i="1"/>
  <c r="P2132" i="1"/>
  <c r="P2134" i="1"/>
  <c r="P1041" i="1"/>
  <c r="P2258" i="1"/>
  <c r="P1391" i="1"/>
  <c r="P881" i="1"/>
  <c r="P3822" i="1"/>
  <c r="P2232" i="1"/>
  <c r="P2629" i="1"/>
  <c r="P884" i="1"/>
  <c r="P2737" i="1"/>
  <c r="P3842" i="1"/>
  <c r="P96" i="1"/>
  <c r="P2137" i="1"/>
  <c r="P17" i="1"/>
  <c r="P926" i="1"/>
  <c r="P2171" i="1"/>
  <c r="P2603" i="1"/>
  <c r="P97" i="1"/>
  <c r="P1738" i="1"/>
  <c r="P1023" i="1"/>
  <c r="P2238" i="1"/>
  <c r="P2741" i="1"/>
  <c r="P3417" i="1"/>
  <c r="P2403" i="1"/>
  <c r="P2169" i="1"/>
  <c r="P867" i="1"/>
  <c r="P720" i="1"/>
  <c r="P2868" i="1"/>
  <c r="P3968" i="1"/>
  <c r="P457" i="1"/>
  <c r="P2438" i="1"/>
  <c r="P3589" i="1"/>
  <c r="P2218" i="1"/>
  <c r="P3973" i="1"/>
  <c r="P860" i="1"/>
  <c r="P3207" i="1"/>
  <c r="P2660" i="1"/>
  <c r="P4104" i="1"/>
  <c r="P3560" i="1"/>
  <c r="P2126" i="1"/>
  <c r="P3992" i="1"/>
  <c r="P2157" i="1"/>
  <c r="P2581" i="1"/>
  <c r="P3332" i="1"/>
  <c r="P2558" i="1"/>
  <c r="P3137" i="1"/>
  <c r="P1925" i="1"/>
  <c r="P1472" i="1"/>
  <c r="P1112" i="1"/>
  <c r="P1145" i="1"/>
  <c r="P2996" i="1"/>
  <c r="P3677" i="1"/>
  <c r="P603" i="1"/>
  <c r="P2850" i="1"/>
  <c r="P2502" i="1"/>
  <c r="P1562" i="1"/>
  <c r="P1157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3961" i="1"/>
  <c r="P2858" i="1"/>
  <c r="P1150" i="1"/>
  <c r="P1356" i="1"/>
  <c r="P2807" i="1"/>
  <c r="P3195" i="1"/>
  <c r="P1915" i="1"/>
  <c r="P3329" i="1"/>
  <c r="P1825" i="1"/>
  <c r="P912" i="1"/>
  <c r="P1414" i="1"/>
  <c r="P3907" i="1"/>
  <c r="P2268" i="1"/>
  <c r="P592" i="1"/>
  <c r="P815" i="1"/>
  <c r="P2796" i="1"/>
  <c r="P1834" i="1"/>
  <c r="P2002" i="1"/>
  <c r="P3103" i="1"/>
  <c r="P3883" i="1"/>
  <c r="P4011" i="1"/>
  <c r="P3857" i="1"/>
  <c r="P2768" i="1"/>
  <c r="P3744" i="1"/>
  <c r="P1598" i="1"/>
  <c r="P2564" i="1"/>
  <c r="P937" i="1"/>
  <c r="P1485" i="1"/>
  <c r="P3943" i="1"/>
  <c r="P543" i="1"/>
  <c r="P1101" i="1"/>
  <c r="P1231" i="1"/>
  <c r="P2694" i="1"/>
  <c r="P2764" i="1"/>
  <c r="P3749" i="1"/>
  <c r="P3903" i="1"/>
  <c r="P3952" i="1"/>
  <c r="P1449" i="1"/>
  <c r="P1906" i="1"/>
  <c r="P461" i="1"/>
  <c r="P940" i="1"/>
  <c r="P1173" i="1"/>
  <c r="P1990" i="1"/>
  <c r="P2130" i="1"/>
  <c r="P2356" i="1"/>
  <c r="P2393" i="1"/>
  <c r="P2904" i="1"/>
  <c r="P3096" i="1"/>
  <c r="P3954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2231" i="1"/>
  <c r="P1129" i="1"/>
  <c r="P3757" i="1"/>
  <c r="P2326" i="1"/>
  <c r="P4093" i="1"/>
  <c r="P186" i="1"/>
  <c r="P472" i="1"/>
  <c r="P1705" i="1"/>
  <c r="P2582" i="1"/>
  <c r="P3065" i="1"/>
  <c r="P3742" i="1"/>
  <c r="P1743" i="1"/>
  <c r="P3843" i="1"/>
  <c r="P3325" i="1"/>
  <c r="P2966" i="1"/>
  <c r="P179" i="1"/>
  <c r="P3665" i="1"/>
  <c r="P2887" i="1"/>
  <c r="P1997" i="1"/>
  <c r="P693" i="1"/>
  <c r="P548" i="1"/>
  <c r="P3720" i="1"/>
  <c r="P2217" i="1"/>
  <c r="P1673" i="1"/>
  <c r="P714" i="1"/>
  <c r="P2467" i="1"/>
  <c r="P1894" i="1"/>
  <c r="P1548" i="1"/>
  <c r="P2900" i="1"/>
  <c r="P3974" i="1"/>
  <c r="P970" i="1"/>
  <c r="P1324" i="1"/>
  <c r="P3569" i="1"/>
  <c r="P1648" i="1"/>
  <c r="P2488" i="1"/>
  <c r="P2624" i="1"/>
  <c r="P2139" i="1"/>
  <c r="P3291" i="1"/>
  <c r="P3297" i="1"/>
  <c r="P2863" i="1"/>
  <c r="P3980" i="1"/>
  <c r="P1793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3455" i="1"/>
  <c r="P3828" i="1"/>
  <c r="P4072" i="1"/>
  <c r="P4049" i="1"/>
  <c r="P1419" i="1"/>
  <c r="P1579" i="1"/>
  <c r="P2357" i="1"/>
  <c r="P2683" i="1"/>
  <c r="P563" i="1"/>
  <c r="P2469" i="1"/>
  <c r="P2627" i="1"/>
  <c r="P2619" i="1"/>
  <c r="P814" i="1"/>
  <c r="P1296" i="1"/>
  <c r="P2494" i="1"/>
  <c r="P3338" i="1"/>
  <c r="P1662" i="1"/>
  <c r="P897" i="1"/>
  <c r="P105" i="1"/>
  <c r="P2309" i="1"/>
  <c r="P2106" i="1"/>
  <c r="P1314" i="1"/>
  <c r="P153" i="1"/>
  <c r="P2264" i="1"/>
  <c r="P55" i="1"/>
  <c r="P1722" i="1"/>
  <c r="P829" i="1"/>
  <c r="P3380" i="1"/>
  <c r="P474" i="1"/>
  <c r="P3407" i="1"/>
  <c r="P1551" i="1"/>
  <c r="P2123" i="1"/>
  <c r="P3422" i="1"/>
  <c r="P3163" i="1"/>
  <c r="P848" i="1"/>
  <c r="P1901" i="1"/>
  <c r="P2823" i="1"/>
  <c r="P292" i="1"/>
  <c r="P878" i="1"/>
  <c r="P1363" i="1"/>
  <c r="P2472" i="1"/>
  <c r="P820" i="1"/>
  <c r="P117" i="1"/>
  <c r="P2464" i="1"/>
  <c r="P3579" i="1"/>
  <c r="P893" i="1"/>
  <c r="P1920" i="1"/>
  <c r="P312" i="1"/>
  <c r="P1464" i="1"/>
  <c r="P3396" i="1"/>
  <c r="P3609" i="1"/>
  <c r="P3791" i="1"/>
  <c r="P2881" i="1"/>
  <c r="P2471" i="1"/>
  <c r="P2141" i="1"/>
  <c r="P3138" i="1"/>
  <c r="P3316" i="1"/>
  <c r="P3976" i="1"/>
  <c r="P2590" i="1"/>
  <c r="P3257" i="1"/>
  <c r="P4083" i="1"/>
  <c r="P1480" i="1"/>
  <c r="P3998" i="1"/>
  <c r="P1045" i="1"/>
  <c r="P1008" i="1"/>
  <c r="P526" i="1"/>
  <c r="P888" i="1"/>
  <c r="P1978" i="1"/>
  <c r="P3652" i="1"/>
  <c r="P2894" i="1"/>
  <c r="P3411" i="1"/>
  <c r="P2770" i="1"/>
  <c r="P2572" i="1"/>
  <c r="P2862" i="1"/>
  <c r="P3296" i="1"/>
  <c r="P2559" i="1"/>
  <c r="P2167" i="1"/>
  <c r="P3610" i="1"/>
  <c r="P1921" i="1"/>
  <c r="P3369" i="1"/>
  <c r="P3464" i="1"/>
  <c r="P2856" i="1"/>
  <c r="P1310" i="1"/>
  <c r="P3327" i="1"/>
  <c r="P855" i="1"/>
  <c r="P2925" i="1"/>
  <c r="P2325" i="1"/>
  <c r="P1916" i="1"/>
  <c r="P1441" i="1"/>
  <c r="P4091" i="1"/>
  <c r="P2846" i="1"/>
  <c r="P2374" i="1"/>
  <c r="P513" i="1"/>
  <c r="P3921" i="1"/>
  <c r="P883" i="1"/>
  <c r="P919" i="1"/>
  <c r="P904" i="1"/>
  <c r="P2765" i="1"/>
  <c r="P232" i="1"/>
  <c r="P1175" i="1"/>
  <c r="P2391" i="1"/>
  <c r="P2545" i="1"/>
  <c r="P3078" i="1"/>
  <c r="P3871" i="1"/>
  <c r="P1242" i="1"/>
  <c r="P3432" i="1"/>
  <c r="P2834" i="1"/>
  <c r="P2276" i="1"/>
  <c r="P1325" i="1"/>
  <c r="P993" i="1"/>
  <c r="P966" i="1"/>
  <c r="P2102" i="1"/>
  <c r="P593" i="1"/>
  <c r="P711" i="1"/>
  <c r="P1380" i="1"/>
  <c r="P265" i="1"/>
  <c r="P3607" i="1"/>
  <c r="P78" i="1"/>
  <c r="P3695" i="1"/>
  <c r="P4029" i="1"/>
  <c r="P3496" i="1"/>
  <c r="P3373" i="1"/>
  <c r="P182" i="1"/>
  <c r="P3711" i="1"/>
  <c r="P3586" i="1"/>
  <c r="P3540" i="1"/>
  <c r="P1481" i="1"/>
  <c r="P2465" i="1"/>
  <c r="P1584" i="1"/>
  <c r="P1024" i="1"/>
  <c r="P821" i="1"/>
  <c r="P787" i="1"/>
  <c r="P666" i="1"/>
  <c r="P3157" i="1"/>
  <c r="P1788" i="1"/>
  <c r="P3444" i="1"/>
  <c r="P892" i="1"/>
  <c r="P1140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2626" i="1"/>
  <c r="P126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4003" i="1"/>
  <c r="P3931" i="1"/>
  <c r="P831" i="1"/>
  <c r="P4020" i="1"/>
  <c r="P172" i="1"/>
  <c r="P874" i="1"/>
  <c r="P880" i="1"/>
  <c r="P907" i="1"/>
  <c r="P1885" i="1"/>
  <c r="P3734" i="1"/>
  <c r="P199" i="1"/>
  <c r="P2251" i="1"/>
  <c r="P1872" i="1"/>
  <c r="P3335" i="1"/>
  <c r="P4050" i="1"/>
  <c r="P3180" i="1"/>
  <c r="P759" i="1"/>
  <c r="P4071" i="1"/>
  <c r="P1470" i="1"/>
  <c r="P2208" i="1"/>
  <c r="P1047" i="1"/>
  <c r="P959" i="1"/>
  <c r="P3039" i="1"/>
  <c r="P2172" i="1"/>
  <c r="P3583" i="1"/>
  <c r="P4022" i="1"/>
  <c r="P1185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2085" i="1"/>
  <c r="P3984" i="1"/>
  <c r="P777" i="1"/>
  <c r="P1712" i="1"/>
  <c r="P565" i="1"/>
  <c r="P847" i="1"/>
  <c r="P1719" i="1"/>
  <c r="P2295" i="1"/>
  <c r="P1905" i="1"/>
  <c r="P2457" i="1"/>
  <c r="P2703" i="1"/>
  <c r="P1068" i="1"/>
  <c r="P1254" i="1"/>
  <c r="P866" i="1"/>
  <c r="P748" i="1"/>
  <c r="P2129" i="1"/>
  <c r="P3481" i="1"/>
  <c r="P677" i="1"/>
  <c r="P1666" i="1"/>
  <c r="P3499" i="1"/>
  <c r="P2426" i="1"/>
  <c r="P3390" i="1"/>
  <c r="P1639" i="1"/>
  <c r="P2136" i="1"/>
  <c r="P1754" i="1"/>
  <c r="P537" i="1"/>
  <c r="P876" i="1"/>
  <c r="P3154" i="1"/>
  <c r="P1466" i="1"/>
  <c r="P1110" i="1"/>
  <c r="P2634" i="1"/>
  <c r="P3236" i="1"/>
  <c r="P4070" i="1"/>
  <c r="P3425" i="1"/>
  <c r="P1949" i="1"/>
  <c r="P901" i="1"/>
  <c r="P2749" i="1"/>
  <c r="P4076" i="1"/>
  <c r="P1695" i="1"/>
  <c r="P1237" i="1"/>
  <c r="P900" i="1"/>
  <c r="P2861" i="1"/>
  <c r="P581" i="1"/>
  <c r="P1072" i="1"/>
  <c r="P545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2621" i="1"/>
  <c r="P1899" i="1"/>
  <c r="P2561" i="1"/>
  <c r="P2116" i="1"/>
  <c r="P2163" i="1"/>
  <c r="P2990" i="1"/>
  <c r="P3581" i="1"/>
  <c r="P887" i="1"/>
  <c r="P4061" i="1"/>
  <c r="P2511" i="1"/>
  <c r="P2747" i="1"/>
  <c r="P1040" i="1"/>
  <c r="P3473" i="1"/>
  <c r="P1840" i="1"/>
  <c r="P2104" i="1"/>
  <c r="P3355" i="1"/>
  <c r="P3323" i="1"/>
  <c r="P1773" i="1"/>
  <c r="P424" i="1"/>
  <c r="P1942" i="1"/>
  <c r="P155" i="1"/>
  <c r="P2193" i="1"/>
  <c r="P2873" i="1"/>
  <c r="P3503" i="1"/>
  <c r="P1294" i="1"/>
  <c r="P2062" i="1"/>
  <c r="P3395" i="1"/>
  <c r="P3620" i="1"/>
  <c r="E3" i="5" s="1"/>
  <c r="P1291" i="1"/>
  <c r="P1924" i="1"/>
  <c r="P1025" i="1"/>
  <c r="P1680" i="1"/>
  <c r="P2045" i="1"/>
  <c r="P3183" i="1"/>
  <c r="P1120" i="1"/>
  <c r="P2939" i="1"/>
  <c r="P2800" i="1"/>
  <c r="P2797" i="1"/>
  <c r="P729" i="1"/>
  <c r="P2907" i="1"/>
  <c r="P308" i="1"/>
  <c r="P830" i="1"/>
  <c r="P3223" i="1"/>
  <c r="P846" i="1"/>
  <c r="P3531" i="1"/>
  <c r="P3200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3739" i="1"/>
  <c r="P2384" i="1"/>
  <c r="P1151" i="1"/>
  <c r="P1720" i="1"/>
  <c r="P2512" i="1"/>
  <c r="P3054" i="1"/>
  <c r="P3988" i="1"/>
  <c r="P147" i="1"/>
  <c r="P3166" i="1"/>
  <c r="P1814" i="1"/>
  <c r="P1851" i="1"/>
  <c r="P2938" i="1"/>
  <c r="P2473" i="1"/>
  <c r="P2316" i="1"/>
  <c r="P3754" i="1"/>
  <c r="P1081" i="1"/>
  <c r="P3193" i="1"/>
  <c r="P1190" i="1"/>
  <c r="P3419" i="1"/>
  <c r="P624" i="1"/>
  <c r="P2492" i="1"/>
  <c r="P2746" i="1"/>
  <c r="P3582" i="1"/>
  <c r="P1260" i="1"/>
  <c r="P3273" i="1"/>
  <c r="P3909" i="1"/>
  <c r="P3536" i="1"/>
  <c r="P3374" i="1"/>
  <c r="P4048" i="1"/>
  <c r="P148" i="1"/>
  <c r="P3773" i="1"/>
  <c r="P575" i="1"/>
  <c r="P1475" i="1"/>
  <c r="P473" i="1"/>
  <c r="P3161" i="1"/>
  <c r="P1438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776" i="1"/>
  <c r="P2760" i="1"/>
  <c r="P3948" i="1"/>
  <c r="P951" i="1"/>
  <c r="P664" i="1"/>
  <c r="P1615" i="1"/>
  <c r="P740" i="1"/>
  <c r="P2204" i="1"/>
  <c r="P648" i="1"/>
  <c r="P1036" i="1"/>
  <c r="P763" i="1"/>
  <c r="P1674" i="1"/>
  <c r="P521" i="1"/>
  <c r="P2754" i="1"/>
  <c r="P818" i="1"/>
  <c r="P107" i="1"/>
  <c r="P3543" i="1"/>
  <c r="P3603" i="1"/>
  <c r="P2636" i="1"/>
  <c r="P2646" i="1"/>
  <c r="P3627" i="1"/>
  <c r="P2489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3837" i="1"/>
  <c r="P1365" i="1"/>
  <c r="P454" i="1"/>
  <c r="P4039" i="1"/>
  <c r="P895" i="1"/>
  <c r="P1017" i="1"/>
  <c r="P905" i="1"/>
  <c r="P1234" i="1"/>
  <c r="P1597" i="1"/>
  <c r="P3920" i="1"/>
  <c r="P84" i="1"/>
  <c r="P2290" i="1"/>
  <c r="P2484" i="1"/>
  <c r="P3960" i="1"/>
  <c r="P2194" i="1"/>
  <c r="P3185" i="1"/>
  <c r="P2317" i="1"/>
  <c r="P2503" i="1"/>
  <c r="P1361" i="1"/>
  <c r="P3500" i="1"/>
  <c r="P81" i="1"/>
  <c r="P3485" i="1"/>
  <c r="P3430" i="1"/>
  <c r="P2180" i="1"/>
  <c r="P380" i="1"/>
  <c r="P268" i="1"/>
  <c r="P1677" i="1"/>
  <c r="P1496" i="1"/>
  <c r="P2839" i="1"/>
  <c r="P1071" i="1"/>
  <c r="P2458" i="1"/>
  <c r="P1860" i="1"/>
  <c r="P3580" i="1"/>
  <c r="P2744" i="1"/>
  <c r="P3700" i="1"/>
  <c r="P3293" i="1"/>
  <c r="P2213" i="1"/>
  <c r="P802" i="1"/>
  <c r="P2723" i="1"/>
  <c r="P1346" i="1"/>
  <c r="P354" i="1"/>
  <c r="P3600" i="1"/>
  <c r="P101" i="1"/>
  <c r="P1602" i="1"/>
  <c r="P426" i="1"/>
  <c r="P2333" i="1"/>
  <c r="P3099" i="1"/>
  <c r="P539" i="1"/>
  <c r="P3821" i="1"/>
  <c r="P3552" i="1"/>
  <c r="P2314" i="1"/>
  <c r="P1922" i="1"/>
  <c r="P3969" i="1"/>
  <c r="P3061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3472" i="1"/>
  <c r="P2930" i="1"/>
  <c r="P3187" i="1"/>
  <c r="P3810" i="1"/>
  <c r="P3394" i="1"/>
  <c r="P3205" i="1"/>
  <c r="P917" i="1"/>
  <c r="P1574" i="1"/>
  <c r="P40" i="1"/>
  <c r="P851" i="1"/>
  <c r="P3769" i="1"/>
  <c r="P1884" i="1"/>
  <c r="P2055" i="1"/>
  <c r="P944" i="1"/>
  <c r="P3155" i="1"/>
  <c r="P2257" i="1"/>
  <c r="P374" i="1"/>
  <c r="P1882" i="1"/>
  <c r="P794" i="1"/>
  <c r="P965" i="1"/>
  <c r="P2967" i="1"/>
  <c r="P3687" i="1"/>
  <c r="P19" i="1"/>
  <c r="P4057" i="1"/>
  <c r="P2321" i="1"/>
  <c r="P1835" i="1"/>
  <c r="P1152" i="1"/>
  <c r="P3966" i="1"/>
  <c r="P3090" i="1"/>
  <c r="P1827" i="1"/>
  <c r="P1625" i="1"/>
  <c r="P1816" i="1"/>
  <c r="P2748" i="1"/>
  <c r="P1305" i="1"/>
  <c r="P2207" i="1"/>
  <c r="P1811" i="1"/>
  <c r="P1888" i="1"/>
  <c r="P3534" i="1"/>
  <c r="P2210" i="1"/>
  <c r="P756" i="1"/>
  <c r="P1393" i="1"/>
  <c r="P1760" i="1"/>
  <c r="P3898" i="1"/>
  <c r="P1565" i="1"/>
  <c r="P864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2923" i="1"/>
  <c r="P1898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3813" i="1"/>
  <c r="P1090" i="1"/>
  <c r="P3539" i="1"/>
  <c r="P164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1079" i="1"/>
  <c r="P969" i="1"/>
  <c r="P2798" i="1"/>
  <c r="P3899" i="1"/>
  <c r="P1227" i="1"/>
  <c r="P2681" i="1"/>
  <c r="P2190" i="1"/>
  <c r="P2838" i="1"/>
  <c r="P2630" i="1"/>
  <c r="P3366" i="1"/>
  <c r="P2184" i="1"/>
  <c r="P1148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605" i="1"/>
  <c r="P353" i="1"/>
  <c r="P3331" i="1"/>
  <c r="E5" i="5" s="1"/>
  <c r="P1787" i="1"/>
  <c r="P1667" i="1"/>
  <c r="P3740" i="1"/>
  <c r="P2145" i="1"/>
  <c r="P1138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3225" i="1"/>
  <c r="P1630" i="1"/>
  <c r="P2642" i="1"/>
  <c r="P2778" i="1"/>
  <c r="P3298" i="1"/>
  <c r="P1030" i="1"/>
  <c r="P934" i="1"/>
  <c r="P3666" i="1"/>
  <c r="P1278" i="1"/>
  <c r="P2287" i="1"/>
  <c r="P3542" i="1"/>
  <c r="P1246" i="1"/>
  <c r="P2304" i="1"/>
  <c r="P143" i="1"/>
  <c r="P2090" i="1"/>
  <c r="P800" i="1"/>
  <c r="P388" i="1"/>
  <c r="P2886" i="1"/>
  <c r="P2486" i="1"/>
  <c r="P3302" i="1"/>
  <c r="P3415" i="1"/>
  <c r="P3249" i="1"/>
  <c r="P3867" i="1"/>
  <c r="P200" i="1"/>
  <c r="P2038" i="1"/>
  <c r="P879" i="1"/>
  <c r="P3428" i="1"/>
  <c r="P2294" i="1"/>
  <c r="P1176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3492" i="1"/>
  <c r="P2219" i="1"/>
  <c r="P3904" i="1"/>
  <c r="P1837" i="1"/>
  <c r="P3896" i="1"/>
  <c r="P3803" i="1"/>
  <c r="P2330" i="1"/>
  <c r="P246" i="1"/>
  <c r="P3563" i="1"/>
  <c r="P3764" i="1"/>
  <c r="P2812" i="1"/>
  <c r="P2081" i="1"/>
  <c r="P1064" i="1"/>
  <c r="P2755" i="1"/>
  <c r="P129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2792" i="1"/>
  <c r="P448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3268" i="1"/>
  <c r="P1603" i="1"/>
  <c r="P145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20" i="1"/>
  <c r="P36" i="1"/>
  <c r="P177" i="1"/>
  <c r="P2271" i="1"/>
  <c r="P3462" i="1"/>
  <c r="P3347" i="1"/>
  <c r="P3229" i="1"/>
  <c r="P2806" i="1"/>
  <c r="P1614" i="1"/>
  <c r="P1304" i="1"/>
  <c r="P859" i="1"/>
  <c r="P3817" i="1"/>
  <c r="P75" i="1"/>
  <c r="P784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172" i="1"/>
  <c r="P2370" i="1"/>
  <c r="P192" i="1"/>
  <c r="P239" i="1"/>
  <c r="P488" i="1"/>
  <c r="P561" i="1"/>
  <c r="P870" i="1"/>
  <c r="P1561" i="1"/>
  <c r="P2375" i="1"/>
  <c r="P2395" i="1"/>
  <c r="P2440" i="1"/>
  <c r="P2587" i="1"/>
  <c r="P2594" i="1"/>
  <c r="P3097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1159" i="1"/>
  <c r="P2413" i="1"/>
  <c r="P906" i="1"/>
  <c r="P2487" i="1"/>
  <c r="P2821" i="1"/>
  <c r="P3471" i="1"/>
  <c r="P2869" i="1"/>
  <c r="P2283" i="1"/>
  <c r="P3234" i="1"/>
  <c r="P642" i="1"/>
  <c r="P3949" i="1"/>
  <c r="P863" i="1"/>
  <c r="P2714" i="1"/>
  <c r="P3809" i="1"/>
  <c r="P98" i="1"/>
  <c r="P1035" i="1"/>
  <c r="P1902" i="1"/>
  <c r="P958" i="1"/>
  <c r="P2119" i="1"/>
  <c r="P2826" i="1"/>
  <c r="P936" i="1"/>
  <c r="P1887" i="1"/>
  <c r="P3023" i="1"/>
  <c r="P1262" i="1"/>
  <c r="P2963" i="1"/>
  <c r="P3016" i="1"/>
  <c r="P2249" i="1"/>
  <c r="P3034" i="1"/>
  <c r="P1843" i="1"/>
  <c r="P3900" i="1"/>
  <c r="P3170" i="1"/>
  <c r="P2142" i="1"/>
  <c r="P2289" i="1"/>
  <c r="P3459" i="1"/>
  <c r="P3667" i="1"/>
  <c r="P4030" i="1"/>
  <c r="P1852" i="1"/>
  <c r="P2308" i="1"/>
  <c r="P2067" i="1"/>
  <c r="P3450" i="1"/>
  <c r="P3388" i="1"/>
  <c r="P485" i="1"/>
  <c r="P2803" i="1"/>
  <c r="P1785" i="1"/>
  <c r="P24" i="1"/>
  <c r="P1580" i="1"/>
  <c r="P2147" i="1"/>
  <c r="P2222" i="1"/>
  <c r="P2107" i="1"/>
  <c r="P1952" i="1"/>
  <c r="P975" i="1"/>
  <c r="P761" i="1"/>
  <c r="P2103" i="1"/>
  <c r="P3028" i="1"/>
  <c r="P2493" i="1"/>
  <c r="P2922" i="1"/>
  <c r="P726" i="1"/>
  <c r="P1763" i="1"/>
  <c r="P2466" i="1"/>
  <c r="P3733" i="1"/>
  <c r="P1403" i="1"/>
  <c r="P307" i="1"/>
  <c r="P3033" i="1"/>
  <c r="P3429" i="1"/>
  <c r="P3495" i="1"/>
  <c r="P3476" i="1"/>
  <c r="P824" i="1"/>
  <c r="P1336" i="1"/>
  <c r="P960" i="1"/>
  <c r="P1655" i="1"/>
  <c r="P3259" i="1"/>
  <c r="P3484" i="1"/>
  <c r="P433" i="1"/>
  <c r="P3044" i="1"/>
  <c r="P3718" i="1"/>
  <c r="P1192" i="1"/>
  <c r="P1886" i="1"/>
  <c r="P3151" i="1"/>
  <c r="P3478" i="1"/>
  <c r="P430" i="1"/>
  <c r="P2404" i="1"/>
  <c r="P2898" i="1"/>
  <c r="P3027" i="1"/>
  <c r="P3345" i="1"/>
  <c r="P1298" i="1"/>
  <c r="P3434" i="1"/>
  <c r="P3612" i="1"/>
  <c r="P991" i="1"/>
  <c r="P3227" i="1"/>
  <c r="P2761" i="1"/>
  <c r="P2516" i="1"/>
  <c r="P4019" i="1"/>
  <c r="P307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2781" i="1"/>
  <c r="P1050" i="1"/>
  <c r="P573" i="1"/>
  <c r="P1280" i="1"/>
  <c r="P83" i="1"/>
  <c r="P2280" i="1"/>
  <c r="P3197" i="1"/>
  <c r="P99" i="1"/>
  <c r="P3957" i="1"/>
  <c r="P2983" i="1"/>
  <c r="P1828" i="1"/>
  <c r="P3269" i="1"/>
  <c r="P754" i="1"/>
  <c r="P3479" i="1"/>
  <c r="P1021" i="1"/>
  <c r="P597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1671" i="1"/>
  <c r="P3133" i="1"/>
  <c r="P502" i="1"/>
  <c r="P2292" i="1"/>
  <c r="P3710" i="1"/>
  <c r="P2244" i="1"/>
  <c r="P1396" i="1"/>
  <c r="P843" i="1"/>
  <c r="P2713" i="1"/>
  <c r="P1532" i="1"/>
  <c r="P3009" i="1"/>
  <c r="P1923" i="1"/>
  <c r="P1701" i="1"/>
  <c r="P2350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3516" i="1"/>
  <c r="P4055" i="1"/>
  <c r="P1737" i="1"/>
  <c r="P925" i="1"/>
  <c r="P2751" i="1"/>
  <c r="P1012" i="1"/>
  <c r="P3466" i="1"/>
  <c r="P3802" i="1"/>
  <c r="P286" i="1"/>
  <c r="P3568" i="1"/>
  <c r="P407" i="1"/>
  <c r="P276" i="1"/>
  <c r="P1529" i="1"/>
  <c r="P3541" i="1"/>
  <c r="P2012" i="1"/>
  <c r="P1766" i="1"/>
  <c r="P687" i="1"/>
  <c r="P3301" i="1"/>
  <c r="P3487" i="1"/>
  <c r="P1203" i="1"/>
  <c r="P1796" i="1"/>
  <c r="P482" i="1"/>
  <c r="P3762" i="1"/>
  <c r="P3766" i="1"/>
  <c r="P3574" i="1"/>
  <c r="P3356" i="1"/>
  <c r="P3101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2315" i="1"/>
  <c r="P2628" i="1"/>
  <c r="P171" i="1"/>
  <c r="P3845" i="1"/>
  <c r="P3622" i="1"/>
  <c r="P21" i="1"/>
  <c r="P1951" i="1"/>
  <c r="P3555" i="1"/>
  <c r="P4046" i="1"/>
  <c r="P930" i="1"/>
  <c r="P2407" i="1"/>
  <c r="P3358" i="1"/>
  <c r="P300" i="1"/>
  <c r="P3094" i="1"/>
  <c r="P1929" i="1"/>
  <c r="P1196" i="1"/>
  <c r="P1384" i="1"/>
  <c r="P1558" i="1"/>
  <c r="P399" i="1"/>
  <c r="P452" i="1"/>
  <c r="P1533" i="1"/>
  <c r="P739" i="1"/>
  <c r="P100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3303" i="1"/>
  <c r="P948" i="1"/>
  <c r="P3467" i="1"/>
  <c r="P1896" i="1"/>
  <c r="P3926" i="1"/>
  <c r="P3691" i="1"/>
  <c r="P767" i="1"/>
  <c r="P753" i="1"/>
  <c r="P1028" i="1"/>
  <c r="P3836" i="1"/>
  <c r="P3233" i="1"/>
  <c r="P504" i="1"/>
  <c r="P3254" i="1"/>
  <c r="P2092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3111" i="1"/>
  <c r="P868" i="1"/>
  <c r="P1855" i="1"/>
  <c r="P807" i="1"/>
  <c r="P812" i="1"/>
  <c r="P1620" i="1"/>
  <c r="P1514" i="1"/>
  <c r="P345" i="1"/>
  <c r="P2614" i="1"/>
  <c r="P3570" i="1"/>
  <c r="P952" i="1"/>
  <c r="P1202" i="1"/>
  <c r="P386" i="1"/>
  <c r="P3584" i="1"/>
  <c r="P2096" i="1"/>
  <c r="P3410" i="1"/>
  <c r="P2976" i="1"/>
  <c r="P1769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4034" i="1"/>
  <c r="P769" i="1"/>
  <c r="P4110" i="1"/>
  <c r="P3760" i="1"/>
  <c r="P1783" i="1"/>
  <c r="P3566" i="1"/>
  <c r="P1823" i="1"/>
  <c r="P3688" i="1"/>
  <c r="P968" i="1"/>
  <c r="P3548" i="1"/>
  <c r="P2175" i="1"/>
  <c r="P338" i="1"/>
  <c r="P854" i="1"/>
  <c r="P1240" i="1"/>
  <c r="P1351" i="1"/>
  <c r="P3601" i="1"/>
  <c r="P1749" i="1"/>
  <c r="P37" i="1"/>
  <c r="P2543" i="1"/>
  <c r="P3228" i="1"/>
  <c r="P4000" i="1"/>
  <c r="P3305" i="1"/>
  <c r="P3443" i="1"/>
  <c r="P3241" i="1"/>
  <c r="P2311" i="1"/>
  <c r="P790" i="1"/>
  <c r="P14" i="1"/>
  <c r="P1354" i="1"/>
  <c r="P106" i="1"/>
  <c r="P90" i="1"/>
  <c r="P4041" i="1"/>
  <c r="P2857" i="1"/>
  <c r="P2364" i="1"/>
  <c r="P950" i="1"/>
  <c r="P1550" i="1"/>
  <c r="P935" i="1"/>
  <c r="P1490" i="1"/>
  <c r="P2569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2964" i="1"/>
  <c r="P730" i="1"/>
  <c r="P3655" i="1"/>
  <c r="P3270" i="1"/>
  <c r="P2670" i="1"/>
  <c r="P2607" i="1"/>
  <c r="P3272" i="1"/>
  <c r="P3314" i="1"/>
  <c r="P3736" i="1"/>
  <c r="P3313" i="1"/>
  <c r="P2535" i="1"/>
  <c r="P1034" i="1"/>
  <c r="P2322" i="1"/>
  <c r="P1230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93" i="1"/>
  <c r="P3319" i="1"/>
  <c r="P3978" i="1"/>
  <c r="P3679" i="1"/>
  <c r="P2453" i="1"/>
  <c r="P2089" i="1"/>
  <c r="P3683" i="1"/>
  <c r="P1405" i="1"/>
  <c r="P1727" i="1"/>
  <c r="P3684" i="1"/>
  <c r="P71" i="1"/>
  <c r="P2491" i="1"/>
  <c r="P1388" i="1"/>
  <c r="P1681" i="1"/>
  <c r="P3615" i="1"/>
  <c r="P3002" i="1"/>
  <c r="P4027" i="1"/>
  <c r="P436" i="1"/>
  <c r="P1868" i="1"/>
  <c r="P3089" i="1"/>
  <c r="P3901" i="1"/>
  <c r="P4023" i="1"/>
  <c r="P2573" i="1"/>
  <c r="P1277" i="1"/>
  <c r="P3728" i="1"/>
  <c r="P3831" i="1"/>
  <c r="P3696" i="1"/>
  <c r="P310" i="1"/>
  <c r="P2069" i="1"/>
  <c r="P1636" i="1"/>
  <c r="P3436" i="1"/>
  <c r="P1377" i="1"/>
  <c r="P3212" i="1"/>
  <c r="P3158" i="1"/>
  <c r="P3701" i="1"/>
  <c r="P2884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3360" i="1"/>
  <c r="P21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2718" i="1"/>
  <c r="P3442" i="1"/>
  <c r="P1521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2278" i="1"/>
  <c r="P577" i="1"/>
  <c r="P2836" i="1"/>
  <c r="P3077" i="1"/>
  <c r="P2312" i="1"/>
  <c r="P3486" i="1"/>
  <c r="P2606" i="1"/>
  <c r="P3765" i="1"/>
  <c r="P266" i="1"/>
  <c r="P2246" i="1"/>
  <c r="P2957" i="1"/>
  <c r="P1011" i="1"/>
  <c r="P1578" i="1"/>
  <c r="P224" i="1"/>
  <c r="P3859" i="1"/>
  <c r="P1177" i="1"/>
  <c r="P911" i="1"/>
  <c r="P1188" i="1"/>
  <c r="P3173" i="1"/>
  <c r="P1779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3613" i="1"/>
  <c r="P2784" i="1"/>
  <c r="P4032" i="1"/>
  <c r="P781" i="1"/>
  <c r="P1616" i="1"/>
  <c r="P1605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732" i="1"/>
  <c r="P2553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3451" i="1"/>
  <c r="P2814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932" i="1"/>
  <c r="P2682" i="1"/>
  <c r="P191" i="1"/>
  <c r="P1182" i="1"/>
  <c r="P1809" i="1"/>
  <c r="P3287" i="1"/>
  <c r="P2455" i="1"/>
  <c r="P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92" i="1"/>
  <c r="P3350" i="1"/>
  <c r="P2972" i="1"/>
  <c r="P3835" i="1"/>
  <c r="P340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2709" i="1"/>
  <c r="P534" i="1"/>
  <c r="P3967" i="1"/>
  <c r="P434" i="1"/>
  <c r="P1784" i="1"/>
  <c r="P392" i="1"/>
  <c r="P86" i="1"/>
  <c r="P1358" i="1"/>
  <c r="P3189" i="1"/>
  <c r="P1107" i="1"/>
  <c r="P1217" i="1"/>
  <c r="P1870" i="1"/>
  <c r="P2652" i="1"/>
  <c r="P3352" i="1"/>
  <c r="P491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3258" i="1"/>
  <c r="P2692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3051" i="1"/>
  <c r="P2533" i="1"/>
  <c r="P1960" i="1"/>
  <c r="P3694" i="1"/>
  <c r="P1660" i="1"/>
  <c r="P2339" i="1"/>
  <c r="P3497" i="1"/>
  <c r="P1098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3832" i="1"/>
  <c r="P2928" i="1"/>
  <c r="P3751" i="1"/>
  <c r="P1440" i="1"/>
  <c r="P2777" i="1"/>
  <c r="P1013" i="1"/>
  <c r="P2301" i="1"/>
  <c r="P1826" i="1"/>
  <c r="P3310" i="1"/>
  <c r="P2165" i="1"/>
  <c r="P2447" i="1"/>
  <c r="P2241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1275" i="1"/>
  <c r="P2411" i="1"/>
  <c r="P633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3162" i="1"/>
  <c r="P22" i="1"/>
  <c r="P1663" i="1"/>
  <c r="P2633" i="1"/>
  <c r="P315" i="1"/>
  <c r="P236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2942" i="1"/>
  <c r="P140" i="1"/>
  <c r="P2444" i="1"/>
  <c r="P1288" i="1"/>
  <c r="P1224" i="1"/>
  <c r="P3671" i="1"/>
  <c r="P3846" i="1"/>
  <c r="P3412" i="1"/>
  <c r="P3925" i="1"/>
  <c r="P3862" i="1"/>
  <c r="P2230" i="1"/>
  <c r="P3529" i="1"/>
  <c r="P2891" i="1"/>
  <c r="P2378" i="1"/>
  <c r="P398" i="1"/>
  <c r="P2200" i="1"/>
  <c r="P3604" i="1"/>
  <c r="P1367" i="1"/>
  <c r="P391" i="1"/>
  <c r="P3426" i="1"/>
  <c r="P370" i="1"/>
  <c r="P274" i="1"/>
  <c r="P2609" i="1"/>
  <c r="P1100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2924" i="1"/>
  <c r="P2872" i="1"/>
  <c r="P193" i="1"/>
  <c r="P260" i="1"/>
  <c r="P885" i="1"/>
  <c r="P3363" i="1"/>
  <c r="P1989" i="1"/>
  <c r="P2835" i="1"/>
  <c r="P3707" i="1"/>
  <c r="P2600" i="1"/>
  <c r="P1802" i="1"/>
  <c r="P35" i="1"/>
  <c r="P1778" i="1"/>
  <c r="P2613" i="1"/>
  <c r="P1829" i="1"/>
  <c r="P2655" i="1"/>
  <c r="P283" i="1"/>
  <c r="P3690" i="1"/>
  <c r="P1371" i="1"/>
  <c r="P361" i="1"/>
  <c r="P2408" i="1"/>
  <c r="P2534" i="1"/>
  <c r="P3046" i="1"/>
  <c r="P723" i="1"/>
  <c r="P3439" i="1"/>
  <c r="P1632" i="1"/>
  <c r="P3985" i="1"/>
  <c r="P3295" i="1"/>
  <c r="P696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2066" i="1"/>
  <c r="P408" i="1"/>
  <c r="P3722" i="1"/>
  <c r="P1686" i="1"/>
  <c r="P2984" i="1"/>
  <c r="P163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3572" i="1"/>
  <c r="P1893" i="1"/>
  <c r="P1856" i="1"/>
  <c r="P2093" i="1"/>
  <c r="P1398" i="1"/>
  <c r="P2044" i="1"/>
  <c r="P3625" i="1"/>
  <c r="P3673" i="1"/>
  <c r="P1535" i="1"/>
  <c r="P1776" i="1"/>
  <c r="P2933" i="1"/>
  <c r="P795" i="1"/>
  <c r="P4058" i="1"/>
  <c r="P2546" i="1"/>
  <c r="P3093" i="1"/>
  <c r="P1652" i="1"/>
  <c r="P116" i="1"/>
  <c r="P3037" i="1"/>
  <c r="P2016" i="1"/>
  <c r="P3879" i="1"/>
  <c r="P1985" i="1"/>
  <c r="P1020" i="1"/>
  <c r="P733" i="1"/>
  <c r="P3474" i="1"/>
  <c r="P3242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2451" i="1"/>
  <c r="P629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3177" i="1"/>
  <c r="P264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2959" i="1"/>
  <c r="P976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751" i="1"/>
  <c r="P164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3651" i="1"/>
  <c r="P1643" i="1"/>
  <c r="P263" i="1"/>
  <c r="P1503" i="1"/>
  <c r="P280" i="1"/>
  <c r="P2474" i="1"/>
  <c r="P339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3782" i="1"/>
  <c r="P2539" i="1"/>
  <c r="P296" i="1"/>
  <c r="P103" i="1"/>
  <c r="P3776" i="1"/>
  <c r="P3772" i="1"/>
  <c r="P181" i="1"/>
  <c r="P3634" i="1"/>
  <c r="P3993" i="1"/>
  <c r="P3732" i="1"/>
  <c r="P1493" i="1"/>
  <c r="P1415" i="1"/>
  <c r="P3863" i="1"/>
  <c r="P1559" i="1"/>
  <c r="P1567" i="1"/>
  <c r="P220" i="1"/>
  <c r="P602" i="1"/>
  <c r="P4036" i="1"/>
  <c r="P921" i="1"/>
  <c r="P2567" i="1"/>
  <c r="P2946" i="1"/>
  <c r="P665" i="1"/>
  <c r="P1423" i="1"/>
  <c r="P1147" i="1"/>
  <c r="P1344" i="1"/>
  <c r="P1425" i="1"/>
  <c r="P538" i="1"/>
  <c r="P297" i="1"/>
  <c r="P3389" i="1"/>
  <c r="P3186" i="1"/>
  <c r="P1114" i="1"/>
  <c r="P2527" i="1"/>
  <c r="P2293" i="1"/>
  <c r="P3787" i="1"/>
  <c r="P3171" i="1"/>
  <c r="P4005" i="1"/>
  <c r="P3801" i="1"/>
  <c r="P1333" i="1"/>
  <c r="P3741" i="1"/>
  <c r="P1653" i="1"/>
  <c r="P2152" i="1"/>
  <c r="P2082" i="1"/>
  <c r="P1992" i="1"/>
  <c r="P285" i="1"/>
  <c r="P1954" i="1"/>
  <c r="P1315" i="1"/>
  <c r="P113" i="1"/>
  <c r="P28" i="1"/>
  <c r="P515" i="1"/>
  <c r="P2790" i="1"/>
  <c r="P786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721" i="1"/>
  <c r="P3508" i="1"/>
  <c r="P2870" i="1"/>
  <c r="P738" i="1"/>
  <c r="P261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3231" i="1"/>
  <c r="P1903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715" i="1"/>
  <c r="P3640" i="1"/>
  <c r="P2328" i="1"/>
  <c r="P318" i="1"/>
  <c r="P2286" i="1"/>
  <c r="P1568" i="1"/>
  <c r="P249" i="1"/>
  <c r="P3007" i="1"/>
  <c r="P1910" i="1"/>
  <c r="P2879" i="1"/>
  <c r="P1156" i="1"/>
  <c r="P170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3714" i="1"/>
  <c r="P988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2979" i="1"/>
  <c r="P1076" i="1"/>
  <c r="P961" i="1"/>
  <c r="P2097" i="1"/>
  <c r="P465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2302" i="1"/>
  <c r="P1716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405" i="1"/>
  <c r="P3066" i="1"/>
  <c r="P808" i="1"/>
  <c r="P206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3532" i="1"/>
  <c r="P3506" i="1"/>
  <c r="P228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3362" i="1"/>
  <c r="P2940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4059" i="1"/>
  <c r="P1312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3387" i="1"/>
  <c r="P510" i="1"/>
  <c r="P1524" i="1"/>
  <c r="P1797" i="1"/>
  <c r="P1854" i="1"/>
  <c r="P3435" i="1"/>
  <c r="P1850" i="1"/>
  <c r="P76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2982" i="1"/>
  <c r="P96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3509" i="1"/>
  <c r="P2385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1772" i="1"/>
  <c r="P590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3069" i="1"/>
  <c r="P2686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2482" i="1"/>
  <c r="P594" i="1"/>
  <c r="P508" i="1"/>
  <c r="P1010" i="1"/>
  <c r="P104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2345" i="1"/>
  <c r="P3117" i="1"/>
  <c r="P622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O2736" i="1"/>
  <c r="O2245" i="1"/>
  <c r="O1255" i="1"/>
  <c r="O1014" i="1"/>
  <c r="O2016" i="1"/>
  <c r="O3842" i="1"/>
  <c r="O2613" i="1"/>
  <c r="O80" i="1"/>
  <c r="O2247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G2" i="15" l="1"/>
  <c r="G6" i="15"/>
  <c r="G10" i="15"/>
  <c r="H2" i="15"/>
  <c r="H6" i="15"/>
  <c r="H10" i="15"/>
  <c r="G3" i="15"/>
  <c r="G7" i="15"/>
  <c r="G11" i="15"/>
  <c r="H3" i="15"/>
  <c r="H7" i="15"/>
  <c r="H11" i="15"/>
  <c r="G4" i="15"/>
  <c r="G8" i="15"/>
  <c r="G12" i="15"/>
  <c r="H4" i="15"/>
  <c r="H8" i="15"/>
  <c r="H12" i="15"/>
  <c r="G5" i="15"/>
  <c r="G9" i="15"/>
  <c r="G13" i="15"/>
  <c r="H5" i="15"/>
  <c r="H9" i="15"/>
  <c r="H13" i="15"/>
  <c r="F2" i="15"/>
  <c r="F10" i="15"/>
  <c r="F6" i="15"/>
  <c r="F13" i="15"/>
  <c r="F9" i="15"/>
  <c r="F5" i="15"/>
  <c r="F12" i="15"/>
  <c r="F8" i="15"/>
  <c r="F4" i="15"/>
  <c r="F11" i="15"/>
  <c r="F7" i="15"/>
  <c r="F3" i="15"/>
  <c r="E4" i="5"/>
  <c r="E6" i="5"/>
  <c r="E2" i="5"/>
  <c r="C7" i="8"/>
  <c r="C15" i="8"/>
</calcChain>
</file>

<file path=xl/sharedStrings.xml><?xml version="1.0" encoding="utf-8"?>
<sst xmlns="http://schemas.openxmlformats.org/spreadsheetml/2006/main" count="33037" uniqueCount="8419">
  <si>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</si>
  <si>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</si>
  <si>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</si>
  <si>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</si>
  <si>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</si>
  <si>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</si>
  <si>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</si>
  <si>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</si>
  <si>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</si>
  <si>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</si>
  <si>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</si>
  <si>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</si>
  <si>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</si>
  <si>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</si>
  <si>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</si>
  <si>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</si>
  <si>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</si>
  <si>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</si>
  <si>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</si>
  <si>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</si>
  <si>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</si>
  <si>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</si>
  <si>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</si>
  <si>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</si>
  <si>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</si>
  <si>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</si>
  <si>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</si>
  <si>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</si>
  <si>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</si>
  <si>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</si>
  <si>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</si>
  <si>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</si>
  <si>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</si>
  <si>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</si>
  <si>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</si>
  <si>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</si>
  <si>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</si>
  <si>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</si>
  <si>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</si>
  <si>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</si>
  <si>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</si>
  <si>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</si>
  <si>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</si>
  <si>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</si>
  <si>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</si>
  <si>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</si>
  <si>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</si>
  <si>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</si>
  <si>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</si>
  <si>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</si>
  <si>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</si>
  <si>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</si>
  <si>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</si>
  <si>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</si>
  <si>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</si>
  <si>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</si>
  <si>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</si>
  <si>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</si>
  <si>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</si>
  <si>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</si>
  <si>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</si>
  <si>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</si>
  <si>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</si>
  <si>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</si>
  <si>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</si>
  <si>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</si>
  <si>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</si>
  <si>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</si>
  <si>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</si>
  <si>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</si>
  <si>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</si>
  <si>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</si>
  <si>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</si>
  <si>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</si>
  <si>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</si>
  <si>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</si>
  <si>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</si>
  <si>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</si>
  <si>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</si>
  <si>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</si>
  <si>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</si>
  <si>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</si>
  <si>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</si>
  <si>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</si>
  <si>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</si>
  <si>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</si>
  <si>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</si>
  <si>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</si>
  <si>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</si>
  <si>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</si>
  <si>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</si>
  <si>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</si>
  <si>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</si>
  <si>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</si>
  <si>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</si>
  <si>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</si>
  <si>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</si>
  <si>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</si>
  <si>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</si>
  <si>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</si>
  <si>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</si>
  <si>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</si>
  <si>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</si>
  <si>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</si>
  <si>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</si>
  <si>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</si>
  <si>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</si>
  <si>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</si>
  <si>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</si>
  <si>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</si>
  <si>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</si>
  <si>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</si>
  <si>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</si>
  <si>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</si>
  <si>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</si>
  <si>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</si>
  <si>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</si>
  <si>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</si>
  <si>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</si>
  <si>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</si>
  <si>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</si>
  <si>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</si>
  <si>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</si>
  <si>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</si>
  <si>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</si>
  <si>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</si>
  <si>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</si>
  <si>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</si>
  <si>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</si>
  <si>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</si>
  <si>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</si>
  <si>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</si>
  <si>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</si>
  <si>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</si>
  <si>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</si>
  <si>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</si>
  <si>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</si>
  <si>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</si>
  <si>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</si>
  <si>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</si>
  <si>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</si>
  <si>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</si>
  <si>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</si>
  <si>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</si>
  <si>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</si>
  <si>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</si>
  <si>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</si>
  <si>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</si>
  <si>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</si>
  <si>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</si>
  <si>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</si>
  <si>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</si>
  <si>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</si>
  <si>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</si>
  <si>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</si>
  <si>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</si>
  <si>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</si>
  <si>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</si>
  <si>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</si>
  <si>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</si>
  <si>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</si>
  <si>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</si>
  <si>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</si>
  <si>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</si>
  <si>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</si>
  <si>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</si>
  <si>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</si>
  <si>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</si>
  <si>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</si>
  <si>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</si>
  <si>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</si>
  <si>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</si>
  <si>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</si>
  <si>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</si>
  <si>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</si>
  <si>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</si>
  <si>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</si>
  <si>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</si>
  <si>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</si>
  <si>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</si>
  <si>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</si>
  <si>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</si>
  <si>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</si>
  <si>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</si>
  <si>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</si>
  <si>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</si>
  <si>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</si>
  <si>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</si>
  <si>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</si>
  <si>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</si>
  <si>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</si>
  <si>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</si>
  <si>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</si>
  <si>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</si>
  <si>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</si>
  <si>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</si>
  <si>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</si>
  <si>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</si>
  <si>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</si>
  <si>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</si>
  <si>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</si>
  <si>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</si>
  <si>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</si>
  <si>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</si>
  <si>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</si>
  <si>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</si>
  <si>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</si>
  <si>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</si>
  <si>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</si>
  <si>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</si>
  <si>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</si>
  <si>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</si>
  <si>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</si>
  <si>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</si>
  <si>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</si>
  <si>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</si>
  <si>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</si>
  <si>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</si>
  <si>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</si>
  <si>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</si>
  <si>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</si>
  <si>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</si>
  <si>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</si>
  <si>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</si>
  <si>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</si>
  <si>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</si>
  <si>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</si>
  <si>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</si>
  <si>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</si>
  <si>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</si>
  <si>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</si>
  <si>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</si>
  <si>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</si>
  <si>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</si>
  <si>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</si>
  <si>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</si>
  <si>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</si>
  <si>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</si>
  <si>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</si>
  <si>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</si>
  <si>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</si>
  <si>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</si>
  <si>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</si>
  <si>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</si>
  <si>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</si>
  <si>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</si>
  <si>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</si>
  <si>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</si>
  <si>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</si>
  <si>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</si>
  <si>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</si>
  <si>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</si>
  <si>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</si>
  <si>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</si>
  <si>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</si>
  <si>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</si>
  <si>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</si>
  <si>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</si>
  <si>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</si>
  <si>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</si>
  <si>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</si>
  <si>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</si>
  <si>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</si>
  <si>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</si>
  <si>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</si>
  <si>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</si>
  <si>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</si>
  <si>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</si>
  <si>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</si>
  <si>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</si>
  <si>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</si>
  <si>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</si>
  <si>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</si>
  <si>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</si>
  <si>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</si>
  <si>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</si>
  <si>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</si>
  <si>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</si>
  <si>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</si>
  <si>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</si>
  <si>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</si>
  <si>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</si>
  <si>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</si>
  <si>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</si>
  <si>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</si>
  <si>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</si>
  <si>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</si>
  <si>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</si>
  <si>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</si>
  <si>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</si>
  <si>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</si>
  <si>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</si>
  <si>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</si>
  <si>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</si>
  <si>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</si>
  <si>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</si>
  <si>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</si>
  <si>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</si>
  <si>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</si>
  <si>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</si>
  <si>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</si>
  <si>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</si>
  <si>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</si>
  <si>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</si>
  <si>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</si>
  <si>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</si>
  <si>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</si>
  <si>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</si>
  <si>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</si>
  <si>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</si>
  <si>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</si>
  <si>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</si>
  <si>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</si>
  <si>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</si>
  <si>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</si>
  <si>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</si>
  <si>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</si>
  <si>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</si>
  <si>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</si>
  <si>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</si>
  <si>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</si>
  <si>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</si>
  <si>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</si>
  <si>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</si>
  <si>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</si>
  <si>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</si>
  <si>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</si>
  <si>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</si>
  <si>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</si>
  <si>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</si>
  <si>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</si>
  <si>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</si>
  <si>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</si>
  <si>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</si>
  <si>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</si>
  <si>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</si>
  <si>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</si>
  <si>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</si>
  <si>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</si>
  <si>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</si>
  <si>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</si>
  <si>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</si>
  <si>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</si>
  <si>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</si>
  <si>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</si>
  <si>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</si>
  <si>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</si>
  <si>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</si>
  <si>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</si>
  <si>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</si>
  <si>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</si>
  <si>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</si>
  <si>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</si>
  <si>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</si>
  <si>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</si>
  <si>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</si>
  <si>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</si>
  <si>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</si>
  <si>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</si>
  <si>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</si>
  <si>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</si>
  <si>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</si>
  <si>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</si>
  <si>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</si>
  <si>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</si>
  <si>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</si>
  <si>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</si>
  <si>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</si>
  <si>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</si>
  <si>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</si>
  <si>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</si>
  <si>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</si>
  <si>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</si>
  <si>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</si>
  <si>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</si>
  <si>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</si>
  <si>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</si>
  <si>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</si>
  <si>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</si>
  <si>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</si>
  <si>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</si>
  <si>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</si>
  <si>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</si>
  <si>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</si>
  <si>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</si>
  <si>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</si>
  <si>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</si>
  <si>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</si>
  <si>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</si>
  <si>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</si>
  <si>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</si>
  <si>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</si>
  <si>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</si>
  <si>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</si>
  <si>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</si>
  <si>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</si>
  <si>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</si>
  <si>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</si>
  <si>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</si>
  <si>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</si>
  <si>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</si>
  <si>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</si>
  <si>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</si>
  <si>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</si>
  <si>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</si>
  <si>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</si>
  <si>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</si>
  <si>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</si>
  <si>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</si>
  <si>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</si>
  <si>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</si>
  <si>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</si>
  <si>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</si>
  <si>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</si>
  <si>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</si>
  <si>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</si>
  <si>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</si>
  <si>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</si>
  <si>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</si>
  <si>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</si>
  <si>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</si>
  <si>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</si>
  <si>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</si>
  <si>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</si>
  <si>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</si>
  <si>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</si>
  <si>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</si>
  <si>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</si>
  <si>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</si>
  <si>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</si>
  <si>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</si>
  <si>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</si>
  <si>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</si>
  <si>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</si>
  <si>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</si>
  <si>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</si>
  <si>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</si>
  <si>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</si>
  <si>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</si>
  <si>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</si>
  <si>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</si>
  <si>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</si>
  <si>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</si>
  <si>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</si>
  <si>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</si>
  <si>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</si>
  <si>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</si>
  <si>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</si>
  <si>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</si>
  <si>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</si>
  <si>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</si>
  <si>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</si>
  <si>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</si>
  <si>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</si>
  <si>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</si>
  <si>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</si>
  <si>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</si>
  <si>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</si>
  <si>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</si>
  <si>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</si>
  <si>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</si>
  <si>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</si>
  <si>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</si>
  <si>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</si>
  <si>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</si>
  <si>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</si>
  <si>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</si>
  <si>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</si>
  <si>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</si>
  <si>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</si>
  <si>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</si>
  <si>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</si>
  <si>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</si>
  <si>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</si>
  <si>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</si>
  <si>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</si>
  <si>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</si>
  <si>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</si>
  <si>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</si>
  <si>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</si>
  <si>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</si>
  <si>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</si>
  <si>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</si>
  <si>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</si>
  <si>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</si>
  <si>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</si>
  <si>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</si>
  <si>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</si>
  <si>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</si>
  <si>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</si>
  <si>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</si>
  <si>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</si>
  <si>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</si>
  <si>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</si>
  <si>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</si>
  <si>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</si>
  <si>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</si>
  <si>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</si>
  <si>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</si>
  <si>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</si>
  <si>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</si>
  <si>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</si>
  <si>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</si>
  <si>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</si>
  <si>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</si>
  <si>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</si>
  <si>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</si>
  <si>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</si>
  <si>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</si>
  <si>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</si>
  <si>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</si>
  <si>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</si>
  <si>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</si>
  <si>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</si>
  <si>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</si>
  <si>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</si>
  <si>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</si>
  <si>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</si>
  <si>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</si>
  <si>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</si>
  <si>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</si>
  <si>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</si>
  <si>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</si>
  <si>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</si>
  <si>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</si>
  <si>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</si>
  <si>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</si>
  <si>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</si>
  <si>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</si>
  <si>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</si>
  <si>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</si>
  <si>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</si>
  <si>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</si>
  <si>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</si>
  <si>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</si>
  <si>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</si>
  <si>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</si>
  <si>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</si>
  <si>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</si>
  <si>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</si>
  <si>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</si>
  <si>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</si>
  <si>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</si>
  <si>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</si>
  <si>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</si>
  <si>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</si>
  <si>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</si>
  <si>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</si>
  <si>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</si>
  <si>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</si>
  <si>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</si>
  <si>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</si>
  <si>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</si>
  <si>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</si>
  <si>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</si>
  <si>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</si>
  <si>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</si>
  <si>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</si>
  <si>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</si>
  <si>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</si>
  <si>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</si>
  <si>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</si>
  <si>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</si>
  <si>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</si>
  <si>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</si>
  <si>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</si>
  <si>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</si>
  <si>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</si>
  <si>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</si>
  <si>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</si>
  <si>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</si>
  <si>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</si>
  <si>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</si>
  <si>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</si>
  <si>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</si>
  <si>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</si>
  <si>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</si>
  <si>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</si>
  <si>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</si>
  <si>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</si>
  <si>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</si>
  <si>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</si>
  <si>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</si>
  <si>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</si>
  <si>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</si>
  <si>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</si>
  <si>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</si>
  <si>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</si>
  <si>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</si>
  <si>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</si>
  <si>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</si>
  <si>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</si>
  <si>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</si>
  <si>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</si>
  <si>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</si>
  <si>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</si>
  <si>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</si>
  <si>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</si>
  <si>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</si>
  <si>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</si>
  <si>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</si>
  <si>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</si>
  <si>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</si>
  <si>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</si>
  <si>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</si>
  <si>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</si>
  <si>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</si>
  <si>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</si>
  <si>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</si>
  <si>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</si>
  <si>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</si>
  <si>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</si>
  <si>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</si>
  <si>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</si>
  <si>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</si>
  <si>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</si>
  <si>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</si>
  <si>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</si>
  <si>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</si>
  <si>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</si>
  <si>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</si>
  <si>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</si>
  <si>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</si>
  <si>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</si>
  <si>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</si>
  <si>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</si>
  <si>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</si>
  <si>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</si>
  <si>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</si>
  <si>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</si>
  <si>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</si>
  <si>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</si>
  <si>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</si>
  <si>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</si>
  <si>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</si>
  <si>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</si>
  <si>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</si>
  <si>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</si>
  <si>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</si>
  <si>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</si>
  <si>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</si>
  <si>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</si>
  <si>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</si>
  <si>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</si>
  <si>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</si>
  <si>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</si>
  <si>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</si>
  <si>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</si>
  <si>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</si>
  <si>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</si>
  <si>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</si>
  <si>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</si>
  <si>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</si>
  <si>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</si>
  <si>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</si>
  <si>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</si>
  <si>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</si>
  <si>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</si>
  <si>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</si>
  <si>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</si>
  <si>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</si>
  <si>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</si>
  <si>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</si>
  <si>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</si>
  <si>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</si>
  <si>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</si>
  <si>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</si>
  <si>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</si>
  <si>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</si>
  <si>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</si>
  <si>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</si>
  <si>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</si>
  <si>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</si>
  <si>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</si>
  <si>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</si>
  <si>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</si>
  <si>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</si>
  <si>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</si>
  <si>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</si>
  <si>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</si>
  <si>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</si>
  <si>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</si>
  <si>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</si>
  <si>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</si>
  <si>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</si>
  <si>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</si>
  <si>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</si>
  <si>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</si>
  <si>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</si>
  <si>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</si>
  <si>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</si>
  <si>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</si>
  <si>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</si>
  <si>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</si>
  <si>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</si>
  <si>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</si>
  <si>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</si>
  <si>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</si>
  <si>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</si>
  <si>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</si>
  <si>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</si>
  <si>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</si>
  <si>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</si>
  <si>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</si>
  <si>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</si>
  <si>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</si>
  <si>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</si>
  <si>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</si>
  <si>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</si>
  <si>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</si>
  <si>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</si>
  <si>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</si>
  <si>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</si>
  <si>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</si>
  <si>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</si>
  <si>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</si>
  <si>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</si>
  <si>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</si>
  <si>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</si>
  <si>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</si>
  <si>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</si>
  <si>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</si>
  <si>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</si>
  <si>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</si>
  <si>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</si>
  <si>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</si>
  <si>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</si>
  <si>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</si>
  <si>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</si>
  <si>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</si>
  <si>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</si>
  <si>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</si>
  <si>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</si>
  <si>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</si>
  <si>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</si>
  <si>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</si>
  <si>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</si>
  <si>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</si>
  <si>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</si>
  <si>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</si>
  <si>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</si>
  <si>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</si>
  <si>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</si>
  <si>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</si>
  <si>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</si>
  <si>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</si>
  <si>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</si>
  <si>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</si>
  <si>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</si>
  <si>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</si>
  <si>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</si>
  <si>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</si>
  <si>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</si>
  <si>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</si>
  <si>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</si>
  <si>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</si>
  <si>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</si>
  <si>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</si>
  <si>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</si>
  <si>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</si>
  <si>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</si>
  <si>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</si>
  <si>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</si>
  <si>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</si>
  <si>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</si>
  <si>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</si>
  <si>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</si>
  <si>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</si>
  <si>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</si>
  <si>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</si>
  <si>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</si>
  <si>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</si>
  <si>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</si>
  <si>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</si>
  <si>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</si>
  <si>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</si>
  <si>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</si>
  <si>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</si>
  <si>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</si>
  <si>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</si>
  <si>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</si>
  <si>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</si>
  <si>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</si>
  <si>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</si>
  <si>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</si>
  <si>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</si>
  <si>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</si>
  <si>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</si>
  <si>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</si>
  <si>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</si>
  <si>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</si>
  <si>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</si>
  <si>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</si>
  <si>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</si>
  <si>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</si>
  <si>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</si>
  <si>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</si>
  <si>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</si>
  <si>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</si>
  <si>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</si>
  <si>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</si>
  <si>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</si>
  <si>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</si>
  <si>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</si>
  <si>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</si>
  <si>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</si>
  <si>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</si>
  <si>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</si>
  <si>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</si>
  <si>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</si>
  <si>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</si>
  <si>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</si>
  <si>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</si>
  <si>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</si>
  <si>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</si>
  <si>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</si>
  <si>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</si>
  <si>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</si>
  <si>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</si>
  <si>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</si>
  <si>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</si>
  <si>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</si>
  <si>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</si>
  <si>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</si>
  <si>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</si>
  <si>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</si>
  <si>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</si>
  <si>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</si>
  <si>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</si>
  <si>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</si>
  <si>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</si>
  <si>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</si>
  <si>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</si>
  <si>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</si>
  <si>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</si>
  <si>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</si>
  <si>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</si>
  <si>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</si>
  <si>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</si>
  <si>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</si>
  <si>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</si>
  <si>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</si>
  <si>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</si>
  <si>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</si>
  <si>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</si>
  <si>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</si>
  <si>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</si>
  <si>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</si>
  <si>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</si>
  <si>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</si>
  <si>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</si>
  <si>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</si>
  <si>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</si>
  <si>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</si>
  <si>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</si>
  <si>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</si>
  <si>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</si>
  <si>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</si>
  <si>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</si>
  <si>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</si>
  <si>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</si>
  <si>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</si>
  <si>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</si>
  <si>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</si>
  <si>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</si>
  <si>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</si>
  <si>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</si>
  <si>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</si>
  <si>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</si>
  <si>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</si>
  <si>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</si>
  <si>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</si>
  <si>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</si>
  <si>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</si>
  <si>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</si>
  <si>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</si>
  <si>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</si>
  <si>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</si>
  <si>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</si>
  <si>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</si>
  <si>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</si>
  <si>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</si>
  <si>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</si>
  <si>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</si>
  <si>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</si>
  <si>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</si>
  <si>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</si>
  <si>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</si>
  <si>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</si>
  <si>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</si>
  <si>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</si>
  <si>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</si>
  <si>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</si>
  <si>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</si>
  <si>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</si>
  <si>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</si>
  <si>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</si>
  <si>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</si>
  <si>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</si>
  <si>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</si>
  <si>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</si>
  <si>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</si>
  <si>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</si>
  <si>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</si>
  <si>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</si>
  <si>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</si>
  <si>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</si>
  <si>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</si>
  <si>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</si>
  <si>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</si>
  <si>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</si>
  <si>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</si>
  <si>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</si>
  <si>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</si>
  <si>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</si>
  <si>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</si>
  <si>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</si>
  <si>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</si>
  <si>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</si>
  <si>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</si>
  <si>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</si>
  <si>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</si>
  <si>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</si>
  <si>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</si>
  <si>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</si>
  <si>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</si>
  <si>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</si>
  <si>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</si>
  <si>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</si>
  <si>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</si>
  <si>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</si>
  <si>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</si>
  <si>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</si>
  <si>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</si>
  <si>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</si>
  <si>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</si>
  <si>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</si>
  <si>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</si>
  <si>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</si>
  <si>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</si>
  <si>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</si>
  <si>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</si>
  <si>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</si>
  <si>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</si>
  <si>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</si>
  <si>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</si>
  <si>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</si>
  <si>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</si>
  <si>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</si>
  <si>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</si>
  <si>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</si>
  <si>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</si>
  <si>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</si>
  <si>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</si>
  <si>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</si>
  <si>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</si>
  <si>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</si>
  <si>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</si>
  <si>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</si>
  <si>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</si>
  <si>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</si>
  <si>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</si>
  <si>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</si>
  <si>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</si>
  <si>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</si>
  <si>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</si>
  <si>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</si>
  <si>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</si>
  <si>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</si>
  <si>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</si>
  <si>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</si>
  <si>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</si>
  <si>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</si>
  <si>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</si>
  <si>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</si>
  <si>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</si>
  <si>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</si>
  <si>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</si>
  <si>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</si>
  <si>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</si>
  <si>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</si>
  <si>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</si>
  <si>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</si>
  <si>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</si>
  <si>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</si>
  <si>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</si>
  <si>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</si>
  <si>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</si>
  <si>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</si>
  <si>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</si>
  <si>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</si>
  <si>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</si>
  <si>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</si>
  <si>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</si>
  <si>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</si>
  <si>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</si>
  <si>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</si>
  <si>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</si>
  <si>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</si>
  <si>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</si>
  <si>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</si>
  <si>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</si>
  <si>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</si>
  <si>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</si>
  <si>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</si>
  <si>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</si>
  <si>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</si>
  <si>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</si>
  <si>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</si>
  <si>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</si>
  <si>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</si>
  <si>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</si>
  <si>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</si>
  <si>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</si>
  <si>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</si>
  <si>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</si>
  <si>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</si>
  <si>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</si>
  <si>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</si>
  <si>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</si>
  <si>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</si>
  <si>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</si>
  <si>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</si>
  <si>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</si>
  <si>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</si>
  <si>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</si>
  <si>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</si>
  <si>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</si>
  <si>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</si>
  <si>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</si>
  <si>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</si>
  <si>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</si>
  <si>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</si>
  <si>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</si>
  <si>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</si>
  <si>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</si>
  <si>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</si>
  <si>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</si>
  <si>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</si>
  <si>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</si>
  <si>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</si>
  <si>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</si>
  <si>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</si>
  <si>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</si>
  <si>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</si>
  <si>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</si>
  <si>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</si>
  <si>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</si>
  <si>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</si>
  <si>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</si>
  <si>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</si>
  <si>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</si>
  <si>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</si>
  <si>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</si>
  <si>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</si>
  <si>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</si>
  <si>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</si>
  <si>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</si>
  <si>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</si>
  <si>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</si>
  <si>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</si>
  <si>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</si>
  <si>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</si>
  <si>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</si>
  <si>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</si>
  <si>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</si>
  <si>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</si>
  <si>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</si>
  <si>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</si>
  <si>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</si>
  <si>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</si>
  <si>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</si>
  <si>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</si>
  <si>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</si>
  <si>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</si>
  <si>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</si>
  <si>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</si>
  <si>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</si>
  <si>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</si>
  <si>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</si>
  <si>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</si>
  <si>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</si>
  <si>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</si>
  <si>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</si>
  <si>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</si>
  <si>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</si>
  <si>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</si>
  <si>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</si>
  <si>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</si>
  <si>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</si>
  <si>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</si>
  <si>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</si>
  <si>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</si>
  <si>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</si>
  <si>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</si>
  <si>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</si>
  <si>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</si>
  <si>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</si>
  <si>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</si>
  <si>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</si>
  <si>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</si>
  <si>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</si>
  <si>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</si>
  <si>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</si>
  <si>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</si>
  <si>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</si>
  <si>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</si>
  <si>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</si>
  <si>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</si>
  <si>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</si>
  <si>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</si>
  <si>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</si>
  <si>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</si>
  <si>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</si>
  <si>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</si>
  <si>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</si>
  <si>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</si>
  <si>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</si>
  <si>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</si>
  <si>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</si>
  <si>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</si>
  <si>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</si>
  <si>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</si>
  <si>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</si>
  <si>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</si>
  <si>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</si>
  <si>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</si>
  <si>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</si>
  <si>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</si>
  <si>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</si>
  <si>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</si>
  <si>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</si>
  <si>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</si>
  <si>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</si>
  <si>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</si>
  <si>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</si>
  <si>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</si>
  <si>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</si>
  <si>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</si>
  <si>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</si>
  <si>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</si>
  <si>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</si>
  <si>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</si>
  <si>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</si>
  <si>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</si>
  <si>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</si>
  <si>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</si>
  <si>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</si>
  <si>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</si>
  <si>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</si>
  <si>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</si>
  <si>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</si>
  <si>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</si>
  <si>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</si>
  <si>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</si>
  <si>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</si>
  <si>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</si>
  <si>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</si>
  <si>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</si>
  <si>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</si>
  <si>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</si>
  <si>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</si>
  <si>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</si>
  <si>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</si>
  <si>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</si>
  <si>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</si>
  <si>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</si>
  <si>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</si>
  <si>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</si>
  <si>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</si>
  <si>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</si>
  <si>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</si>
  <si>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</si>
  <si>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</si>
  <si>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</si>
  <si>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</si>
  <si>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</si>
  <si>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</si>
  <si>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</si>
  <si>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</si>
  <si>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</si>
  <si>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</si>
  <si>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</si>
  <si>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</si>
  <si>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</si>
  <si>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</si>
  <si>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</si>
  <si>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</si>
  <si>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</si>
  <si>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</si>
  <si>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</si>
  <si>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</si>
  <si>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</si>
  <si>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</si>
  <si>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</si>
  <si>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</si>
  <si>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</si>
  <si>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</si>
  <si>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</si>
  <si>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</si>
  <si>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</si>
  <si>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</si>
  <si>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</si>
  <si>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</si>
  <si>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</si>
  <si>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</si>
  <si>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</si>
  <si>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</si>
  <si>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</si>
  <si>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</si>
  <si>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</si>
  <si>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</si>
  <si>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</si>
  <si>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</si>
  <si>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</si>
  <si>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</si>
  <si>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</si>
  <si>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</si>
  <si>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</si>
  <si>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</si>
  <si>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</si>
  <si>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</si>
  <si>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</si>
  <si>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</si>
  <si>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</si>
  <si>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</si>
  <si>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</si>
  <si>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</si>
  <si>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</si>
  <si>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</si>
  <si>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</si>
  <si>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</si>
  <si>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</si>
  <si>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</si>
  <si>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</si>
  <si>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</si>
  <si>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</si>
  <si>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</si>
  <si>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</si>
  <si>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</si>
  <si>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</si>
  <si>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</si>
  <si>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</si>
  <si>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</si>
  <si>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</si>
  <si>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</si>
  <si>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</si>
  <si>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</si>
  <si>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</si>
  <si>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</si>
  <si>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</si>
  <si>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</si>
  <si>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</si>
  <si>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</si>
  <si>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</si>
  <si>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</si>
  <si>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</si>
  <si>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</si>
  <si>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</si>
  <si>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</si>
  <si>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</si>
  <si>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</si>
  <si>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</si>
  <si>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</si>
  <si>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</si>
  <si>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</si>
  <si>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</si>
  <si>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</si>
  <si>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</si>
  <si>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</si>
  <si>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</si>
  <si>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</si>
  <si>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</si>
  <si>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</si>
  <si>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</si>
  <si>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</si>
  <si>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</si>
  <si>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</si>
  <si>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</si>
  <si>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</si>
  <si>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</si>
  <si>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</si>
  <si>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</si>
  <si>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</si>
  <si>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</si>
  <si>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</si>
  <si>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</si>
  <si>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</si>
  <si>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</si>
  <si>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</si>
  <si>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</si>
  <si>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</si>
  <si>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</si>
  <si>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</si>
  <si>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</si>
  <si>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</si>
  <si>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</si>
  <si>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</si>
  <si>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</si>
  <si>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</si>
  <si>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</si>
  <si>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</si>
  <si>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</si>
  <si>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</si>
  <si>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</si>
  <si>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</si>
  <si>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</si>
  <si>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</si>
  <si>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</si>
  <si>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</si>
  <si>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</si>
  <si>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</si>
  <si>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</si>
  <si>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</si>
  <si>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</si>
  <si>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</si>
  <si>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</si>
  <si>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</si>
  <si>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</si>
  <si>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</si>
  <si>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</si>
  <si>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</si>
  <si>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</si>
  <si>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</si>
  <si>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</si>
  <si>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</si>
  <si>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</si>
  <si>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</si>
  <si>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</si>
  <si>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</si>
  <si>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</si>
  <si>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</si>
  <si>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</si>
  <si>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</si>
  <si>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</si>
  <si>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</si>
  <si>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</si>
  <si>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</si>
  <si>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</si>
  <si>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</si>
  <si>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</si>
  <si>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</si>
  <si>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</si>
  <si>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</si>
  <si>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</si>
  <si>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</si>
  <si>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</si>
  <si>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</si>
  <si>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</si>
  <si>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</si>
  <si>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</si>
  <si>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</si>
  <si>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</si>
  <si>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</si>
  <si>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</si>
  <si>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</si>
  <si>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</si>
  <si>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</si>
  <si>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</si>
  <si>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</si>
  <si>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</si>
  <si>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</si>
  <si>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</si>
  <si>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</si>
  <si>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</si>
  <si>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</si>
  <si>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</si>
  <si>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</si>
  <si>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</si>
  <si>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</si>
  <si>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</si>
  <si>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</si>
  <si>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</si>
  <si>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</si>
  <si>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</si>
  <si>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</si>
  <si>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</si>
  <si>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</si>
  <si>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</si>
  <si>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</si>
  <si>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</si>
  <si>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</si>
  <si>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</si>
  <si>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</si>
  <si>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</si>
  <si>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</si>
  <si>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</si>
  <si>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</si>
  <si>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</si>
  <si>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</si>
  <si>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</si>
  <si>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</si>
  <si>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</si>
  <si>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</si>
  <si>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</si>
  <si>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</si>
  <si>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</si>
  <si>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</si>
  <si>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</si>
  <si>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</si>
  <si>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</si>
  <si>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</si>
  <si>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</si>
  <si>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</si>
  <si>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</si>
  <si>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</si>
  <si>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</si>
  <si>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</si>
  <si>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</si>
  <si>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</si>
  <si>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</si>
  <si>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</si>
  <si>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</si>
  <si>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</si>
  <si>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</si>
  <si>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</si>
  <si>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</si>
  <si>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</si>
  <si>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</si>
  <si>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</si>
  <si>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</si>
  <si>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</si>
  <si>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</si>
  <si>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</si>
  <si>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</si>
  <si>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</si>
  <si>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</si>
  <si>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</si>
  <si>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</si>
  <si>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</si>
  <si>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</si>
  <si>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</si>
  <si>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</si>
  <si>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</si>
  <si>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</si>
  <si>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</si>
  <si>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</si>
  <si>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</si>
  <si>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</si>
  <si>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</si>
  <si>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</si>
  <si>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</si>
  <si>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</si>
  <si>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</si>
  <si>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</si>
  <si>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</si>
  <si>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</si>
  <si>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</si>
  <si>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</si>
  <si>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</si>
  <si>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</si>
  <si>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</si>
  <si>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</si>
  <si>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</si>
  <si>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</si>
  <si>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</si>
  <si>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</si>
  <si>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</si>
  <si>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</si>
  <si>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</si>
  <si>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</si>
  <si>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</si>
  <si>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</si>
  <si>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</si>
  <si>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</si>
  <si>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</si>
  <si>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</si>
  <si>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</si>
  <si>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</si>
  <si>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</si>
  <si>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</si>
  <si>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</si>
  <si>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</si>
  <si>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</si>
  <si>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</si>
  <si>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</si>
  <si>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</si>
  <si>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</si>
  <si>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</si>
  <si>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</si>
  <si>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</si>
  <si>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</si>
  <si>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</si>
  <si>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</si>
  <si>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</si>
  <si>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</si>
  <si>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</si>
  <si>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</si>
  <si>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</si>
  <si>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</si>
  <si>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</si>
  <si>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</si>
  <si>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</si>
  <si>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</si>
  <si>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</si>
  <si>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</si>
  <si>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</si>
  <si>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</si>
  <si>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</si>
  <si>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</si>
  <si>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</si>
  <si>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</si>
  <si>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</si>
  <si>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</si>
  <si>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</si>
  <si>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</si>
  <si>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</si>
  <si>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</si>
  <si>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</si>
  <si>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</si>
  <si>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</si>
  <si>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</si>
  <si>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</si>
  <si>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</si>
  <si>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</si>
  <si>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</si>
  <si>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</si>
  <si>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</si>
  <si>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</si>
  <si>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</si>
  <si>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</si>
  <si>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</si>
  <si>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</si>
  <si>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</si>
  <si>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</si>
  <si>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</si>
  <si>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</si>
  <si>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</si>
  <si>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</si>
  <si>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</si>
  <si>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</si>
  <si>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</si>
  <si>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</si>
  <si>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</si>
  <si>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</si>
  <si>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</si>
  <si>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</si>
  <si>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</si>
  <si>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</si>
  <si>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</si>
  <si>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</si>
  <si>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</si>
  <si>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</si>
  <si>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</si>
  <si>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</si>
  <si>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</si>
  <si>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</si>
  <si>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</si>
  <si>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</si>
  <si>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</si>
  <si>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</si>
  <si>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</si>
  <si>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</si>
  <si>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</si>
  <si>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</si>
  <si>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</si>
  <si>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</si>
  <si>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</si>
  <si>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</si>
  <si>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</si>
  <si>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</si>
  <si>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</si>
  <si>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</si>
  <si>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</si>
  <si>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</si>
  <si>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</si>
  <si>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</si>
  <si>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</si>
  <si>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</si>
  <si>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</si>
  <si>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</si>
  <si>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</si>
  <si>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</si>
  <si>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</si>
  <si>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</si>
  <si>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</si>
  <si>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</si>
  <si>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</si>
  <si>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</si>
  <si>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</si>
  <si>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</si>
  <si>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</si>
  <si>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</si>
  <si>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</si>
  <si>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</si>
  <si>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</si>
  <si>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</si>
  <si>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</si>
  <si>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</si>
  <si>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</si>
  <si>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</si>
  <si>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</si>
  <si>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</si>
  <si>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</si>
  <si>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</si>
  <si>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</si>
  <si>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</si>
  <si>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</si>
  <si>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</si>
  <si>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</si>
  <si>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</si>
  <si>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</si>
  <si>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</si>
  <si>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</si>
  <si>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</si>
  <si>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</si>
  <si>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</si>
  <si>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</si>
  <si>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</si>
  <si>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</si>
  <si>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</si>
  <si>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</si>
  <si>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</si>
  <si>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</si>
  <si>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</si>
  <si>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</si>
  <si>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</si>
  <si>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</si>
  <si>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</si>
  <si>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</si>
  <si>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</si>
  <si>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</si>
  <si>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</si>
  <si>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</si>
  <si>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</si>
  <si>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</si>
  <si>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</si>
  <si>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</si>
  <si>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</si>
  <si>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</si>
  <si>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</si>
  <si>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</si>
  <si>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</si>
  <si>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</si>
  <si>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</si>
  <si>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</si>
  <si>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</si>
  <si>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</si>
  <si>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</si>
  <si>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</si>
  <si>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</si>
  <si>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</si>
  <si>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</si>
  <si>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</si>
  <si>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</si>
  <si>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</si>
  <si>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</si>
  <si>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</si>
  <si>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</si>
  <si>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</si>
  <si>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</si>
  <si>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</si>
  <si>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</si>
  <si>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</si>
  <si>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</si>
  <si>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</si>
  <si>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</si>
  <si>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</si>
  <si>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</si>
  <si>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</si>
  <si>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</si>
  <si>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</si>
  <si>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</si>
  <si>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</si>
  <si>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</si>
  <si>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</si>
  <si>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</si>
  <si>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</si>
  <si>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</si>
  <si>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</si>
  <si>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</si>
  <si>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</si>
  <si>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</si>
  <si>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</si>
  <si>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</si>
  <si>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</si>
  <si>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</si>
  <si>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</si>
  <si>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</si>
  <si>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</si>
  <si>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</si>
  <si>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</si>
  <si>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</si>
  <si>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</si>
  <si>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</si>
  <si>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</si>
  <si>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</si>
  <si>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</si>
  <si>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</si>
  <si>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</si>
  <si>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</si>
  <si>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</si>
  <si>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</si>
  <si>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</si>
  <si>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</si>
  <si>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</si>
  <si>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</si>
  <si>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</si>
  <si>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</si>
  <si>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</si>
  <si>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</si>
  <si>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</si>
  <si>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</si>
  <si>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</si>
  <si>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</si>
  <si>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</si>
  <si>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</si>
  <si>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</si>
  <si>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</si>
  <si>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</si>
  <si>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</si>
  <si>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</si>
  <si>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</si>
  <si>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</si>
  <si>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</si>
  <si>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</si>
  <si>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</si>
  <si>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</si>
  <si>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</si>
  <si>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</si>
  <si>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</si>
  <si>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</si>
  <si>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</si>
  <si>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</si>
  <si>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</si>
  <si>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</si>
  <si>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</si>
  <si>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</si>
  <si>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</si>
  <si>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</si>
  <si>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</si>
  <si>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</si>
  <si>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</si>
  <si>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</si>
  <si>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</si>
  <si>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</si>
  <si>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</si>
  <si>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</si>
  <si>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</si>
  <si>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</si>
  <si>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</si>
  <si>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</si>
  <si>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</si>
  <si>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</si>
  <si>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</si>
  <si>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</si>
  <si>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</si>
  <si>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</si>
  <si>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</si>
  <si>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</si>
  <si>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</si>
  <si>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</si>
  <si>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</si>
  <si>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</si>
  <si>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</si>
  <si>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</si>
  <si>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</si>
  <si>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</si>
  <si>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</si>
  <si>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</si>
  <si>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</si>
  <si>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</si>
  <si>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</si>
  <si>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</si>
  <si>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</si>
  <si>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</si>
  <si>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</si>
  <si>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</si>
  <si>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</si>
  <si>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</si>
  <si>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</si>
  <si>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</si>
  <si>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</si>
  <si>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</si>
  <si>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</si>
  <si>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</si>
  <si>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</si>
  <si>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</si>
  <si>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</si>
  <si>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</si>
  <si>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</si>
  <si>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</si>
  <si>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</si>
  <si>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</si>
  <si>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</si>
  <si>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</si>
  <si>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</si>
  <si>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</si>
  <si>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</si>
  <si>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</si>
  <si>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</si>
  <si>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</si>
  <si>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</si>
  <si>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</si>
  <si>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</si>
  <si>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</si>
  <si>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</si>
  <si>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</si>
  <si>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</si>
  <si>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</si>
  <si>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</si>
  <si>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</si>
  <si>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</si>
  <si>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</si>
  <si>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</si>
  <si>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</si>
  <si>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</si>
  <si>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</si>
  <si>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</si>
  <si>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</si>
  <si>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</si>
  <si>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</si>
  <si>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</si>
  <si>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</si>
  <si>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</si>
  <si>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</si>
  <si>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</si>
  <si>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</si>
  <si>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</si>
  <si>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</si>
  <si>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</si>
  <si>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</si>
  <si>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</si>
  <si>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</si>
  <si>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</si>
  <si>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</si>
  <si>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</si>
  <si>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</si>
  <si>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</si>
  <si>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</si>
  <si>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</si>
  <si>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</si>
  <si>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</si>
  <si>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</si>
  <si>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</si>
  <si>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</si>
  <si>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</si>
  <si>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</si>
  <si>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</si>
  <si>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</si>
  <si>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</si>
  <si>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</si>
  <si>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</si>
  <si>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</si>
  <si>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</si>
  <si>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</si>
  <si>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</si>
  <si>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</si>
  <si>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</si>
  <si>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</si>
  <si>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</si>
  <si>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</si>
  <si>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</si>
  <si>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</si>
  <si>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</si>
  <si>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</si>
  <si>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</si>
  <si>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</si>
  <si>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</si>
  <si>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</si>
  <si>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</si>
  <si>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</si>
  <si>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</si>
  <si>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</si>
  <si>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</si>
  <si>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</si>
  <si>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</si>
  <si>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</si>
  <si>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</si>
  <si>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</si>
  <si>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</si>
  <si>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</si>
  <si>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</si>
  <si>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</si>
  <si>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</si>
  <si>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</si>
  <si>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</si>
  <si>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</si>
  <si>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</si>
  <si>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</si>
  <si>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</si>
  <si>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</si>
  <si>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</si>
  <si>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</si>
  <si>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</si>
  <si>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</si>
  <si>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</si>
  <si>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</si>
  <si>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</si>
  <si>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</si>
  <si>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</si>
  <si>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</si>
  <si>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</si>
  <si>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</si>
  <si>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</si>
  <si>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</si>
  <si>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</si>
  <si>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</si>
  <si>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</si>
  <si>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</si>
  <si>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</si>
  <si>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</si>
  <si>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</si>
  <si>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</si>
  <si>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</si>
  <si>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</si>
  <si>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</si>
  <si>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</si>
  <si>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</si>
  <si>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</si>
  <si>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</si>
  <si>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</si>
  <si>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</si>
  <si>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</si>
  <si>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</si>
  <si>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</si>
  <si>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</si>
  <si>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</si>
  <si>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</si>
  <si>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</si>
  <si>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</si>
  <si>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</si>
  <si>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</si>
  <si>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</si>
  <si>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</si>
  <si>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</si>
  <si>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</si>
  <si>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</si>
  <si>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</si>
  <si>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</si>
  <si>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</si>
  <si>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</si>
  <si>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</si>
  <si>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</si>
  <si>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</si>
  <si>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</si>
  <si>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</si>
  <si>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</si>
  <si>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</si>
  <si>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</si>
  <si>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</si>
  <si>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</si>
  <si>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</si>
  <si>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</si>
  <si>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</si>
  <si>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</si>
  <si>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</si>
  <si>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</si>
  <si>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</si>
  <si>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</si>
  <si>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</si>
  <si>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</si>
  <si>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</si>
  <si>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</si>
  <si>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</si>
  <si>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</si>
  <si>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</si>
  <si>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</si>
  <si>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</si>
  <si>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</si>
  <si>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</si>
  <si>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</si>
  <si>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</si>
  <si>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</si>
  <si>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</si>
  <si>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</si>
  <si>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</si>
  <si>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</si>
  <si>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</si>
  <si>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</si>
  <si>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</si>
  <si>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</si>
  <si>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</si>
  <si>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</si>
  <si>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</si>
  <si>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</si>
  <si>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</si>
  <si>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</si>
  <si>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</si>
  <si>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</si>
  <si>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</si>
  <si>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</si>
  <si>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</si>
  <si>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</si>
  <si>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</si>
  <si>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</si>
  <si>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</si>
  <si>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</si>
  <si>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</si>
  <si>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</si>
  <si>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</si>
  <si>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</si>
  <si>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</si>
  <si>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</si>
  <si>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</si>
  <si>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</si>
  <si>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</si>
  <si>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</si>
  <si>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</si>
  <si>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</si>
  <si>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</si>
  <si>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</si>
  <si>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</si>
  <si>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</si>
  <si>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</si>
  <si>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</si>
  <si>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</si>
  <si>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</si>
  <si>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</si>
  <si>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</si>
  <si>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</si>
  <si>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</si>
  <si>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</si>
  <si>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</si>
  <si>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</si>
  <si>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</si>
  <si>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</si>
  <si>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</si>
  <si>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</si>
  <si>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</si>
  <si>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</si>
  <si>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</si>
  <si>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</si>
  <si>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</si>
  <si>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</si>
  <si>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</si>
  <si>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</si>
  <si>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</si>
  <si>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</si>
  <si>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</si>
  <si>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</si>
  <si>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</si>
  <si>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</si>
  <si>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</si>
  <si>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</si>
  <si>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</si>
  <si>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</si>
  <si>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</si>
  <si>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</si>
  <si>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</si>
  <si>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</si>
  <si>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</si>
  <si>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</si>
  <si>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</si>
  <si>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</si>
  <si>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</si>
  <si>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</si>
  <si>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</si>
  <si>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</si>
  <si>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</si>
  <si>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</si>
  <si>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</si>
  <si>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</si>
  <si>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</si>
  <si>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</si>
  <si>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</si>
  <si>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</si>
  <si>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</si>
  <si>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</si>
  <si>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</si>
  <si>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</si>
  <si>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</si>
  <si>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</si>
  <si>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</si>
  <si>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</si>
  <si>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</si>
  <si>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</si>
  <si>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</si>
  <si>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</si>
  <si>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</si>
  <si>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</si>
  <si>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</si>
  <si>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</si>
  <si>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</si>
  <si>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</si>
  <si>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</si>
  <si>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</si>
  <si>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</si>
  <si>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</si>
  <si>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</si>
  <si>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</si>
  <si>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</si>
  <si>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</si>
  <si>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</si>
  <si>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</si>
  <si>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</si>
  <si>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</si>
  <si>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</si>
  <si>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</si>
  <si>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</si>
  <si>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</si>
  <si>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</si>
  <si>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</si>
  <si>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</si>
  <si>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</si>
  <si>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</si>
  <si>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</si>
  <si>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</si>
  <si>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</si>
  <si>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</si>
  <si>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</si>
  <si>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</si>
  <si>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</si>
  <si>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</si>
  <si>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</si>
  <si>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</si>
  <si>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</si>
  <si>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</si>
  <si>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</si>
  <si>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</si>
  <si>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</si>
  <si>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</si>
  <si>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</si>
  <si>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</si>
  <si>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</si>
  <si>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</si>
  <si>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</si>
  <si>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</si>
  <si>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</si>
  <si>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</si>
  <si>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</si>
  <si>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</si>
  <si>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</si>
  <si>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</si>
  <si>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</si>
  <si>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</si>
  <si>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</si>
  <si>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</si>
  <si>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</si>
  <si>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</si>
  <si>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</si>
  <si>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</si>
  <si>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</si>
  <si>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</si>
  <si>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</si>
  <si>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</si>
  <si>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</si>
  <si>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</si>
  <si>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</si>
  <si>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</si>
  <si>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</si>
  <si>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</si>
  <si>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</si>
  <si>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</si>
  <si>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</si>
  <si>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</si>
  <si>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</si>
  <si>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</si>
  <si>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</si>
  <si>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</si>
  <si>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</si>
  <si>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</si>
  <si>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</si>
  <si>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</si>
  <si>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</si>
  <si>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</si>
  <si>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</si>
  <si>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</si>
  <si>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</si>
  <si>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</si>
  <si>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</si>
  <si>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</si>
  <si>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</si>
  <si>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</si>
  <si>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</si>
  <si>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</si>
  <si>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</si>
  <si>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</si>
  <si>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</si>
  <si>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</si>
  <si>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</si>
  <si>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</si>
  <si>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</si>
  <si>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</si>
  <si>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</si>
  <si>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</si>
  <si>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</si>
  <si>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</si>
  <si>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</si>
  <si>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</si>
  <si>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</si>
  <si>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</si>
  <si>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</si>
  <si>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</si>
  <si>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</si>
  <si>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</si>
  <si>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</si>
  <si>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</si>
  <si>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</si>
  <si>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</si>
  <si>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</si>
  <si>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</si>
  <si>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</si>
  <si>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</si>
  <si>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</si>
  <si>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</si>
  <si>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</si>
  <si>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</si>
  <si>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</si>
  <si>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</si>
  <si>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</si>
  <si>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</si>
  <si>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</si>
  <si>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</si>
  <si>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</si>
  <si>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</si>
  <si>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</si>
  <si>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</si>
  <si>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</si>
  <si>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</si>
  <si>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</si>
  <si>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</si>
  <si>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</si>
  <si>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</si>
  <si>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</si>
  <si>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</si>
  <si>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</si>
  <si>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</si>
  <si>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</si>
  <si>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</si>
  <si>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</si>
  <si>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</si>
  <si>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</si>
  <si>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</si>
  <si>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</si>
  <si>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</si>
  <si>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</si>
  <si>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</si>
  <si>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</si>
  <si>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</si>
  <si>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</si>
  <si>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</si>
  <si>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</si>
  <si>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</si>
  <si>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</si>
  <si>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</si>
  <si>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</si>
  <si>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</si>
  <si>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</si>
  <si>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</si>
  <si>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</si>
  <si>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</si>
  <si>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</si>
  <si>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</si>
  <si>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</si>
  <si>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</si>
  <si>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</si>
  <si>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</si>
  <si>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</si>
  <si>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</si>
  <si>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</si>
  <si>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</si>
  <si>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</si>
  <si>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</si>
  <si>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</si>
  <si>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</si>
  <si>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</si>
  <si>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</si>
  <si>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</si>
  <si>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</si>
  <si>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</si>
  <si>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</si>
  <si>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</si>
  <si>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</si>
  <si>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</si>
  <si>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</si>
  <si>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</si>
  <si>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</si>
  <si>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</si>
  <si>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</si>
  <si>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</si>
  <si>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</si>
  <si>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</si>
  <si>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</si>
  <si>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</si>
  <si>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</si>
  <si>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</si>
  <si>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</si>
  <si>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</si>
  <si>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</si>
  <si>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</si>
  <si>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</si>
  <si>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</si>
  <si>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</si>
  <si>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</si>
  <si>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</si>
  <si>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</si>
  <si>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</si>
  <si>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</si>
  <si>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</si>
  <si>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</si>
  <si>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</si>
  <si>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</si>
  <si>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</si>
  <si>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</si>
  <si>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</si>
  <si>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</si>
  <si>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</si>
  <si>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</si>
  <si>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</si>
  <si>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</si>
  <si>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</si>
  <si>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</si>
  <si>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</si>
  <si>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</si>
  <si>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</si>
  <si>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</si>
  <si>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</si>
  <si>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</si>
  <si>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</si>
  <si>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</si>
  <si>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</si>
  <si>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</si>
  <si>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</si>
  <si>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</si>
  <si>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</si>
  <si>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</si>
  <si>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</si>
  <si>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</si>
  <si>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</si>
  <si>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</si>
  <si>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</si>
  <si>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</si>
  <si>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</si>
  <si>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</si>
  <si>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</si>
  <si>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</si>
  <si>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</si>
  <si>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</si>
  <si>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</si>
  <si>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</si>
  <si>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</si>
  <si>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</si>
  <si>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</si>
  <si>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</si>
  <si>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</si>
  <si>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</si>
  <si>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</si>
  <si>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</si>
  <si>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</si>
  <si>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</si>
  <si>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</si>
  <si>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</si>
  <si>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</si>
  <si>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</si>
  <si>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</si>
  <si>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</si>
  <si>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</si>
  <si>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</si>
  <si>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</si>
  <si>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</si>
  <si>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</si>
  <si>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</si>
  <si>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</si>
  <si>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</si>
  <si>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</si>
  <si>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</si>
  <si>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</si>
  <si>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</si>
  <si>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</si>
  <si>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</si>
  <si>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</si>
  <si>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</si>
  <si>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</si>
  <si>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</si>
  <si>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</si>
  <si>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</si>
  <si>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</si>
  <si>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</si>
  <si>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</si>
  <si>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</si>
  <si>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</si>
  <si>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</si>
  <si>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</si>
  <si>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</si>
  <si>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</si>
  <si>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</si>
  <si>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</si>
  <si>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</si>
  <si>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</si>
  <si>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</si>
  <si>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</si>
  <si>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</si>
  <si>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</si>
  <si>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</si>
  <si>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</si>
  <si>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</si>
  <si>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</si>
  <si>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</si>
  <si>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</si>
  <si>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</si>
  <si>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</si>
  <si>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</si>
  <si>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</si>
  <si>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</si>
  <si>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</si>
  <si>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</si>
  <si>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</si>
  <si>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</si>
  <si>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</si>
  <si>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</si>
  <si>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</si>
  <si>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</si>
  <si>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</si>
  <si>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</si>
  <si>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</si>
  <si>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</si>
  <si>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</si>
  <si>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</si>
  <si>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</si>
  <si>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</si>
  <si>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</si>
  <si>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</si>
  <si>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</si>
  <si>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</si>
  <si>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</si>
  <si>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</si>
  <si>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</si>
  <si>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</si>
  <si>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</si>
  <si>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</si>
  <si>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</si>
  <si>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</si>
  <si>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</si>
  <si>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</si>
  <si>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</si>
  <si>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</si>
  <si>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</si>
  <si>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</si>
  <si>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</si>
  <si>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</si>
  <si>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</si>
  <si>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</si>
  <si>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</si>
  <si>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</si>
  <si>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</si>
  <si>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</si>
  <si>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</si>
  <si>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</si>
  <si>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</si>
  <si>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</si>
  <si>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</si>
  <si>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</si>
  <si>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</si>
  <si>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</si>
  <si>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</si>
  <si>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</si>
  <si>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</si>
  <si>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</si>
  <si>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</si>
  <si>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</si>
  <si>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</si>
  <si>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</si>
  <si>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</si>
  <si>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</si>
  <si>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</si>
  <si>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</si>
  <si>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</si>
  <si>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</si>
  <si>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</si>
  <si>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</si>
  <si>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</si>
  <si>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</si>
  <si>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</si>
  <si>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</si>
  <si>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</si>
  <si>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</si>
  <si>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</si>
  <si>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</si>
  <si>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</si>
  <si>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</si>
  <si>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</si>
  <si>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</si>
  <si>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</si>
  <si>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</si>
  <si>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</si>
  <si>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</si>
  <si>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</si>
  <si>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</si>
  <si>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</si>
  <si>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</si>
  <si>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</si>
  <si>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</si>
  <si>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</si>
  <si>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</si>
  <si>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</si>
  <si>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</si>
  <si>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</si>
  <si>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</si>
  <si>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</si>
  <si>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</si>
  <si>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</si>
  <si>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</si>
  <si>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</si>
  <si>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</si>
  <si>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</si>
  <si>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</si>
  <si>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</si>
  <si>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</si>
  <si>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</si>
  <si>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</si>
  <si>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</si>
  <si>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</si>
  <si>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</si>
  <si>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</si>
  <si>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</si>
  <si>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</si>
  <si>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</si>
  <si>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</si>
  <si>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</si>
  <si>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</si>
  <si>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</si>
  <si>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</si>
  <si>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</si>
  <si>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</si>
  <si>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</si>
  <si>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</si>
  <si>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</si>
  <si>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</si>
  <si>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</si>
  <si>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</si>
  <si>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</si>
  <si>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</si>
  <si>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</si>
  <si>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</si>
  <si>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</si>
  <si>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</si>
  <si>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</si>
  <si>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</si>
  <si>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</si>
  <si>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</si>
  <si>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</si>
  <si>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</si>
  <si>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</si>
  <si>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</si>
  <si>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</si>
  <si>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</si>
  <si>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</si>
  <si>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</si>
  <si>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</si>
  <si>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</si>
  <si>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</si>
  <si>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</si>
  <si>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</si>
  <si>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</si>
  <si>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</si>
  <si>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</si>
  <si>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</si>
  <si>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</si>
  <si>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</si>
  <si>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</si>
  <si>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</si>
  <si>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</si>
  <si>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</si>
  <si>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</si>
  <si>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</si>
  <si>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</si>
  <si>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</si>
  <si>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</si>
  <si>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</si>
  <si>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</si>
  <si>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</si>
  <si>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</si>
  <si>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</si>
  <si>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</si>
  <si>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</si>
  <si>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</si>
  <si>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</si>
  <si>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</si>
  <si>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</si>
  <si>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</si>
  <si>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</si>
  <si>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</si>
  <si>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</si>
  <si>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</si>
  <si>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</si>
  <si>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</si>
  <si>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</si>
  <si>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</si>
  <si>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</si>
  <si>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</si>
  <si>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</si>
  <si>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</si>
  <si>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</si>
  <si>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</si>
  <si>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</si>
  <si>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</si>
  <si>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</si>
  <si>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</si>
  <si>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</si>
  <si>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</si>
  <si>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</si>
  <si>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</si>
  <si>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</si>
  <si>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</si>
  <si>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</si>
  <si>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</si>
  <si>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</si>
  <si>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</si>
  <si>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</si>
  <si>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</si>
  <si>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</si>
  <si>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</si>
  <si>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</si>
  <si>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</si>
  <si>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</si>
  <si>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</si>
  <si>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</si>
  <si>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</si>
  <si>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</si>
  <si>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</si>
  <si>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</si>
  <si>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</si>
  <si>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</si>
  <si>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</si>
  <si>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</si>
  <si>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</si>
  <si>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</si>
  <si>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</si>
  <si>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</si>
  <si>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</si>
  <si>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</si>
  <si>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</si>
  <si>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</si>
  <si>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</si>
  <si>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</si>
  <si>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</si>
  <si>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</si>
  <si>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</si>
  <si>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</si>
  <si>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</si>
  <si>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</si>
  <si>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</si>
  <si>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</si>
  <si>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</si>
  <si>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</si>
  <si>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</si>
  <si>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</si>
  <si>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</si>
  <si>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</si>
  <si>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</si>
  <si>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</si>
  <si>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</si>
  <si>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</si>
  <si>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</si>
  <si>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</si>
  <si>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</si>
  <si>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</si>
  <si>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</si>
  <si>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</si>
  <si>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</si>
  <si>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</si>
  <si>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</si>
  <si>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</si>
  <si>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</si>
  <si>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</si>
  <si>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</si>
  <si>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</si>
  <si>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</si>
  <si>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</si>
  <si>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</si>
  <si>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</si>
  <si>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</si>
  <si>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</si>
  <si>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</si>
  <si>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</si>
  <si>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</si>
  <si>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</si>
  <si>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</si>
  <si>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</si>
  <si>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</si>
  <si>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</si>
  <si>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</si>
  <si>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</si>
  <si>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</si>
  <si>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</si>
  <si>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</si>
  <si>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</si>
  <si>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</si>
  <si>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</si>
  <si>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</si>
  <si>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</si>
  <si>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</si>
  <si>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</si>
  <si>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</si>
  <si>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</si>
  <si>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</si>
  <si>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</si>
  <si>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</si>
  <si>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</si>
  <si>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</si>
  <si>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</si>
  <si>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</si>
  <si>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</si>
  <si>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</si>
  <si>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</si>
  <si>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</si>
  <si>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</si>
  <si>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</si>
  <si>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</si>
  <si>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</si>
  <si>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</si>
  <si>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</si>
  <si>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</si>
  <si>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</si>
  <si>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</si>
  <si>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</si>
  <si>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</si>
  <si>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</si>
  <si>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</si>
  <si>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</si>
  <si>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</si>
  <si>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</si>
  <si>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</si>
  <si>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</si>
  <si>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</si>
  <si>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</si>
  <si>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</si>
  <si>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</si>
  <si>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</si>
  <si>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</si>
  <si>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</si>
  <si>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</si>
  <si>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</si>
  <si>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</si>
  <si>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</si>
  <si>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</si>
  <si>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</si>
  <si>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</si>
  <si>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</si>
  <si>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</si>
  <si>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</si>
  <si>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</si>
  <si>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</si>
  <si>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</si>
  <si>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</si>
  <si>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</si>
  <si>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</si>
  <si>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</si>
  <si>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</si>
  <si>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</si>
  <si>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</si>
  <si>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</si>
  <si>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</si>
  <si>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</si>
  <si>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</si>
  <si>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</si>
  <si>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</si>
  <si>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</si>
  <si>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</si>
  <si>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</si>
  <si>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</si>
  <si>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</si>
  <si>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</si>
  <si>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</si>
  <si>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</si>
  <si>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</si>
  <si>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</si>
  <si>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</si>
  <si>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</si>
  <si>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</si>
  <si>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</si>
  <si>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</si>
  <si>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</si>
  <si>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</si>
  <si>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</si>
  <si>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</si>
  <si>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</si>
  <si>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</si>
  <si>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</si>
  <si>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</si>
  <si>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</si>
  <si>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</si>
  <si>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</si>
  <si>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</si>
  <si>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</si>
  <si>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</si>
  <si>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</si>
  <si>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</si>
  <si>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</si>
  <si>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</si>
  <si>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</si>
  <si>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</si>
  <si>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</si>
  <si>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</si>
  <si>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</si>
  <si>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</si>
  <si>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</si>
  <si>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</si>
  <si>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</si>
  <si>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</si>
  <si>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</si>
  <si>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</si>
  <si>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</si>
  <si>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</si>
  <si>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</si>
  <si>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</si>
  <si>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</si>
  <si>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</si>
  <si>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</si>
  <si>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</si>
  <si>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</si>
  <si>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</si>
  <si>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</si>
  <si>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</si>
  <si>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</si>
  <si>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</si>
  <si>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</si>
  <si>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</si>
  <si>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</si>
  <si>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</si>
  <si>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</si>
  <si>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</si>
  <si>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</si>
  <si>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</si>
  <si>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</si>
  <si>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</si>
  <si>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</si>
  <si>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</si>
  <si>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</si>
  <si>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</si>
  <si>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</si>
  <si>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</si>
  <si>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</si>
  <si>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</si>
  <si>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</si>
  <si>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</si>
  <si>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</si>
  <si>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</si>
  <si>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</si>
  <si>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</si>
  <si>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</si>
  <si>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</si>
  <si>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</si>
  <si>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</si>
  <si>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</si>
  <si>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</si>
  <si>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</si>
  <si>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</si>
  <si>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</si>
  <si>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</si>
  <si>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</si>
  <si>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</si>
  <si>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</si>
  <si>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</si>
  <si>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</si>
  <si>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</si>
  <si>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</si>
  <si>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</si>
  <si>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</si>
  <si>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</si>
  <si>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</si>
  <si>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</si>
  <si>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</si>
  <si>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</si>
  <si>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</si>
  <si>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</si>
  <si>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</si>
  <si>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</si>
  <si>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</si>
  <si>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</si>
  <si>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</si>
  <si>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</si>
  <si>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</si>
  <si>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</si>
  <si>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</si>
  <si>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</si>
  <si>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</si>
  <si>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</si>
  <si>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</si>
  <si>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</si>
  <si>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</si>
  <si>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</si>
  <si>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</si>
  <si>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</si>
  <si>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</si>
  <si>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</si>
  <si>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</si>
  <si>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</si>
  <si>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</si>
  <si>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</si>
  <si>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</si>
  <si>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</si>
  <si>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</si>
  <si>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</si>
  <si>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</si>
  <si>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</si>
  <si>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</si>
  <si>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</si>
  <si>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</si>
  <si>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</si>
  <si>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</si>
  <si>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</si>
  <si>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</si>
  <si>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</si>
  <si>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</si>
  <si>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</si>
  <si>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</si>
  <si>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</si>
  <si>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</si>
  <si>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</si>
  <si>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</si>
  <si>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</si>
  <si>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</si>
  <si>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</si>
  <si>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</si>
  <si>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</si>
  <si>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</si>
  <si>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</si>
  <si>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</si>
  <si>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</si>
  <si>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</si>
  <si>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</si>
  <si>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</si>
  <si>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</si>
  <si>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</si>
  <si>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</si>
  <si>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</si>
  <si>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</si>
  <si>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</si>
  <si>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</si>
  <si>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</si>
  <si>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</si>
  <si>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</si>
  <si>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</si>
  <si>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</si>
  <si>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</si>
  <si>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</si>
  <si>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</si>
  <si>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</si>
  <si>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</si>
  <si>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</si>
  <si>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</si>
  <si>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</si>
  <si>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</si>
  <si>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</si>
  <si>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</si>
  <si>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</si>
  <si>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</si>
  <si>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</si>
  <si>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</si>
  <si>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</si>
  <si>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</si>
  <si>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</si>
  <si>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</si>
  <si>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</si>
  <si>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</si>
  <si>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</si>
  <si>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</si>
  <si>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</si>
  <si>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</si>
  <si>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</si>
  <si>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</si>
  <si>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</si>
  <si>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</si>
  <si>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</si>
  <si>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</si>
  <si>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</si>
  <si>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</si>
  <si>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</si>
  <si>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</si>
  <si>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</si>
  <si>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</si>
  <si>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</si>
  <si>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</si>
  <si>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</si>
  <si>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</si>
  <si>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</si>
  <si>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</si>
  <si>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</si>
  <si>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</si>
  <si>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</si>
  <si>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</si>
  <si>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</si>
  <si>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</si>
  <si>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</si>
  <si>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</si>
  <si>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</si>
  <si>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</si>
  <si>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</si>
  <si>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</si>
  <si>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</si>
  <si>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</si>
  <si>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</si>
  <si>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</si>
  <si>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</si>
  <si>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</si>
  <si>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</si>
  <si>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</si>
  <si>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</si>
  <si>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</si>
  <si>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</si>
  <si>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</si>
  <si>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</si>
  <si>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</si>
  <si>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</si>
  <si>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</si>
  <si>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</si>
  <si>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</si>
  <si>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</si>
  <si>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</si>
  <si>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</si>
  <si>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</si>
  <si>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</si>
  <si>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</si>
  <si>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</si>
  <si>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</si>
  <si>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</si>
  <si>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</si>
  <si>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</si>
  <si>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</si>
  <si>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</si>
  <si>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</si>
  <si>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</si>
  <si>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</si>
  <si>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</si>
  <si>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</si>
  <si>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</si>
  <si>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</si>
  <si>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</si>
  <si>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</si>
  <si>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</si>
  <si>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</si>
  <si>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</si>
  <si>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</si>
  <si>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</si>
  <si>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</si>
  <si>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</si>
  <si>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</si>
  <si>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</si>
  <si>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</si>
  <si>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</si>
  <si>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</si>
  <si>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</si>
  <si>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</si>
  <si>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</si>
  <si>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</si>
  <si>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</si>
  <si>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</si>
  <si>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</si>
  <si>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</si>
  <si>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</si>
  <si>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</si>
  <si>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</si>
  <si>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</si>
  <si>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</si>
  <si>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</si>
  <si>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</si>
  <si>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</si>
  <si>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</si>
  <si>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</si>
  <si>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</si>
  <si>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</si>
  <si>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</si>
  <si>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</si>
  <si>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</si>
  <si>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</si>
  <si>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</si>
  <si>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</si>
  <si>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</si>
  <si>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</si>
  <si>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</si>
  <si>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</si>
  <si>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</si>
  <si>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</si>
  <si>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</si>
  <si>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</si>
  <si>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</si>
  <si>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</si>
  <si>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</si>
  <si>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</si>
  <si>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</si>
  <si>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</si>
  <si>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</si>
  <si>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</si>
  <si>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</si>
  <si>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</si>
  <si>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</si>
  <si>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</si>
  <si>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</si>
  <si>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</si>
  <si>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</si>
  <si>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</si>
  <si>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</si>
  <si>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</si>
  <si>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</si>
  <si>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</si>
  <si>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</si>
  <si>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</si>
  <si>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</si>
  <si>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</si>
  <si>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</si>
  <si>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</si>
  <si>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</si>
  <si>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</si>
  <si>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</si>
  <si>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</si>
  <si>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</si>
  <si>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</si>
  <si>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</si>
  <si>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</si>
  <si>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</si>
  <si>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</si>
  <si>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</si>
  <si>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</si>
  <si>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</si>
  <si>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</si>
  <si>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</si>
  <si>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</si>
  <si>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</si>
  <si>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</si>
  <si>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</si>
  <si>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</si>
  <si>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</si>
  <si>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</si>
  <si>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</si>
  <si>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</si>
  <si>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</si>
  <si>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</si>
  <si>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</si>
  <si>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</si>
  <si>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</si>
  <si>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</si>
  <si>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</si>
  <si>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</si>
  <si>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</si>
  <si>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</si>
  <si>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</si>
  <si>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</si>
  <si>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</si>
  <si>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</si>
  <si>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</si>
  <si>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</si>
  <si>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</si>
  <si>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</si>
  <si>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</si>
  <si>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</si>
  <si>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</si>
  <si>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</si>
  <si>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</si>
  <si>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</si>
  <si>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</si>
  <si>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</si>
  <si>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</si>
  <si>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</si>
  <si>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</si>
  <si>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</si>
  <si>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</si>
  <si>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</si>
  <si>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</si>
  <si>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</si>
  <si>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</si>
  <si>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</si>
  <si>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</si>
  <si>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</si>
  <si>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</si>
  <si>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</si>
  <si>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</si>
  <si>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</si>
  <si>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</si>
  <si>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</si>
  <si>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</si>
  <si>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</si>
  <si>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</si>
  <si>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</si>
  <si>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</si>
  <si>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</si>
  <si>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</si>
  <si>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</si>
  <si>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</si>
  <si>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</si>
  <si>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</si>
  <si>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</si>
  <si>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</si>
  <si>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</si>
  <si>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</si>
  <si>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</si>
  <si>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</si>
  <si>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</si>
  <si>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</si>
  <si>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</si>
  <si>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</si>
  <si>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</si>
  <si>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</si>
  <si>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</si>
  <si>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</si>
  <si>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</si>
  <si>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</si>
  <si>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</si>
  <si>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</si>
  <si>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</si>
  <si>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</si>
  <si>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</si>
  <si>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</si>
  <si>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</si>
  <si>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</si>
  <si>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</si>
  <si>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</si>
  <si>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</si>
  <si>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</si>
  <si>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</si>
  <si>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</si>
  <si>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</si>
  <si>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</si>
  <si>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</si>
  <si>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</si>
  <si>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</si>
  <si>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</si>
  <si>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</si>
  <si>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</si>
  <si>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</si>
  <si>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</si>
  <si>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</si>
  <si>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</si>
  <si>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</si>
  <si>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</si>
  <si>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</si>
  <si>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</si>
  <si>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</si>
  <si>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</si>
  <si>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</si>
  <si>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</si>
  <si>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</si>
  <si>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</si>
  <si>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</si>
  <si>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</si>
  <si>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</si>
  <si>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</si>
  <si>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</si>
  <si>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</si>
  <si>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</si>
  <si>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</si>
  <si>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</si>
  <si>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</si>
  <si>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</si>
  <si>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</si>
  <si>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</si>
  <si>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</si>
  <si>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</si>
  <si>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</si>
  <si>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</si>
  <si>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</si>
  <si>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</si>
  <si>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</si>
  <si>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</si>
  <si>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</si>
  <si>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</si>
  <si>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</si>
  <si>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</si>
  <si>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</si>
  <si>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</si>
  <si>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</si>
  <si>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</si>
  <si>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</si>
  <si>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</si>
  <si>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</si>
  <si>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</si>
  <si>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</si>
  <si>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</si>
  <si>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</si>
  <si>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</si>
  <si>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</si>
  <si>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</si>
  <si>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</si>
  <si>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</si>
  <si>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</si>
  <si>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</si>
  <si>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</si>
  <si>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</si>
  <si>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</si>
  <si>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</si>
  <si>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</si>
  <si>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</si>
  <si>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</si>
  <si>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</si>
  <si>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</si>
  <si>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</si>
  <si>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</si>
  <si>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</si>
  <si>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</si>
  <si>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</si>
  <si>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</si>
  <si>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</si>
  <si>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</si>
  <si>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</si>
  <si>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</si>
  <si>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</si>
  <si>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</si>
  <si>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</si>
  <si>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</si>
  <si>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</si>
  <si>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</si>
  <si>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</si>
  <si>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</si>
  <si>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</si>
  <si>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</si>
  <si>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</si>
  <si>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</si>
  <si>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</si>
  <si>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</si>
  <si>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</si>
  <si>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</si>
  <si>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</si>
  <si>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</si>
  <si>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</si>
  <si>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</si>
  <si>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</si>
  <si>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</si>
  <si>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</si>
  <si>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</si>
  <si>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</si>
  <si>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</si>
  <si>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</si>
  <si>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</si>
  <si>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</si>
  <si>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</si>
  <si>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</si>
  <si>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</si>
  <si>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</si>
  <si>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</si>
  <si>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</si>
  <si>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</si>
  <si>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</si>
  <si>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</si>
  <si>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</si>
  <si>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</si>
  <si>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</si>
  <si>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</si>
  <si>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</si>
  <si>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</si>
  <si>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</si>
  <si>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</si>
  <si>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</si>
  <si>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</si>
  <si>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</si>
  <si>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</si>
  <si>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</si>
  <si>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</si>
  <si>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</si>
  <si>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</si>
  <si>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</si>
  <si>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</si>
  <si>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</si>
  <si>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</si>
  <si>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</si>
  <si>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</si>
  <si>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</si>
  <si>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</si>
  <si>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</si>
  <si>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</si>
  <si>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</si>
  <si>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</si>
  <si>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</si>
  <si>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</si>
  <si>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</si>
  <si>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</si>
  <si>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</si>
  <si>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</si>
  <si>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</si>
  <si>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</si>
  <si>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</si>
  <si>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</si>
  <si>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</si>
  <si>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</si>
  <si>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</si>
  <si>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</si>
  <si>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</si>
  <si>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</si>
  <si>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</si>
  <si>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</si>
  <si>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</si>
  <si>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</si>
  <si>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</si>
  <si>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</si>
  <si>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</si>
  <si>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</si>
  <si>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</si>
  <si>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</si>
  <si>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</si>
  <si>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</si>
  <si>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</si>
  <si>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</si>
  <si>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</si>
  <si>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</si>
  <si>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</si>
  <si>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</si>
  <si>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</si>
  <si>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</si>
  <si>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</si>
  <si>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</si>
  <si>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</si>
  <si>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</si>
  <si>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</si>
  <si>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</si>
  <si>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</si>
  <si>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</si>
  <si>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</si>
  <si>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</si>
  <si>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</si>
  <si>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</si>
  <si>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</si>
  <si>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</si>
  <si>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</si>
  <si>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</si>
  <si>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</si>
  <si>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</si>
  <si>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</si>
  <si>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</si>
  <si>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</si>
  <si>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</si>
  <si>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</si>
  <si>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</si>
  <si>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</si>
  <si>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</si>
  <si>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</si>
  <si>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</si>
  <si>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</si>
  <si>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</si>
  <si>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</si>
  <si>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</si>
  <si>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</si>
  <si>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</si>
  <si>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</si>
  <si>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</si>
  <si>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</si>
  <si>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</si>
  <si>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</si>
  <si>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</si>
  <si>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</si>
  <si>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</si>
  <si>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</si>
  <si>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</si>
  <si>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</si>
  <si>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</si>
  <si>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</si>
  <si>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</si>
  <si>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</si>
  <si>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</si>
  <si>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</si>
  <si>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</si>
  <si>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</si>
  <si>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</si>
  <si>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</si>
  <si>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</si>
  <si>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</si>
  <si>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</si>
  <si>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</si>
  <si>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</si>
  <si>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</si>
  <si>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</si>
  <si>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</si>
  <si>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</si>
  <si>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</si>
  <si>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</si>
  <si>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</si>
  <si>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</si>
  <si>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</si>
  <si>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</si>
  <si>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</si>
  <si>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</si>
  <si>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</si>
  <si>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</si>
  <si>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</si>
  <si>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</si>
  <si>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</si>
  <si>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</si>
  <si>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</si>
  <si>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</si>
  <si>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</si>
  <si>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</si>
  <si>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</si>
  <si>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</si>
  <si>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</si>
  <si>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</si>
  <si>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</si>
  <si>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</si>
  <si>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</si>
  <si>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</si>
  <si>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</si>
  <si>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</si>
  <si>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</si>
  <si>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</si>
  <si>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</si>
  <si>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</si>
  <si>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</si>
  <si>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</si>
  <si>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</si>
  <si>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</si>
  <si>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</si>
  <si>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</si>
  <si>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</si>
  <si>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</si>
  <si>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</si>
  <si>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</si>
  <si>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</si>
  <si>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</si>
  <si>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</si>
  <si>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</si>
  <si>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</si>
  <si>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</si>
  <si>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</si>
  <si>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</si>
  <si>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</si>
  <si>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</si>
  <si>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</si>
  <si>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</si>
  <si>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</si>
  <si>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</si>
  <si>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</si>
  <si>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</si>
  <si>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</si>
  <si>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</si>
  <si>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</si>
  <si>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</si>
  <si>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</si>
  <si>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</si>
  <si>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</si>
  <si>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</si>
  <si>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</si>
  <si>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</si>
  <si>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</si>
  <si>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</si>
  <si>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</si>
  <si>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</si>
  <si>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</si>
  <si>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</si>
  <si>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</si>
  <si>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</si>
  <si>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</si>
  <si>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</si>
  <si>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</si>
  <si>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</si>
  <si>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</si>
  <si>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</si>
  <si>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</si>
  <si>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</si>
  <si>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</si>
  <si>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</si>
  <si>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</si>
  <si>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</si>
  <si>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</si>
  <si>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</si>
  <si>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</si>
  <si>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</si>
  <si>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</si>
  <si>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</si>
  <si>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</si>
  <si>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</si>
  <si>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</si>
  <si>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</si>
  <si>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</si>
  <si>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</si>
  <si>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</si>
  <si>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</si>
  <si>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</si>
  <si>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</si>
  <si>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</si>
  <si>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</si>
  <si>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</si>
  <si>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</si>
  <si>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</si>
  <si>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</si>
  <si>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</si>
  <si>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</si>
  <si>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</si>
  <si>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</si>
  <si>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</si>
  <si>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</si>
  <si>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</si>
  <si>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</si>
  <si>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</si>
  <si>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</si>
  <si>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</si>
  <si>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</si>
  <si>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</si>
  <si>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</si>
  <si>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</si>
  <si>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</si>
  <si>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</si>
  <si>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</si>
  <si>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</si>
  <si>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</si>
  <si>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</si>
  <si>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</si>
  <si>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</si>
  <si>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</si>
  <si>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</si>
  <si>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</si>
  <si>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</si>
  <si>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</si>
  <si>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</si>
  <si>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</si>
  <si>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</si>
  <si>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</si>
  <si>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</si>
  <si>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</si>
  <si>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</si>
  <si>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</si>
  <si>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</si>
  <si>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</si>
  <si>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</si>
  <si>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</si>
  <si>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</si>
  <si>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</si>
  <si>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</si>
  <si>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</si>
  <si>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</si>
  <si>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</si>
  <si>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</si>
  <si>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</si>
  <si>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</si>
  <si>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</si>
  <si>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</si>
  <si>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</si>
  <si>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</si>
  <si>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</si>
  <si>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</si>
  <si>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</si>
  <si>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</si>
  <si>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</si>
  <si>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</si>
  <si>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</si>
  <si>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</si>
  <si>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</si>
  <si>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</si>
  <si>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</si>
  <si>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</si>
  <si>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</si>
  <si>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</si>
  <si>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</si>
  <si>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</si>
  <si>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</si>
  <si>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</si>
  <si>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</si>
  <si>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</si>
  <si>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</si>
  <si>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</si>
  <si>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</si>
  <si>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</si>
  <si>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</si>
  <si>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</si>
  <si>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</si>
  <si>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</si>
  <si>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</si>
  <si>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</si>
  <si>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</si>
  <si>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</si>
  <si>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</si>
  <si>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</si>
  <si>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</si>
  <si>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</si>
  <si>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</si>
  <si>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</si>
  <si>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</si>
  <si>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</si>
  <si>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</si>
  <si>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</si>
  <si>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</si>
  <si>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</si>
  <si>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</si>
  <si>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</si>
  <si>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</si>
  <si>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</si>
  <si>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</si>
  <si>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</si>
  <si>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</si>
  <si>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</si>
  <si>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</si>
  <si>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</si>
  <si>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</si>
  <si>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</si>
  <si>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</si>
  <si>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</si>
  <si>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</si>
  <si>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</si>
  <si>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</si>
  <si>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</si>
  <si>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</si>
  <si>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</si>
  <si>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</si>
  <si>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</si>
  <si>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</si>
  <si>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</si>
  <si>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</si>
  <si>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</si>
  <si>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</si>
  <si>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</si>
  <si>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</si>
  <si>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</si>
  <si>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</si>
  <si>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</si>
  <si>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</si>
  <si>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</si>
  <si>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</si>
  <si>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</si>
  <si>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</si>
  <si>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</si>
  <si>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</si>
  <si>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</si>
  <si>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</si>
  <si>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</si>
  <si>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</si>
  <si>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</si>
  <si>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</si>
  <si>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</si>
  <si>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</si>
  <si>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</si>
  <si>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</si>
  <si>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</si>
  <si>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</si>
  <si>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</si>
  <si>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</si>
  <si>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</si>
  <si>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</si>
  <si>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</si>
  <si>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</si>
  <si>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</si>
  <si>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</si>
  <si>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</si>
  <si>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</si>
  <si>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</si>
  <si>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</si>
  <si>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</si>
  <si>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</si>
  <si>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</si>
  <si>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</si>
  <si>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</si>
  <si>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</si>
  <si>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</si>
  <si>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</si>
  <si>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</si>
  <si>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</si>
  <si>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</si>
  <si>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</si>
  <si>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</si>
  <si>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</si>
  <si>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</si>
  <si>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</si>
  <si>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</si>
  <si>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</si>
  <si>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</si>
  <si>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</si>
  <si>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</si>
  <si>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</si>
  <si>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</si>
  <si>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</si>
  <si>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</si>
  <si>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</si>
  <si>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</si>
  <si>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</si>
  <si>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</si>
  <si>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</si>
  <si>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</si>
  <si>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</si>
  <si>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</si>
  <si>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</si>
  <si>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</si>
  <si>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</si>
  <si>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</si>
  <si>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</si>
  <si>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</si>
  <si>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</si>
  <si>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</si>
  <si>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</si>
  <si>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</si>
  <si>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</si>
  <si>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</si>
  <si>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</si>
  <si>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</si>
  <si>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</si>
  <si>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</si>
  <si>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</si>
  <si>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</si>
  <si>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</si>
  <si>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</si>
  <si>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</si>
  <si>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</si>
  <si>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</si>
  <si>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</si>
  <si>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</si>
  <si>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</si>
  <si>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</si>
  <si>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</si>
  <si>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</si>
  <si>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</si>
  <si>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</si>
  <si>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</si>
  <si>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</si>
  <si>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</si>
  <si>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</si>
  <si>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</si>
  <si>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</si>
  <si>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</si>
  <si>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</si>
  <si>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</si>
  <si>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</si>
  <si>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</si>
  <si>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</si>
  <si>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</si>
  <si>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</si>
  <si>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</si>
  <si>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</si>
  <si>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</si>
  <si>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</si>
  <si>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</si>
  <si>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</si>
  <si>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</si>
  <si>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</si>
  <si>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</si>
  <si>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</si>
  <si>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</si>
  <si>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</si>
  <si>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</si>
  <si>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</si>
  <si>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</si>
  <si>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</si>
  <si>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</si>
  <si>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</si>
  <si>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</si>
  <si>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</si>
  <si>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</si>
  <si>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</si>
  <si>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</si>
  <si>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</si>
  <si>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</si>
  <si>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</si>
  <si>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</si>
  <si>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</si>
  <si>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</si>
  <si>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</si>
  <si>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</si>
  <si>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</si>
  <si>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</si>
  <si>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</si>
  <si>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</si>
  <si>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</si>
  <si>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</si>
  <si>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</si>
  <si>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</si>
  <si>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</si>
  <si>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</si>
  <si>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</si>
  <si>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</si>
  <si>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</si>
  <si>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</si>
  <si>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</si>
  <si>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</si>
  <si>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</si>
  <si>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</si>
  <si>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</si>
  <si>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</si>
  <si>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</si>
  <si>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</si>
  <si>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</si>
  <si>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</si>
  <si>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</si>
  <si>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</si>
  <si>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</si>
  <si>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</si>
  <si>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</si>
  <si>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</si>
  <si>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</si>
  <si>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</si>
  <si>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</si>
  <si>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</si>
  <si>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</si>
  <si>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</si>
  <si>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</si>
  <si>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</si>
  <si>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</si>
  <si>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</si>
  <si>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</si>
  <si>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</si>
  <si>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</si>
  <si>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</si>
  <si>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</si>
  <si>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</si>
  <si>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</si>
  <si>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</si>
  <si>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</si>
  <si>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</si>
  <si>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</si>
  <si>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</si>
  <si>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</si>
  <si>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</si>
  <si>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</si>
  <si>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</si>
  <si>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</si>
  <si>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</si>
  <si>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</si>
  <si>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</si>
  <si>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</si>
  <si>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</si>
  <si>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</si>
  <si>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</si>
  <si>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</si>
  <si>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</si>
  <si>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</si>
  <si>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</si>
  <si>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</si>
  <si>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</si>
  <si>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</si>
  <si>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</si>
  <si>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</si>
  <si>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</si>
  <si>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</si>
  <si>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</si>
  <si>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</si>
  <si>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</si>
  <si>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</si>
  <si>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</si>
  <si>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</si>
  <si>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</si>
  <si>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</si>
  <si>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</si>
  <si>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</si>
  <si>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</si>
  <si>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</si>
  <si>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</si>
  <si>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</si>
  <si>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</si>
  <si>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</si>
  <si>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</si>
  <si>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</si>
  <si>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</si>
  <si>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</si>
  <si>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</si>
  <si>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</si>
  <si>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</si>
  <si>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</si>
  <si>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</si>
  <si>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</si>
  <si>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</si>
  <si>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</si>
  <si>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</si>
  <si>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</si>
  <si>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</si>
  <si>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</si>
  <si>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</si>
  <si>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</si>
  <si>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</si>
  <si>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</si>
  <si>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</si>
  <si>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</si>
  <si>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</si>
  <si>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</si>
  <si>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</si>
  <si>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</si>
  <si>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</si>
  <si>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</si>
  <si>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</si>
  <si>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</si>
  <si>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</si>
  <si>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</si>
  <si>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</si>
  <si>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</si>
  <si>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</si>
  <si>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</si>
  <si>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</si>
  <si>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</si>
  <si>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</si>
  <si>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</si>
  <si>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</si>
  <si>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</si>
  <si>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</si>
  <si>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</si>
  <si>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</si>
  <si>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</si>
  <si>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</si>
  <si>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</si>
  <si>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</si>
  <si>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</si>
  <si>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</si>
  <si>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</si>
  <si>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</si>
  <si>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</si>
  <si>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</si>
  <si>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</si>
  <si>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</si>
  <si>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</si>
  <si>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</si>
  <si>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</si>
  <si>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</si>
  <si>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</si>
  <si>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</si>
  <si>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</si>
  <si>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</si>
  <si>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</si>
  <si>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</si>
  <si>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</si>
  <si>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</si>
  <si>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</si>
  <si>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</si>
  <si>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</si>
  <si>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</si>
  <si>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</si>
  <si>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</si>
  <si>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</si>
  <si>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</si>
  <si>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</si>
  <si>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</si>
  <si>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</si>
  <si>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</si>
  <si>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</si>
  <si>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</si>
  <si>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</si>
  <si>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</si>
  <si>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</si>
  <si>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</si>
  <si>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</si>
  <si>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</si>
  <si>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</si>
  <si>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</si>
  <si>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</si>
  <si>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</si>
  <si>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</si>
  <si>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</si>
  <si>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</si>
  <si>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</si>
  <si>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</si>
  <si>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</si>
  <si>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</si>
  <si>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</si>
  <si>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</si>
  <si>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</si>
  <si>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</si>
  <si>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</si>
  <si>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</si>
  <si>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</si>
  <si>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</si>
  <si>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</si>
  <si>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</si>
  <si>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</si>
  <si>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</si>
  <si>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</si>
  <si>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</si>
  <si>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</si>
  <si>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</si>
  <si>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</si>
  <si>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</si>
  <si>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</si>
  <si>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</si>
  <si>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</si>
  <si>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</si>
  <si>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</si>
  <si>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</si>
  <si>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</si>
  <si>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</si>
  <si>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</si>
  <si>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</si>
  <si>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</si>
  <si>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</si>
  <si>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</si>
  <si>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</si>
  <si>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</si>
  <si>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</si>
  <si>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</si>
  <si>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</si>
  <si>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</si>
  <si>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</si>
  <si>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</si>
  <si>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</si>
  <si>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</si>
  <si>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</si>
  <si>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</si>
  <si>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</si>
  <si>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</si>
  <si>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</si>
  <si>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</si>
  <si>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</si>
  <si>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</si>
  <si>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</si>
  <si>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</si>
  <si>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</si>
  <si>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</si>
  <si>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</si>
  <si>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</si>
  <si>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</si>
  <si>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</si>
  <si>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</si>
  <si>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</si>
  <si>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</si>
  <si>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</si>
  <si>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</si>
  <si>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</si>
  <si>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</si>
  <si>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</si>
  <si>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</si>
  <si>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</si>
  <si>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</si>
  <si>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</si>
  <si>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</si>
  <si>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</si>
  <si>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</si>
  <si>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</si>
  <si>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</si>
  <si>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</si>
  <si>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</si>
  <si>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</si>
  <si>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</si>
  <si>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</si>
  <si>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</si>
  <si>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</si>
  <si>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</si>
  <si>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</si>
  <si>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</si>
  <si>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</si>
  <si>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</si>
  <si>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</si>
  <si>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</si>
  <si>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</si>
  <si>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</si>
  <si>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</si>
  <si>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</si>
  <si>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</si>
  <si>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</si>
  <si>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</si>
  <si>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</si>
  <si>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</si>
  <si>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</si>
  <si>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</si>
  <si>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</si>
  <si>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</si>
  <si>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</si>
  <si>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</si>
  <si>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</si>
  <si>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</si>
  <si>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</si>
  <si>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</si>
  <si>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</si>
  <si>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</si>
  <si>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</si>
  <si>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</si>
  <si>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</si>
  <si>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</si>
  <si>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</si>
  <si>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</si>
  <si>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</si>
  <si>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</si>
  <si>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</si>
  <si>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</si>
  <si>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</si>
  <si>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</si>
  <si>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</si>
  <si>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</si>
  <si>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</si>
  <si>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</si>
  <si>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</si>
  <si>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</si>
  <si>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</si>
  <si>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</si>
  <si>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</si>
  <si>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</si>
  <si>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</si>
  <si>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</si>
  <si>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</si>
  <si>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</si>
  <si>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</si>
  <si>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</si>
  <si>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</si>
  <si>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</si>
  <si>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</si>
  <si>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</si>
  <si>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</si>
  <si>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</si>
  <si>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</si>
  <si>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</si>
  <si>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</si>
  <si>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</si>
  <si>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</si>
  <si>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</si>
  <si>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</si>
  <si>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</si>
  <si>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</si>
  <si>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</si>
  <si>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</si>
  <si>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</si>
  <si>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</si>
  <si>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</si>
  <si>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</si>
  <si>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</si>
  <si>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</si>
  <si>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</si>
  <si>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</si>
  <si>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</si>
  <si>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</si>
  <si>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</si>
  <si>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</si>
  <si>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</si>
  <si>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</si>
  <si>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</si>
  <si>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</si>
  <si>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</si>
  <si>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</si>
  <si>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</si>
  <si>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</si>
  <si>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</si>
  <si>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</si>
  <si>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</si>
  <si>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</si>
  <si>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</si>
  <si>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</si>
  <si>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</si>
  <si>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</si>
  <si>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</si>
  <si>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</si>
  <si>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</si>
  <si>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</si>
  <si>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</si>
  <si>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</si>
  <si>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</si>
  <si>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</si>
  <si>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</si>
  <si>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</si>
  <si>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</si>
  <si>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</si>
  <si>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</si>
  <si>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</si>
  <si>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</si>
  <si>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</si>
  <si>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</si>
  <si>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</si>
  <si>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</si>
  <si>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</si>
  <si>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</si>
  <si>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</si>
  <si>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</si>
  <si>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</si>
  <si>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</si>
  <si>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</si>
  <si>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</si>
  <si>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</si>
  <si>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</si>
  <si>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</si>
  <si>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</si>
  <si>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</si>
  <si>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</si>
  <si>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</si>
  <si>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</si>
  <si>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</si>
  <si>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</si>
  <si>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</si>
  <si>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</si>
  <si>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</si>
  <si>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</si>
  <si>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</si>
  <si>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</si>
  <si>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</si>
  <si>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</si>
  <si>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</si>
  <si>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</si>
  <si>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</si>
  <si>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</si>
  <si>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</si>
  <si>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</si>
  <si>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</si>
  <si>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</si>
  <si>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</si>
  <si>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</si>
  <si>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</si>
  <si>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</si>
  <si>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</si>
  <si>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</si>
  <si>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</si>
  <si>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</si>
  <si>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</si>
  <si>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</si>
  <si>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</si>
  <si>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</si>
  <si>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</si>
  <si>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</si>
  <si>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</si>
  <si>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</si>
  <si>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</si>
  <si>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</si>
  <si>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</si>
  <si>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</si>
  <si>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</si>
  <si>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</si>
  <si>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</si>
  <si>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</si>
  <si>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</si>
  <si>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</si>
  <si>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</si>
  <si>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</si>
  <si>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</si>
  <si>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</si>
  <si>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</si>
  <si>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</si>
  <si>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</si>
  <si>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</si>
  <si>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</si>
  <si>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</si>
  <si>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</si>
  <si>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</si>
  <si>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</si>
  <si>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</si>
  <si>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</si>
  <si>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</si>
  <si>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</si>
  <si>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</si>
  <si>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</si>
  <si>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</si>
  <si>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</si>
  <si>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</si>
  <si>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</si>
  <si>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</si>
  <si>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</si>
  <si>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</si>
  <si>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</si>
  <si>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</si>
  <si>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</si>
  <si>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</si>
  <si>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</si>
  <si>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</si>
  <si>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</si>
  <si>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</si>
  <si>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</si>
  <si>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</si>
  <si>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</si>
  <si>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</si>
  <si>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</si>
  <si>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</si>
  <si>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</si>
  <si>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</si>
  <si>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</si>
  <si>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</si>
  <si>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</si>
  <si>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</si>
  <si>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</si>
  <si>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</si>
  <si>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</si>
  <si>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</si>
  <si>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</si>
  <si>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</si>
  <si>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</si>
  <si>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</si>
  <si>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</si>
  <si>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</si>
  <si>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</si>
  <si>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</si>
  <si>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</si>
  <si>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</si>
  <si>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</si>
  <si>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</si>
  <si>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</si>
  <si>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</si>
  <si>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</si>
  <si>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</si>
  <si>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</si>
  <si>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</si>
  <si>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</si>
  <si>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</si>
  <si>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</si>
  <si>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</si>
  <si>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</si>
  <si>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</si>
  <si>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</si>
  <si>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</si>
  <si>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</si>
  <si>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</si>
  <si>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</si>
  <si>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</si>
  <si>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</si>
  <si>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</si>
  <si>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</si>
  <si>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</si>
  <si>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</si>
  <si>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</si>
  <si>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</si>
  <si>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</si>
  <si>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</si>
  <si>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</si>
  <si>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</si>
  <si>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</si>
  <si>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</si>
  <si>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</si>
  <si>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</si>
  <si>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</si>
  <si>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</si>
  <si>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</si>
  <si>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</si>
  <si>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</si>
  <si>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</si>
  <si>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</si>
  <si>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</si>
  <si>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</si>
  <si>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</si>
  <si>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</si>
  <si>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</si>
  <si>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</si>
  <si>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</si>
  <si>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</si>
  <si>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</si>
  <si>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</si>
  <si>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</si>
  <si>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</si>
  <si>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</si>
  <si>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</si>
  <si>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</si>
  <si>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</si>
  <si>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</si>
  <si>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</si>
  <si>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</si>
  <si>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</si>
  <si>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</si>
  <si>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</si>
  <si>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</si>
  <si>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</si>
  <si>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</si>
  <si>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</si>
  <si>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</si>
  <si>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</si>
  <si>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</si>
  <si>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</si>
  <si>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</si>
  <si>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</si>
  <si>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</si>
  <si>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</si>
  <si>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</si>
  <si>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</si>
  <si>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</si>
  <si>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</si>
  <si>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</si>
  <si>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</si>
  <si>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</si>
  <si>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</si>
  <si>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</si>
  <si>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</si>
  <si>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</si>
  <si>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</si>
  <si>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</si>
  <si>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</si>
  <si>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</si>
  <si>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</si>
  <si>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</si>
  <si>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</si>
  <si>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</si>
  <si>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</si>
  <si>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</si>
  <si>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</si>
  <si>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</si>
  <si>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</si>
  <si>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</si>
  <si>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</si>
  <si>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</si>
  <si>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</si>
  <si>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</si>
  <si>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</si>
  <si>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</si>
  <si>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</si>
  <si>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</si>
  <si>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</si>
  <si>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</si>
  <si>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</si>
  <si>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</si>
  <si>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</si>
  <si>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</si>
  <si>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</si>
  <si>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</si>
  <si>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</si>
  <si>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</si>
  <si>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</si>
  <si>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</si>
  <si>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</si>
  <si>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</si>
  <si>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</si>
  <si>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</si>
  <si>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</si>
  <si>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</si>
  <si>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</si>
  <si>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</si>
  <si>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</si>
  <si>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</si>
  <si>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</si>
  <si>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</si>
  <si>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</si>
  <si>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</si>
  <si>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</si>
  <si>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</si>
  <si>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</si>
  <si>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</si>
  <si>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</si>
  <si>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</si>
  <si>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</si>
  <si>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</si>
  <si>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</si>
  <si>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</si>
  <si>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</si>
  <si>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</si>
  <si>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</si>
  <si>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</si>
  <si>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</si>
  <si>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</si>
  <si>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</si>
  <si>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</si>
  <si>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</si>
  <si>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</si>
  <si>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</si>
  <si>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</si>
  <si>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</si>
  <si>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</si>
  <si>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</si>
  <si>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</si>
  <si>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</si>
  <si>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</si>
  <si>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</si>
  <si>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</si>
  <si>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</si>
  <si>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</si>
  <si>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</si>
  <si>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</si>
  <si>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</si>
  <si>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</si>
  <si>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</si>
  <si>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</si>
  <si>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</si>
  <si>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</si>
  <si>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</si>
  <si>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</si>
  <si>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</si>
  <si>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</si>
  <si>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</si>
  <si>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</si>
  <si>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</si>
  <si>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</si>
  <si>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</si>
  <si>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</si>
  <si>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</si>
  <si>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</si>
  <si>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</si>
  <si>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</si>
  <si>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</si>
  <si>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</si>
  <si>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</si>
  <si>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</si>
  <si>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</si>
  <si>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</si>
  <si>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</si>
  <si>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</si>
  <si>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</si>
  <si>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</si>
  <si>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</si>
  <si>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</si>
  <si>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</si>
  <si>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</si>
  <si>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</si>
  <si>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</si>
  <si>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</si>
  <si>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</si>
  <si>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</si>
  <si>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</si>
  <si>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</si>
  <si>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</si>
  <si>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</si>
  <si>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</si>
  <si>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</si>
  <si>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</si>
  <si>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</si>
  <si>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</si>
  <si>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</si>
  <si>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</si>
  <si>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</si>
  <si>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</si>
  <si>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</si>
  <si>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</si>
  <si>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</si>
  <si>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</si>
  <si>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</si>
  <si>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</si>
  <si>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</si>
  <si>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</si>
  <si>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</si>
  <si>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</si>
  <si>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</si>
  <si>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</si>
  <si>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</si>
  <si>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</si>
  <si>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</si>
  <si>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</si>
  <si>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</si>
  <si>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</si>
  <si>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</si>
  <si>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</si>
  <si>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</si>
  <si>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</si>
  <si>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</si>
  <si>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</si>
  <si>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</si>
  <si>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</si>
  <si>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</si>
  <si>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</si>
  <si>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</si>
  <si>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</si>
  <si>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</si>
  <si>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</si>
  <si>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</si>
  <si>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</si>
  <si>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</si>
  <si>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</si>
  <si>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</si>
  <si>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</si>
  <si>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</si>
  <si>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</si>
  <si>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</si>
  <si>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</si>
  <si>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</si>
  <si>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</si>
  <si>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</si>
  <si>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</si>
  <si>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</si>
  <si>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</si>
  <si>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</si>
  <si>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</si>
  <si>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</si>
  <si>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</si>
  <si>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</si>
  <si>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</si>
  <si>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</si>
  <si>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</si>
  <si>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</si>
  <si>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</si>
  <si>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</si>
  <si>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</si>
  <si>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</si>
  <si>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</si>
  <si>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</si>
  <si>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</si>
  <si>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</si>
  <si>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</si>
  <si>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</si>
  <si>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</si>
  <si>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</si>
  <si>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</si>
  <si>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</si>
  <si>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</si>
  <si>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</si>
  <si>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</si>
  <si>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</si>
  <si>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</si>
  <si>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</si>
  <si>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</si>
  <si>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</si>
  <si>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</si>
  <si>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</si>
  <si>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</si>
  <si>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</si>
  <si>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</si>
  <si>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</si>
  <si>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</si>
  <si>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</si>
  <si>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</si>
  <si>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</si>
  <si>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</si>
  <si>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</si>
  <si>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</si>
  <si>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</si>
  <si>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</si>
  <si>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</si>
  <si>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</si>
  <si>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</si>
  <si>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</si>
  <si>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</si>
  <si>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</si>
  <si>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</si>
  <si>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</si>
  <si>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</si>
  <si>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</si>
  <si>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</si>
  <si>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</si>
  <si>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</si>
  <si>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</si>
  <si>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</si>
  <si>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</si>
  <si>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</si>
  <si>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</si>
  <si>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</si>
  <si>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</si>
  <si>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</si>
  <si>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</si>
  <si>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</si>
  <si>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</si>
  <si>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</si>
  <si>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</si>
  <si>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</si>
  <si>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</si>
  <si>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</si>
  <si>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</si>
  <si>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</si>
  <si>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</si>
  <si>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</si>
  <si>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</si>
  <si>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</si>
  <si>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</si>
  <si>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</si>
  <si>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</si>
  <si>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</si>
  <si>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</si>
  <si>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</si>
  <si>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</si>
  <si>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</si>
  <si>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</si>
  <si>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</si>
  <si>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</si>
  <si>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</si>
  <si>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</si>
  <si>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</si>
  <si>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</si>
  <si>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</si>
  <si>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</si>
  <si>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</si>
  <si>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</si>
  <si>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</si>
  <si>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</si>
  <si>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</si>
  <si>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</si>
  <si>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</si>
  <si>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</si>
  <si>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</si>
  <si>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</si>
  <si>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</si>
  <si>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</si>
  <si>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</si>
  <si>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</si>
  <si>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</si>
  <si>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</si>
  <si>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</si>
  <si>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</si>
  <si>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</si>
  <si>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</si>
  <si>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</si>
  <si>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</si>
  <si>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</si>
  <si>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</si>
  <si>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</si>
  <si>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</si>
  <si>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</si>
  <si>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</si>
  <si>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</si>
  <si>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</si>
  <si>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</si>
  <si>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</si>
  <si>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</si>
  <si>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</si>
  <si>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</si>
  <si>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</si>
  <si>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</si>
  <si>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</si>
  <si>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</si>
  <si>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</si>
  <si>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</si>
  <si>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</si>
  <si>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</si>
  <si>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</si>
  <si>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</si>
  <si>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</si>
  <si>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</si>
  <si>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</si>
  <si>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</si>
  <si>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</si>
  <si>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</si>
  <si>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</si>
  <si>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</si>
  <si>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</si>
  <si>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</si>
  <si>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</si>
  <si>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</si>
  <si>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</si>
  <si>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</si>
  <si>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</si>
  <si>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</si>
  <si>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</si>
  <si>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</si>
  <si>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</si>
  <si>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</si>
  <si>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</si>
  <si>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</si>
  <si>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</si>
  <si>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</si>
  <si>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</si>
  <si>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</si>
  <si>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</si>
  <si>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</si>
  <si>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</si>
  <si>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</si>
  <si>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</si>
  <si>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</si>
  <si>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</si>
  <si>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</si>
  <si>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</si>
  <si>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</si>
  <si>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</si>
  <si>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</si>
  <si>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</si>
  <si>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</si>
  <si>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</si>
  <si>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</si>
  <si>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</si>
  <si>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</si>
  <si>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</si>
  <si>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</si>
  <si>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</si>
  <si>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</si>
  <si>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</si>
  <si>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</si>
  <si>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</si>
  <si>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</si>
  <si>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</si>
  <si>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</si>
  <si>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</si>
  <si>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</si>
  <si>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</si>
  <si>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</si>
  <si>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</si>
  <si>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</si>
  <si>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</si>
  <si>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</si>
  <si>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</si>
  <si>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</si>
  <si>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</si>
  <si>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</si>
  <si>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</si>
  <si>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</si>
  <si>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</si>
  <si>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</si>
  <si>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</si>
  <si>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</si>
  <si>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</si>
  <si>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</si>
  <si>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</si>
  <si>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</si>
  <si>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</si>
  <si>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</si>
  <si>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</si>
  <si>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</si>
  <si>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</si>
  <si>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</si>
  <si>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</si>
  <si>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</si>
  <si>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</si>
  <si>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</si>
  <si>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</si>
  <si>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</si>
  <si>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</si>
  <si>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</si>
  <si>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</si>
  <si>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</si>
  <si>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</si>
  <si>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</si>
  <si>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</si>
  <si>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</si>
  <si>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</si>
  <si>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</si>
  <si>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</si>
  <si>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</si>
  <si>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</si>
  <si>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</si>
  <si>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</si>
  <si>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</si>
  <si>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</si>
  <si>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</si>
  <si>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</si>
  <si>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</si>
  <si>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</si>
  <si>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</si>
  <si>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</si>
  <si>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</si>
  <si>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</si>
  <si>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</si>
  <si>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</si>
  <si>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</si>
  <si>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</si>
  <si>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</si>
  <si>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</si>
  <si>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</si>
  <si>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</si>
  <si>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</si>
  <si>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</si>
  <si>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</si>
  <si>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</si>
  <si>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</si>
  <si>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</si>
  <si>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</si>
  <si>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</si>
  <si>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</si>
  <si>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</si>
  <si>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</si>
  <si>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</si>
  <si>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</si>
  <si>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</si>
  <si>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</si>
  <si>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</si>
  <si>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</si>
  <si>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</si>
  <si>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</si>
  <si>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</si>
  <si>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</si>
  <si>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</si>
  <si>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</si>
  <si>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</si>
  <si>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</si>
  <si>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</si>
  <si>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</si>
  <si>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</si>
  <si>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</si>
  <si>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</si>
  <si>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</si>
  <si>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</si>
  <si>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</si>
  <si>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</si>
  <si>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</si>
  <si>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</si>
  <si>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</si>
  <si>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</si>
  <si>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</si>
  <si>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</si>
  <si>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</si>
  <si>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</si>
  <si>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</si>
  <si>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</si>
  <si>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</si>
  <si>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</si>
  <si>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</si>
  <si>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</si>
  <si>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</si>
  <si>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</si>
  <si>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</si>
  <si>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</si>
  <si>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</si>
  <si>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</si>
  <si>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</si>
  <si>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</si>
  <si>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</si>
  <si>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</si>
  <si>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</si>
  <si>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</si>
  <si>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</si>
  <si>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</si>
  <si>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</si>
  <si>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</si>
  <si>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</si>
  <si>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</si>
  <si>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</si>
  <si>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</si>
  <si>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</si>
  <si>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</si>
  <si>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</si>
  <si>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</si>
  <si>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</si>
  <si>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</si>
  <si>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</si>
  <si>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</si>
  <si>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</si>
  <si>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</si>
  <si>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</si>
  <si>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</si>
  <si>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</si>
  <si>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</si>
  <si>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</si>
  <si>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</si>
  <si>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</si>
  <si>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</si>
  <si>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</si>
  <si>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</si>
  <si>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</si>
  <si>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</si>
  <si>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</si>
  <si>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</si>
  <si>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</si>
  <si>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</si>
  <si>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</si>
  <si>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</si>
  <si>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</si>
  <si>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</si>
  <si>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</si>
  <si>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</si>
  <si>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</si>
  <si>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</si>
  <si>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</si>
  <si>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</si>
  <si>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</si>
  <si>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</si>
  <si>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</si>
  <si>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</si>
  <si>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</si>
  <si>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</si>
  <si>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</si>
  <si>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</si>
  <si>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</si>
  <si>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</si>
  <si>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</si>
  <si>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</si>
  <si>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</si>
  <si>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</si>
  <si>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</si>
  <si>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</si>
  <si>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</si>
  <si>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</si>
  <si>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</si>
  <si>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</si>
  <si>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</si>
  <si>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</si>
  <si>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</si>
  <si>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</si>
  <si>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</si>
  <si>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</si>
  <si>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</si>
  <si>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</si>
  <si>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</si>
  <si>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</si>
  <si>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</si>
  <si>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</si>
  <si>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</si>
  <si>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</si>
  <si>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</si>
  <si>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</si>
  <si>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</si>
  <si>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</si>
  <si>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</si>
  <si>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</si>
  <si>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</si>
  <si>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</si>
  <si>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</si>
  <si>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</si>
  <si>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</si>
  <si>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</si>
  <si>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</si>
  <si>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</si>
  <si>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</si>
  <si>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</si>
  <si>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</si>
  <si>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</si>
  <si>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</si>
  <si>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</si>
  <si>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</si>
  <si>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</si>
  <si>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</si>
  <si>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</si>
  <si>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</si>
  <si>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</si>
  <si>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</si>
  <si>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</si>
  <si>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</si>
  <si>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</si>
  <si>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</si>
  <si>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</si>
  <si>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</si>
  <si>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</si>
  <si>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</si>
  <si>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</si>
  <si>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</si>
  <si>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</si>
  <si>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</si>
  <si>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</si>
  <si>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</si>
  <si>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</si>
  <si>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</si>
  <si>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</si>
  <si>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</si>
  <si>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</si>
  <si>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</si>
  <si>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</si>
  <si>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</si>
  <si>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</si>
  <si>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</si>
  <si>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</si>
  <si>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</si>
  <si>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</si>
  <si>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</si>
  <si>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</si>
  <si>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</si>
  <si>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</si>
  <si>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</si>
  <si>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</si>
  <si>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</si>
  <si>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</si>
  <si>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</si>
  <si>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</si>
  <si>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</si>
  <si>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</si>
  <si>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</si>
  <si>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</si>
  <si>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</si>
  <si>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</si>
  <si>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</si>
  <si>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</si>
  <si>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</si>
  <si>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</si>
  <si>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</si>
  <si>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</si>
  <si>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</si>
  <si>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</si>
  <si>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</si>
  <si>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</si>
  <si>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</si>
  <si>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</si>
  <si>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</si>
  <si>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</si>
  <si>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</si>
  <si>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</si>
  <si>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</si>
  <si>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</si>
  <si>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</si>
  <si>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</si>
  <si>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</si>
  <si>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</si>
  <si>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</si>
  <si>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</si>
  <si>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</si>
  <si>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</si>
  <si>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</si>
  <si>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</si>
  <si>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</si>
  <si>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</si>
  <si>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</si>
  <si>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</si>
  <si>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</si>
  <si>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</si>
  <si>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</si>
  <si>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</si>
  <si>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</si>
  <si>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</si>
  <si>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</si>
  <si>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</si>
  <si>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</si>
  <si>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</si>
  <si>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</si>
  <si>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</si>
  <si>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</si>
  <si>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</si>
  <si>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</si>
  <si>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</si>
  <si>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</si>
  <si>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</si>
  <si>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</si>
  <si>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</si>
  <si>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</si>
  <si>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</si>
  <si>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</si>
  <si>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</si>
  <si>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</si>
  <si>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</si>
  <si>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</si>
  <si>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</si>
  <si>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</si>
  <si>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</si>
  <si>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</si>
  <si>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</si>
  <si>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</si>
  <si>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</si>
  <si>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</si>
  <si>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</si>
  <si>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</si>
  <si>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</si>
  <si>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</si>
  <si>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</si>
  <si>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</si>
  <si>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</si>
  <si>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</si>
  <si>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</si>
  <si>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</si>
  <si>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</si>
  <si>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</si>
  <si>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</si>
  <si>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</si>
  <si>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</si>
  <si>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</si>
  <si>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</si>
  <si>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</si>
  <si>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</si>
  <si>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</si>
  <si>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</si>
  <si>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</si>
  <si>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</si>
  <si>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</si>
  <si>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</si>
  <si>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</si>
  <si>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</si>
  <si>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</si>
  <si>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</si>
  <si>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</si>
  <si>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</si>
  <si>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</si>
  <si>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</si>
  <si>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</si>
  <si>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</si>
  <si>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</si>
  <si>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</si>
  <si>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</si>
  <si>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</si>
  <si>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</si>
  <si>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</si>
  <si>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</si>
  <si>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</si>
  <si>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</si>
  <si>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</si>
  <si>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</si>
  <si>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</si>
  <si>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</si>
  <si>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</si>
  <si>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</si>
  <si>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</si>
  <si>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</si>
  <si>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</si>
  <si>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</si>
  <si>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</si>
  <si>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</si>
  <si>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</si>
  <si>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</si>
  <si>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</si>
  <si>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</si>
  <si>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</si>
  <si>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</si>
  <si>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</si>
  <si>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</si>
  <si>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</si>
  <si>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</si>
  <si>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</si>
  <si>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</si>
  <si>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</si>
  <si>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</si>
  <si>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</si>
  <si>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</si>
  <si>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</si>
  <si>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</si>
  <si>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</si>
  <si>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</si>
  <si>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</si>
  <si>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</si>
  <si>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</si>
  <si>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</si>
  <si>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</si>
  <si>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</si>
  <si>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</si>
  <si>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</si>
  <si>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</si>
  <si>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</si>
  <si>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</si>
  <si>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</si>
  <si>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</si>
  <si>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</si>
  <si>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</si>
  <si>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</si>
  <si>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</si>
  <si>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</si>
  <si>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</si>
  <si>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</si>
  <si>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</si>
  <si>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</si>
  <si>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</si>
  <si>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</si>
  <si>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</si>
  <si>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</si>
  <si>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</si>
  <si>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</si>
  <si>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</si>
  <si>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</si>
  <si>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</si>
  <si>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</si>
  <si>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</si>
  <si>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</si>
  <si>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</si>
  <si>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</si>
  <si>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</si>
  <si>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</si>
  <si>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</si>
  <si>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</si>
  <si>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</si>
  <si>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</si>
  <si>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</si>
  <si>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</si>
  <si>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</si>
  <si>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</si>
  <si>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</si>
  <si>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</si>
  <si>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</si>
  <si>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</si>
  <si>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</si>
  <si>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</si>
  <si>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</si>
  <si>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</si>
  <si>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</si>
  <si>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</si>
  <si>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</si>
  <si>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</si>
  <si>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</si>
  <si>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</si>
  <si>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</si>
  <si>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</si>
  <si>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</si>
  <si>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</si>
  <si>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</si>
  <si>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</si>
  <si>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</si>
  <si>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</si>
  <si>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</si>
  <si>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</si>
  <si>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</si>
  <si>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</si>
  <si>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</si>
  <si>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</si>
  <si>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</si>
  <si>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</si>
  <si>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</si>
  <si>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</si>
  <si>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</si>
  <si>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</si>
  <si>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</si>
  <si>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</si>
  <si>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</si>
  <si>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</si>
  <si>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</si>
  <si>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</si>
  <si>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</si>
  <si>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</si>
  <si>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</si>
  <si>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</si>
  <si>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</si>
  <si>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</si>
  <si>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</si>
  <si>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</si>
  <si>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</si>
  <si>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</si>
  <si>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</si>
  <si>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</si>
  <si>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</si>
  <si>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</si>
  <si>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</si>
  <si>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</si>
  <si>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</si>
  <si>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</si>
  <si>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</si>
  <si>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</si>
  <si>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</si>
  <si>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</si>
  <si>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</si>
  <si>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</si>
  <si>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</si>
  <si>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</si>
  <si>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</si>
  <si>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</si>
  <si>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</si>
  <si>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</si>
  <si>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</si>
  <si>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</si>
  <si>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</si>
  <si>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</si>
  <si>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</si>
  <si>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</si>
  <si>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</si>
  <si>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</si>
  <si>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</si>
  <si>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</si>
  <si>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</si>
  <si>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</si>
  <si>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</si>
  <si>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</si>
  <si>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</si>
  <si>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</si>
  <si>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</si>
  <si>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</si>
  <si>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</si>
  <si>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</si>
  <si>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</si>
  <si>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</si>
  <si>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</si>
  <si>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</si>
  <si>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</si>
  <si>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</si>
  <si>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</si>
  <si>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</si>
  <si>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</si>
  <si>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</si>
  <si>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</si>
  <si>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</si>
  <si>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</si>
  <si>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</si>
  <si>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</si>
  <si>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</si>
  <si>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</si>
  <si>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</si>
  <si>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</si>
  <si>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</si>
  <si>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</si>
  <si>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</si>
  <si>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</si>
  <si>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</si>
  <si>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</si>
  <si>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</si>
  <si>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</si>
  <si>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</si>
  <si>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</si>
  <si>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</si>
  <si>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</si>
  <si>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</si>
  <si>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</si>
  <si>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</si>
  <si>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</si>
  <si>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</si>
  <si>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</si>
  <si>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</si>
  <si>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</si>
  <si>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</si>
  <si>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</si>
  <si>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</si>
  <si>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</si>
  <si>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</si>
  <si>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</si>
  <si>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</si>
  <si>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</si>
  <si>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</si>
  <si>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</si>
  <si>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</si>
  <si>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</si>
  <si>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</si>
  <si>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</si>
  <si>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</si>
  <si>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</si>
  <si>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</si>
  <si>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</si>
  <si>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</si>
  <si>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</si>
  <si>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</si>
  <si>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</si>
  <si>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</si>
  <si>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</si>
  <si>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</si>
  <si>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</si>
  <si>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</si>
  <si>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</si>
  <si>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</si>
  <si>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</si>
  <si>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</si>
  <si>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</si>
  <si>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</si>
  <si>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</si>
  <si>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</si>
  <si>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</si>
  <si>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</si>
  <si>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</si>
  <si>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</si>
  <si>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</si>
  <si>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</si>
  <si>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</si>
  <si>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</si>
  <si>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</si>
  <si>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</si>
  <si>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</si>
  <si>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</si>
  <si>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</si>
  <si>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</si>
  <si>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</si>
  <si>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</si>
  <si>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</si>
  <si>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</si>
  <si>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</si>
  <si>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</si>
  <si>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</si>
  <si>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</si>
  <si>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</si>
  <si>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</si>
  <si>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</si>
  <si>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</si>
  <si>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</si>
  <si>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</si>
  <si>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</si>
  <si>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</si>
  <si>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</si>
  <si>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</si>
  <si>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</si>
  <si>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</si>
  <si>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</si>
  <si>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</si>
  <si>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</si>
  <si>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</si>
  <si>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</si>
  <si>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</si>
  <si>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</si>
  <si>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</si>
  <si>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</si>
  <si>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</si>
  <si>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</si>
  <si>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</si>
  <si>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</si>
  <si>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</si>
  <si>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</si>
  <si>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</si>
  <si>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</si>
  <si>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</si>
  <si>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</si>
  <si>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</si>
  <si>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</si>
  <si>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</si>
  <si>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</si>
  <si>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</si>
  <si>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</si>
  <si>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</si>
  <si>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</si>
  <si>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</si>
  <si>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</si>
  <si>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</si>
  <si>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</si>
  <si>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</si>
  <si>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</si>
  <si>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</si>
  <si>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</si>
  <si>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</si>
  <si>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</si>
  <si>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</si>
  <si>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</si>
  <si>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</si>
  <si>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</si>
  <si>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</si>
  <si>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</si>
  <si>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</si>
  <si>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</si>
  <si>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</si>
  <si>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</si>
  <si>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</si>
  <si>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</si>
  <si>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</si>
  <si>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</si>
  <si>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</si>
  <si>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</si>
  <si>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</si>
  <si>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</si>
  <si>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</si>
  <si>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</si>
  <si>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</si>
  <si>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</si>
  <si>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</si>
  <si>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</si>
  <si>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</si>
  <si>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</si>
  <si>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</si>
  <si>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</si>
  <si>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</si>
  <si>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</si>
  <si>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</si>
  <si>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</si>
  <si>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</si>
  <si>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</si>
  <si>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</si>
  <si>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</si>
  <si>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</si>
  <si>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</si>
  <si>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</si>
  <si>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</si>
  <si>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</si>
  <si>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</si>
  <si>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</si>
  <si>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</si>
  <si>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</si>
  <si>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</si>
  <si>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</si>
  <si>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</si>
  <si>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</si>
  <si>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</si>
  <si>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</si>
  <si>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</si>
  <si>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</si>
  <si>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</si>
  <si>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</si>
  <si>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</si>
  <si>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</si>
  <si>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</si>
  <si>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</si>
  <si>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</si>
  <si>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</si>
  <si>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</si>
  <si>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</si>
  <si>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</si>
  <si>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</si>
  <si>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</si>
  <si>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</si>
  <si>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</si>
  <si>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</si>
  <si>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</si>
  <si>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</si>
  <si>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</si>
  <si>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</si>
  <si>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</si>
  <si>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</si>
  <si>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</si>
  <si>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</si>
  <si>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</si>
  <si>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</si>
  <si>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</si>
  <si>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</si>
  <si>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</si>
  <si>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</si>
  <si>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</si>
  <si>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</si>
  <si>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</si>
  <si>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</si>
  <si>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</si>
  <si>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</si>
  <si>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</si>
  <si>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</si>
  <si>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</si>
  <si>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</si>
  <si>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</si>
  <si>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</si>
  <si>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</si>
  <si>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</si>
  <si>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</si>
  <si>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</si>
  <si>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</si>
  <si>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</si>
  <si>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</si>
  <si>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</si>
  <si>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</si>
  <si>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</si>
  <si>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</si>
  <si>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</si>
  <si>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</si>
  <si>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</si>
  <si>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</si>
  <si>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</si>
  <si>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</si>
  <si>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</si>
  <si>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</si>
  <si>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</si>
  <si>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</si>
  <si>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</si>
  <si>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</si>
  <si>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</si>
  <si>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</si>
  <si>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</si>
  <si>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</si>
  <si>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</si>
  <si>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</si>
  <si>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</si>
  <si>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</si>
  <si>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</si>
  <si>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</si>
  <si>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</si>
  <si>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</si>
  <si>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</si>
  <si>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</si>
  <si>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</si>
  <si>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</si>
  <si>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</si>
  <si>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</si>
  <si>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</si>
  <si>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</si>
  <si>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</si>
  <si>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</si>
  <si>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</si>
  <si>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</si>
  <si>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</si>
  <si>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</si>
  <si>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</si>
  <si>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</si>
  <si>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</si>
  <si>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</si>
  <si>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</si>
  <si>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</si>
  <si>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</si>
  <si>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</si>
  <si>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</si>
  <si>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</si>
  <si>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</si>
  <si>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</si>
  <si>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</si>
  <si>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</si>
  <si>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</si>
  <si>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</si>
  <si>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</si>
  <si>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</si>
  <si>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</si>
  <si>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</si>
  <si>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</si>
  <si>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</si>
  <si>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</si>
  <si>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</si>
  <si>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</si>
  <si>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</si>
  <si>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</si>
  <si>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</si>
  <si>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</si>
  <si>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</si>
  <si>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</si>
  <si>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</si>
  <si>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</si>
  <si>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</si>
  <si>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</si>
  <si>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</si>
  <si>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</si>
  <si>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</si>
  <si>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</si>
  <si>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</si>
  <si>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</si>
  <si>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</si>
  <si>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</si>
  <si>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</si>
  <si>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</si>
  <si>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</si>
  <si>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</si>
  <si>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</si>
  <si>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</si>
  <si>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</si>
  <si>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</si>
  <si>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</si>
  <si>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</si>
  <si>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</si>
  <si>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</si>
  <si>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</si>
  <si>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</si>
  <si>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</si>
  <si>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</si>
  <si>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</si>
  <si>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</si>
  <si>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</si>
  <si>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</si>
  <si>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</si>
  <si>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</si>
  <si>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</si>
  <si>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</si>
  <si>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</si>
  <si>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</si>
  <si>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</si>
  <si>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</si>
  <si>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</si>
  <si>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</si>
  <si>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</si>
  <si>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</si>
  <si>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</si>
  <si>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</si>
  <si>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</si>
  <si>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</si>
  <si>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</si>
  <si>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</si>
  <si>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</si>
  <si>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</si>
  <si>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</si>
  <si>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</si>
  <si>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</si>
  <si>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</si>
  <si>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</si>
  <si>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</si>
  <si>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</si>
  <si>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</si>
  <si>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</si>
  <si>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</si>
  <si>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</si>
  <si>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</si>
  <si>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</si>
  <si>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</si>
  <si>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</si>
  <si>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</si>
  <si>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</si>
  <si>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</si>
  <si>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</si>
  <si>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</si>
  <si>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</si>
  <si>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</si>
  <si>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</si>
  <si>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</si>
  <si>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</si>
  <si>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</si>
  <si>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</si>
  <si>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</si>
  <si>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</si>
  <si>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</si>
  <si>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</si>
  <si>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</si>
  <si>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</si>
  <si>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</si>
  <si>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</si>
  <si>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</si>
  <si>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</si>
  <si>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</si>
  <si>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</si>
  <si>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</si>
  <si>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</si>
  <si>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</si>
  <si>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</si>
  <si>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</si>
  <si>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</si>
  <si>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</si>
  <si>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</si>
  <si>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</si>
  <si>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</si>
  <si>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</si>
  <si>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</si>
  <si>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</si>
  <si>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</si>
  <si>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</si>
  <si>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</si>
  <si>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</si>
  <si>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</si>
  <si>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</si>
  <si>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</si>
  <si>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</si>
  <si>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</si>
  <si>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</si>
  <si>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</si>
  <si>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</si>
  <si>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</si>
  <si>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</si>
  <si>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</si>
  <si>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</si>
  <si>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</si>
  <si>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</si>
  <si>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</si>
  <si>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</si>
  <si>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</si>
  <si>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</si>
  <si>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</si>
  <si>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</si>
  <si>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</si>
  <si>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</si>
  <si>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</si>
  <si>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</si>
  <si>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</si>
  <si>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</si>
  <si>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</si>
  <si>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</si>
  <si>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</si>
  <si>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</si>
  <si>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</si>
  <si>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</si>
  <si>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</si>
  <si>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</si>
  <si>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</si>
  <si>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</si>
  <si>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</si>
  <si>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</si>
  <si>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</si>
  <si>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</si>
  <si>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</si>
  <si>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</si>
  <si>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</si>
  <si>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</si>
  <si>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</si>
  <si>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</si>
  <si>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</si>
  <si>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</si>
  <si>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</si>
  <si>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</si>
  <si>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</si>
  <si>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</si>
  <si>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</si>
  <si>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</si>
  <si>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</si>
  <si>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</si>
  <si>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</si>
  <si>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</si>
  <si>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</si>
  <si>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</si>
  <si>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</si>
  <si>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</si>
  <si>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</si>
  <si>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</si>
  <si>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</si>
  <si>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</si>
  <si>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</si>
  <si>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</si>
  <si>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</si>
  <si>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</si>
  <si>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</si>
  <si>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</si>
  <si>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</si>
  <si>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</si>
  <si>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</si>
  <si>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</si>
  <si>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</si>
  <si>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</si>
  <si>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</si>
  <si>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</si>
  <si>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</si>
  <si>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</si>
  <si>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</si>
  <si>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</si>
  <si>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</si>
  <si>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</si>
  <si>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</si>
  <si>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</si>
  <si>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</si>
  <si>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</si>
  <si>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</si>
  <si>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</si>
  <si>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</si>
  <si>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</si>
  <si>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</si>
  <si>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</si>
  <si>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</si>
  <si>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</si>
  <si>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</si>
  <si>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</si>
  <si>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</si>
  <si>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</si>
  <si>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</si>
  <si>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</si>
  <si>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</si>
  <si>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</si>
  <si>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</si>
  <si>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</si>
  <si>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</si>
  <si>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</si>
  <si>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</si>
  <si>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</si>
  <si>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</si>
  <si>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</si>
  <si>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</si>
  <si>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</si>
  <si>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</si>
  <si>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</si>
  <si>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</si>
  <si>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</si>
  <si>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</si>
  <si>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</si>
  <si>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</si>
  <si>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</si>
  <si>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</si>
  <si>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</si>
  <si>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</si>
  <si>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</si>
  <si>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</si>
  <si>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</si>
  <si>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</si>
  <si>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</si>
  <si>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</si>
  <si>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</si>
  <si>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</si>
  <si>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</si>
  <si>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</si>
  <si>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</si>
  <si>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</si>
  <si>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</si>
  <si>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</si>
  <si>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</si>
  <si>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</si>
  <si>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</si>
  <si>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</si>
  <si>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</si>
  <si>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</si>
  <si>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</si>
  <si>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</si>
  <si>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</si>
  <si>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</si>
  <si>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</si>
  <si>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</si>
  <si>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</si>
  <si>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</si>
  <si>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</si>
  <si>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</si>
  <si>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</si>
  <si>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</si>
  <si>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</si>
  <si>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</si>
  <si>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</si>
  <si>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</si>
  <si>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</si>
  <si>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</si>
  <si>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</si>
  <si>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</si>
  <si>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</si>
  <si>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</si>
  <si>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</si>
  <si>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</si>
  <si>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</si>
  <si>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</si>
  <si>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</si>
  <si>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</si>
  <si>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</si>
  <si>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</si>
  <si>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</si>
  <si>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</si>
  <si>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</si>
  <si>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</si>
  <si>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</si>
  <si>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</si>
  <si>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</si>
  <si>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</si>
  <si>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</si>
  <si>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</si>
  <si>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</si>
  <si>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</si>
  <si>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</si>
  <si>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</si>
  <si>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</si>
  <si>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</si>
  <si>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</si>
  <si>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</si>
  <si>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</si>
  <si>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</si>
  <si>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</si>
  <si>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</si>
  <si>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</si>
  <si>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</si>
  <si>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</si>
  <si>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</si>
  <si>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</si>
  <si>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</si>
  <si>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</si>
  <si>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</si>
  <si>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</si>
  <si>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</si>
  <si>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</si>
  <si>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</si>
  <si>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</si>
  <si>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</si>
  <si>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</si>
  <si>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</si>
  <si>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</si>
  <si>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</si>
  <si>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</si>
  <si>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</si>
  <si>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</si>
  <si>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</si>
  <si>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</si>
  <si>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</si>
  <si>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</si>
  <si>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</si>
  <si>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</si>
  <si>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</si>
  <si>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</si>
  <si>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</si>
  <si>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</si>
  <si>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</si>
  <si>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</si>
  <si>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</si>
  <si>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</si>
  <si>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</si>
  <si>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</si>
  <si>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</si>
  <si>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</si>
  <si>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</si>
  <si>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</si>
  <si>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</si>
  <si>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</si>
  <si>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</si>
  <si>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</si>
  <si>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</si>
  <si>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</si>
  <si>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</si>
  <si>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</si>
  <si>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</si>
  <si>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</si>
  <si>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</si>
  <si>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</si>
  <si>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</si>
  <si>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</si>
  <si>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</si>
  <si>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</si>
  <si>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</si>
  <si>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</si>
  <si>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</si>
  <si>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</si>
  <si>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</si>
  <si>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</si>
  <si>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</si>
  <si>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</si>
  <si>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</si>
  <si>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</si>
  <si>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</si>
  <si>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</si>
  <si>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</si>
  <si>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</si>
  <si>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</si>
  <si>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</si>
  <si>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</si>
  <si>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</si>
  <si>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</si>
  <si>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</si>
  <si>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</si>
  <si>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</si>
  <si>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</si>
  <si>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</si>
  <si>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</si>
  <si>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</si>
  <si>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</si>
  <si>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</si>
  <si>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</si>
  <si>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</si>
  <si>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</si>
  <si>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</si>
  <si>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</si>
  <si>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</si>
  <si>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</si>
  <si>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</si>
  <si>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</si>
  <si>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</si>
  <si>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</si>
  <si>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</si>
  <si>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</si>
  <si>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</si>
  <si>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</si>
  <si>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</si>
  <si>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</si>
  <si>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</si>
  <si>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</si>
  <si>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</si>
  <si>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</si>
  <si>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</si>
  <si>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</si>
  <si>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</si>
  <si>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</si>
  <si>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</si>
  <si>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</si>
  <si>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</si>
  <si>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</si>
  <si>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</si>
  <si>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</si>
  <si>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</si>
  <si>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</si>
  <si>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</si>
  <si>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</si>
  <si>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</si>
  <si>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</si>
  <si>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</si>
  <si>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</si>
  <si>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</si>
  <si>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</si>
  <si>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</si>
  <si>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</si>
  <si>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</si>
  <si>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</si>
  <si>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</si>
  <si>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</si>
  <si>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</si>
  <si>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</si>
  <si>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</si>
  <si>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</si>
  <si>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</si>
  <si>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</si>
  <si>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</si>
  <si>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</si>
  <si>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</si>
  <si>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</si>
  <si>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</si>
  <si>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</si>
  <si>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</si>
  <si>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</si>
  <si>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</si>
  <si>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</si>
  <si>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</si>
  <si>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</si>
  <si>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</si>
  <si>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</si>
  <si>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</si>
  <si>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</si>
  <si>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</si>
  <si>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</si>
  <si>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</si>
  <si>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</si>
  <si>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</si>
  <si>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</si>
  <si>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</si>
  <si>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</si>
  <si>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</si>
  <si>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</si>
  <si>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</si>
  <si>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</si>
  <si>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</si>
  <si>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</si>
  <si>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</si>
  <si>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</si>
  <si>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</si>
  <si>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</si>
  <si>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</si>
  <si>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</si>
  <si>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</si>
  <si>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</si>
  <si>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</si>
  <si>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</si>
  <si>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</si>
  <si>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</si>
  <si>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</si>
  <si>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</si>
  <si>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</si>
  <si>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</si>
  <si>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</si>
  <si>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</si>
  <si>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</si>
  <si>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</si>
  <si>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</si>
  <si>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</si>
  <si>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</si>
  <si>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</si>
  <si>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</si>
  <si>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</si>
  <si>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</si>
  <si>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</si>
  <si>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</si>
  <si>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</si>
  <si>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</si>
  <si>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</si>
  <si>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</si>
  <si>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</si>
  <si>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</si>
  <si>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</si>
  <si>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</si>
  <si>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</si>
  <si>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</si>
  <si>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</si>
  <si>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</si>
  <si>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</si>
  <si>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</si>
  <si>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</si>
  <si>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</si>
  <si>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</si>
  <si>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</si>
  <si>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</si>
  <si>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</si>
  <si>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</si>
  <si>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</si>
  <si>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</si>
  <si>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</si>
  <si>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</si>
  <si>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</si>
  <si>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</si>
  <si>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</si>
  <si>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</si>
  <si>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</si>
  <si>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</si>
  <si>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</si>
  <si>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</si>
  <si>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</si>
  <si>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</si>
  <si>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</si>
  <si>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</si>
  <si>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</si>
  <si>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</si>
  <si>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</si>
  <si>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</si>
  <si>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</si>
  <si>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</si>
  <si>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</si>
  <si>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</si>
  <si>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</si>
  <si>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</si>
  <si>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</si>
  <si>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</si>
  <si>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</si>
  <si>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</si>
  <si>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</si>
  <si>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</si>
  <si>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</si>
  <si>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</si>
  <si>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</si>
  <si>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</si>
  <si>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</si>
  <si>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</si>
  <si>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</si>
  <si>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</si>
  <si>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</si>
  <si>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</si>
  <si>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</si>
  <si>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</si>
  <si>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</si>
  <si>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</si>
  <si>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</si>
  <si>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</si>
  <si>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</si>
  <si>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</si>
  <si>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</si>
  <si>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</si>
  <si>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</si>
  <si>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</si>
  <si>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</si>
  <si>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</si>
  <si>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</si>
  <si>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</si>
  <si>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</si>
  <si>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</si>
  <si>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</si>
  <si>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</si>
  <si>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</si>
  <si>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</si>
  <si>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</si>
  <si>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</si>
  <si>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</si>
  <si>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</si>
  <si>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</si>
  <si>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</si>
  <si>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</si>
  <si>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</si>
  <si>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</si>
  <si>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</si>
  <si>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</si>
  <si>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</si>
  <si>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</si>
  <si>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</si>
  <si>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</si>
  <si>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</si>
  <si>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</si>
  <si>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</si>
  <si>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</si>
  <si>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</si>
  <si>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</si>
  <si>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</si>
  <si>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</si>
  <si>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</si>
  <si>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</si>
  <si>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</si>
  <si>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</si>
  <si>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</si>
  <si>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</si>
  <si>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</si>
  <si>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</si>
  <si>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</si>
  <si>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</si>
  <si>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</si>
  <si>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</si>
  <si>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</si>
  <si>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</si>
  <si>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</si>
  <si>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</si>
  <si>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</si>
  <si>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</si>
  <si>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</si>
  <si>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</si>
  <si>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</si>
  <si>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</si>
  <si>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</si>
  <si>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</si>
  <si>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</si>
  <si>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</si>
  <si>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</si>
  <si>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</si>
  <si>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</si>
  <si>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</si>
  <si>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</si>
  <si>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</si>
  <si>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</si>
  <si>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</si>
  <si>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</si>
  <si>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</si>
  <si>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</si>
  <si>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</si>
  <si>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</si>
  <si>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</si>
  <si>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</si>
  <si>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</si>
  <si>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</si>
  <si>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</si>
  <si>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</si>
  <si>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</si>
  <si>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</si>
  <si>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</si>
  <si>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</si>
  <si>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</si>
  <si>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</si>
  <si>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</si>
  <si>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</si>
  <si>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</si>
  <si>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</si>
  <si>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</si>
  <si>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</si>
  <si>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</si>
  <si>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</si>
  <si>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</si>
  <si>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</si>
  <si>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</si>
  <si>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</si>
  <si>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</si>
  <si>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</si>
  <si>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</si>
  <si>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</si>
  <si>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</si>
  <si>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</si>
  <si>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</si>
  <si>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</si>
  <si>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</si>
  <si>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</si>
  <si>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</si>
  <si>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</si>
  <si>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</si>
  <si>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</si>
  <si>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</si>
  <si>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</si>
  <si>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</si>
  <si>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</si>
  <si>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</si>
  <si>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</si>
  <si>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</si>
  <si>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</si>
  <si>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</si>
  <si>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</si>
  <si>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</si>
  <si>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</si>
  <si>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</si>
  <si>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</si>
  <si>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</si>
  <si>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</si>
  <si>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</si>
  <si>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</si>
  <si>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</si>
  <si>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</si>
  <si>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</si>
  <si>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</si>
  <si>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</si>
  <si>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</si>
  <si>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</si>
  <si>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</si>
  <si>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</si>
  <si>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</si>
  <si>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</si>
  <si>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</si>
  <si>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</si>
  <si>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</si>
  <si>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</si>
  <si>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</si>
  <si>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</si>
  <si>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</si>
  <si>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</si>
  <si>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</si>
  <si>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</si>
  <si>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</si>
  <si>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</si>
  <si>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</si>
  <si>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</si>
  <si>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</si>
  <si>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</si>
  <si>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</si>
  <si>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</si>
  <si>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</si>
  <si>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</si>
  <si>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</si>
  <si>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</si>
  <si>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</si>
  <si>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</si>
  <si>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</si>
  <si>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</si>
  <si>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</si>
  <si>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</si>
  <si>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</si>
  <si>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</si>
  <si>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</si>
  <si>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</si>
  <si>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</si>
  <si>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</si>
  <si>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</si>
  <si>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</si>
  <si>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</si>
  <si>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</si>
  <si>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</si>
  <si>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</si>
  <si>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</si>
  <si>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</si>
  <si>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</si>
  <si>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</si>
  <si>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</si>
  <si>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</si>
  <si>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</si>
  <si>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</si>
  <si>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</si>
  <si>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</si>
  <si>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</si>
  <si>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</si>
  <si>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</si>
  <si>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</si>
  <si>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</si>
  <si>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</si>
  <si>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</si>
  <si>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</si>
  <si>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</si>
  <si>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</si>
  <si>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</si>
  <si>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</si>
  <si>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</si>
  <si>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</si>
  <si>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</si>
  <si>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</si>
  <si>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</si>
  <si>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</si>
  <si>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</si>
  <si>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</si>
  <si>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</si>
  <si>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</si>
  <si>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</si>
  <si>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</si>
  <si>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</si>
  <si>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</si>
  <si>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</si>
  <si>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</si>
  <si>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</si>
  <si>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</si>
  <si>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</si>
  <si>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</si>
  <si>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</si>
  <si>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</si>
  <si>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</si>
  <si>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</si>
  <si>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</si>
  <si>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</si>
  <si>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</si>
  <si>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</si>
  <si>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</si>
  <si>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</si>
  <si>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</si>
  <si>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</si>
  <si>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</si>
  <si>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</si>
  <si>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</si>
  <si>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</si>
  <si>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</si>
  <si>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</si>
  <si>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</si>
  <si>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</si>
  <si>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</si>
  <si>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</si>
  <si>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</si>
  <si>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</si>
  <si>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</si>
  <si>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</si>
  <si>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</si>
  <si>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</si>
  <si>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</si>
  <si>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</si>
  <si>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</si>
  <si>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</si>
  <si>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</si>
  <si>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</si>
  <si>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</si>
  <si>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</si>
  <si>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</si>
  <si>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</si>
  <si>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</si>
  <si>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</si>
  <si>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</si>
  <si>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</si>
  <si>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</si>
  <si>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</si>
  <si>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</si>
  <si>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</si>
  <si>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</si>
  <si>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</si>
  <si>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</si>
  <si>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</si>
  <si>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</si>
  <si>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</si>
  <si>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</si>
  <si>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</si>
  <si>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</si>
  <si>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</si>
  <si>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</si>
  <si>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</si>
  <si>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</si>
  <si>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</si>
  <si>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</si>
  <si>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</si>
  <si>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</si>
  <si>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</si>
  <si>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</si>
  <si>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</si>
  <si>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</si>
  <si>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</si>
  <si>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</si>
  <si>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</si>
  <si>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</si>
  <si>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</si>
  <si>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</si>
  <si>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</si>
  <si>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</si>
  <si>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</si>
  <si>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</si>
  <si>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</si>
  <si>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</si>
  <si>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</si>
  <si>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</si>
  <si>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</si>
  <si>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</si>
  <si>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</si>
  <si>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</si>
  <si>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</si>
  <si>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</si>
  <si>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</si>
  <si>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</si>
  <si>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</si>
  <si>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</si>
  <si>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</si>
  <si>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</si>
  <si>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</si>
  <si>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</si>
  <si>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</si>
  <si>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</si>
  <si>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</si>
  <si>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</si>
  <si>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</si>
  <si>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</si>
  <si>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</si>
  <si>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</si>
  <si>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</si>
  <si>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</si>
  <si>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</si>
  <si>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</si>
  <si>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</si>
  <si>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</si>
  <si>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</si>
  <si>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</si>
  <si>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</si>
  <si>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</si>
  <si>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</si>
  <si>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</si>
  <si>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</si>
  <si>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</si>
  <si>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</si>
  <si>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</si>
  <si>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</si>
  <si>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</si>
  <si>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</si>
  <si>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</si>
  <si>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</si>
  <si>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</si>
  <si>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</si>
  <si>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</si>
  <si>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</si>
  <si>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</si>
  <si>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</si>
  <si>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</si>
  <si>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</si>
  <si>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</si>
  <si>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</si>
  <si>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</si>
  <si>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</si>
  <si>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</si>
  <si>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</si>
  <si>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</si>
  <si>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</si>
  <si>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</si>
  <si>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</si>
  <si>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</si>
  <si>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</si>
  <si>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</si>
  <si>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</si>
  <si>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</si>
  <si>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</si>
  <si>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</si>
  <si>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</si>
  <si>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</si>
  <si>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</si>
  <si>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</si>
  <si>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</si>
  <si>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</si>
  <si>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</si>
  <si>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</si>
  <si>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</si>
  <si>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</si>
  <si>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</si>
  <si>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</si>
  <si>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</si>
  <si>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</si>
  <si>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</si>
  <si>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</si>
  <si>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</si>
  <si>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</si>
  <si>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</si>
  <si>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</si>
  <si>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</si>
  <si>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</si>
  <si>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</si>
  <si>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</si>
  <si>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</si>
  <si>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</si>
  <si>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</si>
  <si>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</si>
  <si>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</si>
  <si>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</si>
  <si>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</si>
  <si>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</si>
  <si>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</si>
  <si>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</si>
  <si>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</si>
  <si>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</si>
  <si>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</si>
  <si>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</si>
  <si>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</si>
  <si>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</si>
  <si>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</si>
  <si>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</si>
  <si>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</si>
  <si>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</si>
  <si>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</si>
  <si>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</si>
  <si>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</si>
  <si>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</si>
  <si>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</si>
  <si>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</si>
  <si>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</si>
  <si>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</si>
  <si>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</si>
  <si>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</si>
  <si>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</si>
  <si>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</si>
  <si>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</si>
  <si>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</si>
  <si>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</si>
  <si>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</si>
  <si>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</si>
  <si>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</si>
  <si>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</si>
  <si>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</si>
  <si>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</si>
  <si>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</si>
  <si>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</si>
  <si>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</si>
  <si>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</si>
  <si>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</si>
  <si>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</si>
  <si>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</si>
  <si>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</si>
  <si>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</si>
  <si>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</si>
  <si>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</si>
  <si>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</si>
  <si>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</si>
  <si>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</si>
  <si>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</si>
  <si>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</si>
  <si>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</si>
  <si>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</si>
  <si>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</si>
  <si>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</si>
  <si>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</si>
  <si>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</si>
  <si>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</si>
  <si>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</si>
  <si>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</si>
  <si>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</si>
  <si>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</si>
  <si>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</si>
  <si>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</si>
  <si>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</si>
  <si>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</si>
  <si>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</si>
  <si>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</si>
  <si>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</si>
  <si>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</si>
  <si>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</si>
  <si>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</si>
  <si>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</si>
  <si>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</si>
  <si>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</si>
  <si>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</si>
  <si>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</si>
  <si>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</si>
  <si>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</si>
  <si>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</si>
  <si>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</si>
  <si>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</si>
  <si>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</si>
  <si>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</si>
  <si>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</si>
  <si>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</si>
  <si>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</si>
  <si>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</si>
  <si>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</si>
  <si>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</si>
  <si>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</si>
  <si>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</si>
  <si>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</si>
  <si>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</si>
  <si>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</si>
  <si>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</si>
  <si>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</si>
  <si>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</si>
  <si>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</si>
  <si>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</si>
  <si>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</si>
  <si>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</si>
  <si>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</si>
  <si>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</si>
  <si>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</si>
  <si>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</si>
  <si>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</si>
  <si>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</si>
  <si>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</si>
  <si>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</si>
  <si>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</si>
  <si>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</si>
  <si>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</si>
  <si>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</si>
  <si>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</si>
  <si>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</si>
  <si>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</si>
  <si>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</si>
  <si>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</si>
  <si>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</si>
  <si>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</si>
  <si>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</si>
  <si>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</si>
  <si>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</si>
  <si>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</si>
  <si>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</si>
  <si>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</si>
  <si>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</si>
  <si>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</si>
  <si>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</si>
  <si>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</si>
  <si>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</si>
  <si>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</si>
  <si>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</si>
  <si>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</si>
  <si>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</si>
  <si>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</si>
  <si>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</si>
  <si>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</si>
  <si>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</si>
  <si>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</si>
  <si>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</si>
  <si>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</si>
  <si>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</si>
  <si>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</si>
  <si>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</si>
  <si>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</si>
  <si>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</si>
  <si>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</si>
  <si>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</si>
  <si>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</si>
  <si>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</si>
  <si>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</si>
  <si>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</si>
  <si>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</si>
  <si>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</si>
  <si>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</si>
  <si>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</si>
  <si>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</si>
  <si>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</si>
  <si>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</si>
  <si>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</si>
  <si>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</si>
  <si>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</si>
  <si>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</si>
  <si>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</si>
  <si>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</si>
  <si>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</si>
  <si>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</si>
  <si>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</si>
  <si>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</si>
  <si>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</si>
  <si>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</si>
  <si>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</si>
  <si>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</si>
  <si>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</si>
  <si>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</si>
  <si>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</si>
  <si>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</si>
  <si>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</si>
  <si>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</si>
  <si>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</si>
  <si>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</si>
  <si>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</si>
  <si>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</si>
  <si>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</si>
  <si>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</si>
  <si>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</si>
  <si>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</si>
  <si>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</si>
  <si>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</si>
  <si>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</si>
  <si>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</si>
  <si>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</si>
  <si>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</si>
  <si>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</si>
  <si>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</si>
  <si>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</si>
  <si>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</si>
  <si>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</si>
  <si>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</si>
  <si>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</si>
  <si>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</si>
  <si>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</si>
  <si>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</si>
  <si>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</si>
  <si>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</si>
  <si>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</si>
  <si>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</si>
  <si>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</si>
  <si>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</si>
  <si>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</si>
  <si>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</si>
  <si>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</si>
  <si>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</si>
  <si>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</si>
  <si>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</si>
  <si>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</si>
  <si>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</si>
  <si>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</si>
  <si>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</si>
  <si>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</si>
  <si>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</si>
  <si>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</si>
  <si>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</si>
  <si>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</si>
  <si>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</si>
  <si>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</si>
  <si>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</si>
  <si>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</si>
  <si>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</si>
  <si>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</si>
  <si>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</si>
  <si>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</si>
  <si>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</si>
  <si>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</si>
  <si>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</si>
  <si>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</si>
  <si>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</si>
  <si>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</si>
  <si>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</si>
  <si>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</si>
  <si>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</si>
  <si>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</si>
  <si>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</si>
  <si>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</si>
  <si>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</si>
  <si>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</si>
  <si>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</si>
  <si>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</si>
  <si>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</si>
  <si>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</si>
  <si>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</si>
  <si>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</si>
  <si>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</si>
  <si>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</si>
  <si>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</si>
  <si>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</si>
  <si>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</si>
  <si>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</si>
  <si>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</si>
  <si>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</si>
  <si>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</si>
  <si>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</si>
  <si>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</si>
  <si>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</si>
  <si>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</si>
  <si>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</si>
  <si>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</si>
  <si>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</si>
  <si>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</si>
  <si>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</si>
  <si>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</si>
  <si>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</si>
  <si>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</si>
  <si>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</si>
  <si>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</si>
  <si>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</si>
  <si>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</si>
  <si>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</si>
  <si>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</si>
  <si>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</si>
  <si>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</si>
  <si>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</si>
  <si>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</si>
  <si>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</si>
  <si>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</si>
  <si>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</si>
  <si>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</si>
  <si>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</si>
  <si>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</si>
  <si>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</si>
  <si>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</si>
  <si>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</si>
  <si>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</si>
  <si>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</si>
  <si>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</si>
  <si>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</si>
  <si>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</si>
  <si>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</si>
  <si>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</si>
  <si>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</si>
  <si>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</si>
  <si>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</si>
  <si>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</si>
  <si>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</si>
  <si>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</si>
  <si>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</si>
  <si>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</si>
  <si>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</si>
  <si>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</si>
  <si>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</si>
  <si>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</si>
  <si>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</si>
  <si>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</si>
  <si>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</si>
  <si>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</si>
  <si>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</si>
  <si>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</si>
  <si>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</si>
  <si>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</si>
  <si>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</si>
  <si>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</si>
  <si>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</si>
  <si>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</si>
  <si>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</si>
  <si>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</si>
  <si>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</si>
  <si>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</si>
  <si>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</si>
  <si>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</si>
  <si>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</si>
  <si>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</si>
  <si>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</si>
  <si>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</si>
  <si>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</si>
  <si>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</si>
  <si>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</si>
  <si>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</si>
  <si>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</si>
  <si>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</si>
  <si>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</si>
  <si>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</si>
  <si>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</si>
  <si>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</si>
  <si>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</si>
  <si>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</si>
  <si>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</si>
  <si>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</si>
  <si>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</si>
  <si>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</si>
  <si>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</si>
  <si>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</si>
  <si>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</si>
  <si>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</si>
  <si>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</si>
  <si>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</si>
  <si>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</si>
  <si>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</si>
  <si>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</si>
  <si>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</si>
  <si>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</si>
  <si>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</si>
  <si>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</si>
  <si>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</si>
  <si>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</si>
  <si>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</si>
  <si>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</si>
  <si>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</si>
  <si>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</si>
  <si>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</si>
  <si>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</si>
  <si>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</si>
  <si>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</si>
  <si>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</si>
  <si>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</si>
  <si>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</si>
  <si>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</si>
  <si>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</si>
  <si>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</si>
  <si>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</si>
  <si>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</si>
  <si>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</si>
  <si>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</si>
  <si>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</si>
  <si>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</si>
  <si>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</si>
  <si>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</si>
  <si>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</si>
  <si>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</si>
  <si>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</si>
  <si>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</si>
  <si>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</si>
  <si>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</si>
  <si>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</si>
  <si>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</si>
  <si>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</si>
  <si>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</si>
  <si>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</si>
  <si>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</si>
  <si>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</si>
  <si>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</si>
  <si>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</si>
  <si>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</si>
  <si>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</si>
  <si>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</si>
  <si>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</si>
  <si>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</si>
  <si>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</si>
  <si>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</si>
  <si>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</si>
  <si>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</si>
  <si>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</si>
  <si>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</si>
  <si>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</si>
  <si>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</si>
  <si>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</si>
  <si>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</si>
  <si>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</si>
  <si>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</si>
  <si>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</si>
  <si>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</si>
  <si>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</si>
  <si>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</si>
  <si>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</si>
  <si>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</si>
  <si>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</si>
  <si>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</si>
  <si>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</si>
  <si>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</si>
  <si>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</si>
  <si>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</si>
  <si>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</si>
  <si>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</si>
  <si>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</si>
  <si>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</si>
  <si>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</si>
  <si>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</si>
  <si>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</si>
  <si>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</si>
  <si>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</si>
  <si>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</si>
  <si>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</si>
  <si>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</si>
  <si>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</si>
  <si>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</si>
  <si>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</si>
  <si>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</si>
  <si>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</si>
  <si>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</si>
  <si>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</si>
  <si>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</si>
  <si>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</si>
  <si>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</si>
  <si>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</si>
  <si>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</si>
  <si>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</si>
  <si>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</si>
  <si>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</si>
  <si>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</si>
  <si>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</si>
  <si>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</si>
  <si>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</si>
  <si>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</si>
  <si>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</si>
  <si>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</si>
  <si>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</si>
  <si>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</si>
  <si>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</si>
  <si>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</si>
  <si>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</si>
  <si>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</si>
  <si>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</si>
  <si>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</si>
  <si>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</si>
  <si>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</si>
  <si>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</si>
  <si>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</si>
  <si>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</si>
  <si>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</si>
  <si>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</si>
  <si>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</si>
  <si>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</si>
  <si>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</si>
  <si>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</si>
  <si>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</si>
  <si>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</si>
  <si>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</si>
  <si>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</si>
  <si>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</si>
  <si>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</si>
  <si>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</si>
  <si>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</si>
  <si>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</si>
  <si>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</si>
  <si>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</si>
  <si>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</si>
  <si>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</si>
  <si>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</si>
  <si>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</si>
  <si>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</si>
  <si>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</si>
  <si>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</si>
  <si>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</si>
  <si>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</si>
  <si>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</si>
  <si>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</si>
  <si>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</si>
  <si>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</si>
  <si>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</si>
  <si>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</si>
  <si>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</si>
  <si>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</si>
  <si>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</si>
  <si>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</si>
  <si>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</si>
  <si>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</si>
  <si>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</si>
  <si>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</si>
  <si>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</si>
  <si>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</si>
  <si>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</si>
  <si>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</si>
  <si>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</si>
  <si>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</si>
  <si>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</si>
  <si>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</si>
  <si>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</si>
  <si>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</si>
  <si>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</si>
  <si>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</si>
  <si>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</si>
  <si>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</si>
  <si>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</si>
  <si>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</si>
  <si>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</si>
  <si>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</si>
  <si>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</si>
  <si>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</si>
  <si>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</si>
  <si>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</si>
  <si>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</si>
  <si>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</si>
  <si>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</si>
  <si>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</si>
  <si>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</si>
  <si>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</si>
  <si>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</si>
  <si>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</si>
  <si>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</si>
  <si>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</si>
  <si>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</si>
  <si>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</si>
  <si>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</si>
  <si>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</si>
  <si>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</si>
  <si>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</si>
  <si>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</si>
  <si>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</si>
  <si>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</si>
  <si>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</si>
  <si>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</si>
  <si>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</si>
  <si>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</si>
  <si>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</si>
  <si>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</si>
  <si>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</si>
  <si>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</si>
  <si>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</si>
  <si>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</si>
  <si>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</si>
  <si>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</si>
  <si>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</si>
  <si>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</si>
  <si>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</si>
  <si>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</si>
  <si>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</si>
  <si>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</si>
  <si>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</si>
  <si>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</si>
  <si>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</si>
  <si>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</si>
  <si>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</si>
  <si>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</si>
  <si>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</si>
  <si>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</si>
  <si>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</si>
  <si>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</si>
  <si>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</si>
  <si>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</si>
  <si>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</si>
  <si>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</si>
  <si>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</si>
  <si>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</si>
  <si>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</si>
  <si>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</si>
  <si>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</si>
  <si>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</si>
  <si>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</si>
  <si>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</si>
  <si>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</si>
  <si>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</si>
  <si>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</si>
  <si>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</si>
  <si>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</si>
  <si>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</si>
  <si>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</si>
  <si>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</si>
  <si>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</si>
  <si>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</si>
  <si>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</si>
  <si>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</si>
  <si>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</si>
  <si>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</si>
  <si>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</si>
  <si>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</si>
  <si>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</si>
  <si>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</si>
  <si>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</si>
  <si>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</si>
  <si>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</si>
  <si>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</si>
  <si>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</si>
  <si>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</si>
  <si>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</si>
  <si>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</si>
  <si>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</si>
  <si>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</si>
  <si>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</si>
  <si>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</si>
  <si>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</si>
  <si>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</si>
  <si>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</si>
  <si>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</si>
  <si>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</si>
  <si>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</si>
  <si>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</si>
  <si>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</si>
  <si>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</si>
  <si>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</si>
  <si>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</si>
  <si>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</si>
  <si>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</si>
  <si>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</si>
  <si>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</si>
  <si>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</si>
  <si>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</si>
  <si>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</si>
  <si>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</si>
  <si>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</si>
  <si>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</si>
  <si>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</si>
  <si>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</si>
  <si>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</si>
  <si>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</si>
  <si>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</si>
  <si>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</si>
  <si>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</si>
  <si>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</si>
  <si>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</si>
  <si>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</si>
  <si>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</si>
  <si>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</si>
  <si>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</si>
  <si>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</si>
  <si>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</si>
  <si>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</si>
  <si>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</si>
  <si>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</si>
  <si>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</si>
  <si>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</si>
  <si>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</si>
  <si>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</si>
  <si>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</si>
  <si>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</si>
  <si>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</si>
  <si>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</si>
  <si>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</si>
  <si>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</si>
  <si>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</si>
  <si>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</si>
  <si>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</si>
  <si>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</si>
  <si>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</si>
  <si>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</si>
  <si>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</si>
  <si>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</si>
  <si>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</si>
  <si>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</si>
  <si>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</si>
  <si>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</si>
  <si>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</si>
  <si>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</si>
  <si>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</si>
  <si>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</si>
  <si>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</si>
  <si>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</si>
  <si>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</si>
  <si>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</si>
  <si>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</si>
  <si>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</si>
  <si>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</si>
  <si>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</si>
  <si>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</si>
  <si>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</si>
  <si>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</si>
  <si>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</si>
  <si>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</si>
  <si>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</si>
  <si>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</si>
  <si>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</si>
  <si>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</si>
  <si>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</si>
  <si>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</si>
  <si>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</si>
  <si>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</si>
  <si>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</si>
  <si>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</si>
  <si>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</si>
  <si>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</si>
  <si>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</si>
  <si>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</si>
  <si>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</si>
  <si>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</si>
  <si>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</si>
  <si>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</si>
  <si>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</si>
  <si>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</si>
  <si>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</si>
  <si>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</si>
  <si>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</si>
  <si>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</si>
  <si>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</si>
  <si>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</si>
  <si>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</si>
  <si>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</si>
  <si>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</si>
  <si>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</si>
  <si>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</si>
  <si>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</si>
  <si>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</si>
  <si>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</si>
  <si>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</si>
  <si>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</si>
  <si>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</si>
  <si>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</si>
  <si>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</si>
  <si>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</si>
  <si>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</si>
  <si>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</si>
  <si>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</si>
  <si>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</si>
  <si>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</si>
  <si>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</si>
  <si>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</si>
  <si>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</si>
  <si>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</si>
  <si>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</si>
  <si>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</si>
  <si>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</si>
  <si>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</si>
  <si>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</si>
  <si>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</si>
  <si>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</si>
  <si>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</si>
  <si>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</si>
  <si>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</si>
  <si>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</si>
  <si>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</si>
  <si>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</si>
  <si>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</si>
  <si>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</si>
  <si>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</si>
  <si>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</si>
  <si>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</si>
  <si>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</si>
  <si>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</si>
  <si>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</si>
  <si>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</si>
  <si>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</si>
  <si>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</si>
  <si>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</si>
  <si>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</si>
  <si>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</si>
  <si>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</si>
  <si>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</si>
  <si>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</si>
  <si>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</si>
  <si>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</si>
  <si>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</si>
  <si>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</si>
  <si>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</si>
  <si>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</si>
  <si>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</si>
  <si>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</si>
  <si>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</si>
  <si>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</si>
  <si>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</si>
  <si>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</si>
  <si>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</si>
  <si>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</si>
  <si>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</si>
  <si>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</si>
  <si>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</si>
  <si>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</si>
  <si>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</si>
  <si>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</si>
  <si>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</si>
  <si>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</si>
  <si>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</si>
  <si>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</si>
  <si>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</si>
  <si>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</si>
  <si>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</si>
  <si>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</si>
  <si>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</si>
  <si>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</si>
  <si>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</si>
  <si>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</si>
  <si>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</si>
  <si>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</si>
  <si>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</si>
  <si>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</si>
  <si>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</si>
  <si>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</si>
  <si>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</si>
  <si>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</si>
  <si>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</si>
  <si>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</si>
  <si>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</si>
  <si>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</si>
  <si>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</si>
  <si>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</si>
  <si>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</si>
  <si>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</si>
  <si>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</si>
  <si>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</si>
  <si>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</si>
  <si>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</si>
  <si>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</si>
  <si>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</si>
  <si>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</si>
  <si>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</si>
  <si>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</si>
  <si>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</si>
  <si>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</si>
  <si>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</si>
  <si>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</si>
  <si>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</si>
  <si>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</si>
  <si>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</si>
  <si>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</si>
  <si>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</si>
  <si>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</si>
  <si>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</si>
  <si>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</si>
  <si>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</si>
  <si>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</si>
  <si>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</si>
  <si>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</si>
  <si>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</si>
  <si>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</si>
  <si>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</si>
  <si>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</si>
  <si>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</si>
  <si>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</si>
  <si>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</si>
  <si>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</si>
  <si>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</si>
  <si>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</si>
  <si>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</si>
  <si>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</si>
  <si>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</si>
  <si>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</si>
  <si>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</si>
  <si>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</si>
  <si>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</si>
  <si>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</si>
  <si>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</si>
  <si>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</si>
  <si>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</si>
  <si>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</si>
  <si>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</si>
  <si>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</si>
  <si>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</si>
  <si>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</si>
  <si>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</si>
  <si>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</si>
  <si>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</si>
  <si>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</si>
  <si>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</si>
  <si>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</si>
  <si>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</si>
  <si>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</si>
  <si>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</si>
  <si>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</si>
  <si>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</si>
  <si>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</si>
  <si>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</si>
  <si>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</si>
  <si>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</si>
  <si>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</si>
  <si>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</si>
  <si>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</si>
  <si>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</si>
  <si>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</si>
  <si>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</si>
  <si>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</si>
  <si>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</si>
  <si>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</si>
  <si>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</si>
  <si>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</si>
  <si>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</si>
  <si>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</si>
  <si>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</si>
  <si>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</si>
  <si>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</si>
  <si>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</si>
  <si>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</si>
  <si>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</si>
  <si>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</si>
  <si>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</si>
  <si>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</si>
  <si>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</si>
  <si>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</si>
  <si>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</si>
  <si>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</si>
  <si>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</si>
  <si>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</si>
  <si>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</si>
  <si>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</si>
  <si>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</si>
  <si>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</si>
  <si>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</si>
  <si>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</si>
  <si>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</si>
  <si>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</si>
  <si>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</si>
  <si>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</si>
  <si>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</si>
  <si>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</si>
  <si>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</si>
  <si>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</si>
  <si>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</si>
  <si>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</si>
  <si>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</si>
  <si>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</si>
  <si>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</si>
  <si>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</si>
  <si>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</si>
  <si>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</si>
  <si>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</si>
  <si>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</si>
  <si>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</si>
  <si>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</si>
  <si>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</si>
  <si>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</si>
  <si>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</si>
  <si>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</si>
  <si>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</si>
  <si>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</si>
  <si>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</si>
  <si>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</si>
  <si>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</si>
  <si>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</si>
  <si>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</si>
  <si>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</si>
  <si>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</si>
  <si>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</si>
  <si>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</si>
  <si>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</si>
  <si>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</si>
  <si>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</si>
  <si>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</si>
  <si>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</si>
  <si>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</si>
  <si>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</si>
  <si>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</si>
  <si>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</si>
  <si>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</si>
  <si>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</si>
  <si>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</si>
  <si>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</si>
  <si>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</si>
  <si>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</si>
  <si>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</si>
  <si>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</si>
  <si>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</si>
  <si>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</si>
  <si>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</si>
  <si>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</si>
  <si>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</si>
  <si>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</si>
  <si>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</si>
  <si>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</si>
  <si>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</si>
  <si>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</si>
  <si>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</si>
  <si>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</si>
  <si>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</si>
  <si>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</si>
  <si>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</si>
  <si>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</si>
  <si>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</si>
  <si>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</si>
  <si>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</si>
  <si>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</si>
  <si>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</si>
  <si>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</si>
  <si>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</si>
  <si>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</si>
  <si>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</si>
  <si>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</si>
  <si>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</si>
  <si>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</si>
  <si>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</si>
  <si>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</si>
  <si>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</si>
  <si>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</si>
  <si>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</si>
  <si>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</si>
  <si>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</si>
  <si>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</si>
  <si>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</si>
  <si>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</si>
  <si>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</si>
  <si>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</si>
  <si>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</si>
  <si>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</si>
  <si>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</si>
  <si>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</si>
  <si>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</si>
  <si>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</si>
  <si>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</si>
  <si>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</si>
  <si>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</si>
  <si>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</si>
  <si>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</si>
  <si>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</si>
  <si>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</si>
  <si>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</si>
  <si>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</si>
  <si>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</si>
  <si>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</si>
  <si>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</si>
  <si>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</si>
  <si>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</si>
  <si>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</si>
  <si>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</si>
  <si>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</si>
  <si>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</si>
  <si>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</si>
  <si>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</si>
  <si>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</si>
  <si>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</si>
  <si>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</si>
  <si>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</si>
  <si>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</si>
  <si>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</si>
  <si>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</si>
  <si>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</si>
  <si>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</si>
  <si>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</si>
  <si>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</si>
  <si>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</si>
  <si>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</si>
  <si>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</si>
  <si>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</si>
  <si>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</si>
  <si>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</si>
  <si>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</si>
  <si>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</si>
  <si>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</si>
  <si>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</si>
  <si>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</si>
  <si>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</si>
  <si>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</si>
  <si>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</si>
  <si>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</si>
  <si>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</si>
  <si>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</si>
  <si>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</si>
  <si>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</si>
  <si>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</si>
  <si>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</si>
  <si>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</si>
  <si>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</si>
  <si>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</si>
  <si>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</si>
  <si>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</si>
  <si>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</si>
  <si>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</si>
  <si>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</si>
  <si>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</si>
  <si>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</si>
  <si>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</si>
  <si>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</si>
  <si>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</si>
  <si>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</si>
  <si>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</si>
  <si>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</si>
  <si>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</si>
  <si>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</si>
  <si>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</si>
  <si>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</si>
  <si>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</si>
  <si>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</si>
  <si>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</si>
  <si>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</si>
  <si>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</si>
  <si>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</si>
  <si>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</si>
  <si>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</si>
  <si>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</si>
  <si>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</si>
  <si>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</si>
  <si>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</si>
  <si>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</si>
  <si>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</si>
  <si>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</si>
  <si>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</si>
  <si>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</si>
  <si>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</si>
  <si>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</si>
  <si>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</si>
  <si>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</si>
  <si>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</si>
  <si>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</si>
  <si>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</si>
  <si>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</si>
  <si>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</si>
  <si>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</si>
  <si>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</si>
  <si>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</si>
  <si>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</si>
  <si>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</si>
  <si>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</si>
  <si>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</si>
  <si>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</si>
  <si>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</si>
  <si>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</si>
  <si>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</si>
  <si>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</si>
  <si>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</si>
  <si>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</si>
  <si>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</si>
  <si>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</si>
  <si>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</si>
  <si>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</si>
  <si>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</si>
  <si>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</si>
  <si>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</si>
  <si>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</si>
  <si>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</si>
  <si>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</si>
  <si>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</si>
  <si>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</si>
  <si>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</si>
  <si>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</si>
  <si>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</si>
  <si>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</si>
  <si>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</si>
  <si>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</si>
  <si>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</si>
  <si>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</si>
  <si>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</si>
  <si>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</si>
  <si>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</si>
  <si>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</si>
  <si>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</si>
  <si>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</si>
  <si>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</si>
  <si>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</si>
  <si>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</si>
  <si>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</si>
  <si>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</si>
  <si>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</si>
  <si>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</si>
  <si>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</si>
  <si>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</si>
  <si>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</si>
  <si>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</si>
  <si>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</si>
  <si>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</si>
  <si>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</si>
  <si>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</si>
  <si>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</si>
  <si>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</si>
  <si>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</si>
  <si>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</si>
  <si>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</si>
  <si>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</si>
  <si>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</si>
  <si>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</si>
  <si>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</si>
  <si>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</si>
  <si>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</si>
  <si>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</si>
  <si>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</si>
  <si>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</si>
  <si>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</si>
  <si>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</si>
  <si>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</si>
  <si>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</si>
  <si>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</si>
  <si>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</si>
  <si>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</si>
  <si>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</si>
  <si>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</si>
  <si>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</si>
  <si>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</si>
  <si>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</si>
  <si>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</si>
  <si>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</si>
  <si>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</si>
  <si>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</si>
  <si>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</si>
  <si>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</si>
  <si>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</si>
  <si>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</si>
  <si>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</si>
  <si>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</si>
  <si>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</si>
  <si>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</si>
  <si>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</si>
  <si>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</si>
  <si>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</si>
  <si>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</si>
  <si>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</si>
  <si>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</si>
  <si>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</si>
  <si>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</si>
  <si>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</si>
  <si>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</si>
  <si>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</si>
  <si>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</si>
  <si>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</si>
  <si>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</si>
  <si>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</si>
  <si>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</si>
  <si>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</si>
  <si>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</si>
  <si>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</si>
  <si>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</si>
  <si>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</si>
  <si>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</si>
  <si>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</si>
  <si>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</si>
  <si>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</si>
  <si>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</si>
  <si>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</si>
  <si>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</si>
  <si>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</si>
  <si>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</si>
  <si>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</si>
  <si>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</si>
  <si>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</si>
  <si>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</si>
  <si>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</si>
  <si>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</si>
  <si>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</si>
  <si>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</si>
  <si>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</si>
  <si>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</si>
  <si>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</si>
  <si>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</si>
  <si>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</si>
  <si>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</si>
  <si>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</si>
  <si>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</si>
  <si>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</si>
  <si>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</si>
  <si>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</si>
  <si>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</si>
  <si>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</si>
  <si>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</si>
  <si>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</si>
  <si>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</si>
  <si>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</si>
  <si>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</si>
  <si>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</si>
  <si>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</si>
  <si>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</si>
  <si>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</si>
  <si>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</si>
  <si>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</si>
  <si>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</si>
  <si>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</si>
  <si>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</si>
  <si>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</si>
  <si>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</si>
  <si>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</si>
  <si>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</si>
  <si>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</si>
  <si>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</si>
  <si>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</si>
  <si>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</si>
  <si>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</si>
  <si>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</si>
  <si>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</si>
  <si>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</si>
  <si>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</si>
  <si>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</si>
  <si>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</si>
  <si>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</si>
  <si>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</si>
  <si>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</si>
  <si>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</si>
  <si>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</si>
  <si>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</si>
  <si>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</si>
  <si>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</si>
  <si>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</si>
  <si>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</si>
  <si>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</si>
  <si>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</si>
  <si>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</si>
  <si>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</si>
  <si>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</si>
  <si>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</si>
  <si>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</si>
  <si>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</si>
  <si>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</si>
  <si>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</si>
  <si>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</si>
  <si>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</si>
  <si>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</si>
  <si>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</si>
  <si>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</si>
  <si>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</si>
  <si>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</si>
  <si>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</si>
  <si>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</si>
  <si>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</si>
  <si>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</si>
  <si>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</si>
  <si>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</si>
  <si>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</si>
  <si>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</si>
  <si>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</si>
  <si>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</si>
  <si>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</si>
  <si>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</si>
  <si>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</si>
  <si>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</si>
  <si>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</si>
  <si>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</si>
  <si>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</si>
  <si>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</si>
  <si>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</si>
  <si>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</si>
  <si>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</si>
  <si>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</si>
  <si>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</si>
  <si>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</si>
  <si>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</si>
  <si>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</si>
  <si>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</si>
  <si>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</si>
  <si>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</si>
  <si>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</si>
  <si>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</si>
  <si>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</si>
  <si>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</si>
  <si>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</si>
  <si>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</si>
  <si>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</si>
  <si>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</si>
  <si>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</si>
  <si>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</si>
  <si>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</si>
  <si>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</si>
  <si>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</si>
  <si>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</si>
  <si>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</si>
  <si>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</si>
  <si>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</si>
  <si>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</si>
  <si>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</si>
  <si>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</si>
  <si>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</si>
  <si>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</si>
  <si>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</si>
  <si>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</si>
  <si>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</si>
  <si>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</si>
  <si>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</si>
  <si>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</si>
  <si>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</si>
  <si>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</si>
  <si>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</si>
  <si>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</si>
  <si>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</si>
  <si>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</si>
  <si>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</si>
  <si>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</si>
  <si>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</si>
  <si>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</si>
  <si>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</si>
  <si>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</si>
  <si>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</si>
  <si>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</si>
  <si>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</si>
  <si>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</si>
  <si>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</si>
  <si>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</si>
  <si>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</si>
  <si>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</si>
  <si>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</si>
  <si>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</si>
  <si>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</si>
  <si>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</si>
  <si>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</si>
  <si>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</si>
  <si>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</si>
  <si>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</si>
  <si>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</si>
  <si>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</si>
  <si>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</si>
  <si>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</si>
  <si>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</si>
  <si>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</si>
  <si>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</si>
  <si>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</si>
  <si>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</si>
  <si>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</si>
  <si>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</si>
  <si>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</si>
  <si>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</si>
  <si>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</si>
  <si>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</si>
  <si>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</si>
  <si>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</si>
  <si>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</si>
  <si>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</si>
  <si>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</si>
  <si>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</si>
  <si>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</si>
  <si>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</si>
  <si>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</si>
  <si>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</si>
  <si>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</si>
  <si>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</si>
  <si>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</si>
  <si>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</si>
  <si>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</si>
  <si>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</si>
  <si>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</si>
  <si>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</si>
  <si>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</si>
  <si>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</si>
  <si>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</si>
  <si>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</si>
  <si>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</si>
  <si>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</si>
  <si>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</si>
  <si>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</si>
  <si>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</si>
  <si>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</si>
  <si>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</si>
  <si>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</si>
  <si>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</si>
  <si>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</si>
  <si>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</si>
  <si>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</si>
  <si>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</si>
  <si>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</si>
  <si>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</si>
  <si>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</si>
  <si>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</si>
  <si>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</si>
  <si>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</si>
  <si>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</si>
  <si>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</si>
  <si>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</si>
  <si>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</si>
  <si>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</si>
  <si>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</si>
  <si>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</si>
  <si>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</si>
  <si>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</si>
  <si>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</si>
  <si>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</si>
  <si>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</si>
  <si>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</si>
  <si>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</si>
  <si>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</si>
  <si>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</si>
  <si>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</si>
  <si>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</si>
  <si>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</si>
  <si>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</si>
  <si>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</si>
  <si>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</si>
  <si>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</si>
  <si>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</si>
  <si>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</si>
  <si>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</si>
  <si>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</si>
  <si>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</si>
  <si>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</si>
  <si>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</si>
  <si>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</si>
  <si>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</si>
  <si>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</si>
  <si>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</si>
  <si>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</si>
  <si>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</si>
  <si>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</si>
  <si>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</si>
  <si>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</si>
  <si>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</si>
  <si>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</si>
  <si>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</si>
  <si>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</si>
  <si>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</si>
  <si>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</si>
  <si>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</si>
  <si>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</si>
  <si>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</si>
  <si>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</si>
  <si>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</si>
  <si>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</si>
  <si>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</si>
  <si>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</si>
  <si>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</si>
  <si>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</si>
  <si>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</si>
  <si>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</si>
  <si>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</si>
  <si>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</si>
  <si>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</si>
  <si>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</si>
  <si>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</si>
  <si>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</si>
  <si>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</si>
  <si>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</si>
  <si>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</si>
  <si>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</si>
  <si>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</si>
  <si>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</si>
  <si>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</si>
  <si>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</si>
  <si>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</si>
  <si>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</si>
  <si>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</si>
  <si>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</si>
  <si>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</si>
  <si>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</si>
  <si>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</si>
  <si>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</si>
  <si>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</si>
  <si>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</si>
  <si>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</si>
  <si>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</si>
  <si>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</si>
  <si>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</si>
  <si>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</si>
  <si>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</si>
  <si>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</si>
  <si>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</si>
  <si>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</si>
  <si>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</si>
  <si>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</si>
  <si>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</si>
  <si>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</si>
  <si>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</si>
  <si>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</si>
  <si>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</si>
  <si>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</si>
  <si>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</si>
  <si>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</si>
  <si>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</si>
  <si>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</si>
  <si>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</si>
  <si>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</si>
  <si>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</si>
  <si>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</si>
  <si>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</si>
  <si>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</si>
  <si>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</si>
  <si>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</si>
  <si>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</si>
  <si>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</si>
  <si>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</si>
  <si>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</si>
  <si>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</si>
  <si>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</si>
  <si>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</si>
  <si>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</si>
  <si>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</si>
  <si>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</si>
  <si>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</si>
  <si>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</si>
  <si>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</si>
  <si>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</si>
  <si>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</si>
  <si>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</si>
  <si>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</si>
  <si>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</si>
  <si>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</si>
  <si>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</si>
  <si>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</si>
  <si>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</si>
  <si>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</si>
  <si>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</si>
  <si>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</si>
  <si>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</si>
  <si>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</si>
  <si>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</si>
  <si>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</si>
  <si>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</si>
  <si>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</si>
  <si>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</si>
  <si>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</si>
  <si>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</si>
  <si>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</si>
  <si>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</si>
  <si>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</si>
  <si>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</si>
  <si>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</si>
  <si>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</si>
  <si>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</si>
  <si>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</si>
  <si>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</si>
  <si>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</si>
  <si>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</si>
  <si>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</si>
  <si>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</si>
  <si>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</si>
  <si>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</si>
  <si>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</si>
  <si>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</si>
  <si>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</si>
  <si>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</si>
  <si>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</si>
  <si>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</si>
  <si>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</si>
  <si>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</si>
  <si>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</si>
  <si>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</si>
  <si>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</si>
  <si>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</si>
  <si>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</si>
  <si>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</si>
  <si>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</si>
  <si>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</si>
  <si>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</si>
  <si>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</si>
  <si>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</si>
  <si>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</si>
  <si>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</si>
  <si>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</si>
  <si>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</si>
  <si>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</si>
  <si>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</si>
  <si>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</si>
  <si>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</si>
  <si>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</si>
  <si>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</si>
  <si>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</si>
  <si>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</si>
  <si>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</si>
  <si>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</si>
  <si>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</si>
  <si>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</si>
  <si>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</si>
  <si>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</si>
  <si>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</si>
  <si>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</si>
  <si>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</si>
  <si>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</si>
  <si>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</si>
  <si>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</si>
  <si>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</si>
  <si>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</si>
  <si>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</si>
  <si>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</si>
  <si>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</si>
  <si>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</si>
  <si>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</si>
  <si>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</si>
  <si>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</si>
  <si>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</si>
  <si>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</si>
  <si>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</si>
  <si>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</si>
  <si>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</si>
  <si>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</si>
  <si>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</si>
  <si>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</si>
  <si>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</si>
  <si>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</si>
  <si>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</si>
  <si>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</si>
  <si>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</si>
  <si>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</si>
  <si>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</si>
  <si>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</si>
  <si>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</si>
  <si>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</si>
  <si>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</si>
  <si>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</si>
  <si>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</si>
  <si>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Converted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</si>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</sst>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B2B2B"/>
      <name val="Arial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center"/>
    </xf>
    <xf numFmtId="0" fontId="4" fillId="0" borderId="0" xfId="0" applyNumberFormat="1" applyFont="1" applyAlignment="1">
      <alignment horizontal="center" wrapText="1"/>
    </xf>
    <xf numFmtId="0" fontId="2" fillId="0" borderId="0" xfId="0" applyNumberFormat="1" applyFont="1" applyAlignment="1">
      <alignment horizontal="center" wrapText="1"/>
    </xf>
    <xf numFmtId="165" fontId="5" fillId="0" borderId="0" xfId="0" applyNumberFormat="1" applyFont="1"/>
    <xf numFmtId="0" fontId="0" fillId="0" borderId="0" xfId="0" applyFont="1"/>
    <xf numFmtId="165" fontId="0" fillId="0" borderId="0" xfId="0" applyNumberFormat="1" applyFont="1"/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4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auto="1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064617809298661E-2"/>
          <c:y val="0.26038829297143751"/>
          <c:w val="0.84803757686317582"/>
          <c:h val="0.6023572882760729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0-4CF2-9D36-6D84EBD9352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940-4CF2-9D36-6D84EBD9352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40-4CF2-9D36-6D84EBD9352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9464720"/>
        <c:axId val="719468328"/>
      </c:lineChart>
      <c:catAx>
        <c:axId val="7194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68328"/>
        <c:crosses val="autoZero"/>
        <c:auto val="1"/>
        <c:lblAlgn val="ctr"/>
        <c:lblOffset val="100"/>
        <c:noMultiLvlLbl val="0"/>
      </c:catAx>
      <c:valAx>
        <c:axId val="7194683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194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45847413137262272"/>
          <c:y val="1.8244015867026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0-4CB9-B261-1831E2BC5C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F0-4CB9-B261-1831E2BC5C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0-4CB9-B261-1831E2BC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52992"/>
        <c:axId val="649255616"/>
      </c:lineChart>
      <c:catAx>
        <c:axId val="6492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55616"/>
        <c:crosses val="autoZero"/>
        <c:auto val="1"/>
        <c:lblAlgn val="ctr"/>
        <c:lblOffset val="100"/>
        <c:noMultiLvlLbl val="0"/>
      </c:catAx>
      <c:valAx>
        <c:axId val="64925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5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[Kickstarter_Challenge.xlsb.xlsx]Average Donation vs Goal 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Donation vs Goal for Plays in Great Brittain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'Average Donation vs Goal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Donation vs Goal '!$A$6:$A$76</c:f>
              <c:strCache>
                <c:ptCount val="70"/>
                <c:pt idx="0">
                  <c:v> $1.00 </c:v>
                </c:pt>
                <c:pt idx="1">
                  <c:v> $50.00 </c:v>
                </c:pt>
                <c:pt idx="2">
                  <c:v> $70.00 </c:v>
                </c:pt>
                <c:pt idx="3">
                  <c:v> $100.00 </c:v>
                </c:pt>
                <c:pt idx="4">
                  <c:v> $101.00 </c:v>
                </c:pt>
                <c:pt idx="5">
                  <c:v> $150.00 </c:v>
                </c:pt>
                <c:pt idx="6">
                  <c:v> $200.00 </c:v>
                </c:pt>
                <c:pt idx="7">
                  <c:v> $220.00 </c:v>
                </c:pt>
                <c:pt idx="8">
                  <c:v> $225.00 </c:v>
                </c:pt>
                <c:pt idx="9">
                  <c:v> $250.00 </c:v>
                </c:pt>
                <c:pt idx="10">
                  <c:v> $300.00 </c:v>
                </c:pt>
                <c:pt idx="11">
                  <c:v> $315.00 </c:v>
                </c:pt>
                <c:pt idx="12">
                  <c:v> $333.00 </c:v>
                </c:pt>
                <c:pt idx="13">
                  <c:v> $350.00 </c:v>
                </c:pt>
                <c:pt idx="14">
                  <c:v> $400.00 </c:v>
                </c:pt>
                <c:pt idx="15">
                  <c:v> $500.00 </c:v>
                </c:pt>
                <c:pt idx="16">
                  <c:v> $550.00 </c:v>
                </c:pt>
                <c:pt idx="17">
                  <c:v> $575.00 </c:v>
                </c:pt>
                <c:pt idx="18">
                  <c:v> $600.00 </c:v>
                </c:pt>
                <c:pt idx="19">
                  <c:v> $700.00 </c:v>
                </c:pt>
                <c:pt idx="20">
                  <c:v> $740.00 </c:v>
                </c:pt>
                <c:pt idx="21">
                  <c:v> $750.00 </c:v>
                </c:pt>
                <c:pt idx="22">
                  <c:v> $773.00 </c:v>
                </c:pt>
                <c:pt idx="23">
                  <c:v> $800.00 </c:v>
                </c:pt>
                <c:pt idx="24">
                  <c:v> $850.00 </c:v>
                </c:pt>
                <c:pt idx="25">
                  <c:v> $1,000.00 </c:v>
                </c:pt>
                <c:pt idx="26">
                  <c:v> $1,200.00 </c:v>
                </c:pt>
                <c:pt idx="27">
                  <c:v> $1,250.00 </c:v>
                </c:pt>
                <c:pt idx="28">
                  <c:v> $1,395.00 </c:v>
                </c:pt>
                <c:pt idx="29">
                  <c:v> $1,400.00 </c:v>
                </c:pt>
                <c:pt idx="30">
                  <c:v> $1,500.00 </c:v>
                </c:pt>
                <c:pt idx="31">
                  <c:v> $1,600.00 </c:v>
                </c:pt>
                <c:pt idx="32">
                  <c:v> $1,650.00 </c:v>
                </c:pt>
                <c:pt idx="33">
                  <c:v> $1,700.00 </c:v>
                </c:pt>
                <c:pt idx="34">
                  <c:v> $1,750.00 </c:v>
                </c:pt>
                <c:pt idx="35">
                  <c:v> $1,800.00 </c:v>
                </c:pt>
                <c:pt idx="36">
                  <c:v> $1,850.00 </c:v>
                </c:pt>
                <c:pt idx="37">
                  <c:v> $1,930.00 </c:v>
                </c:pt>
                <c:pt idx="38">
                  <c:v> $1,960.00 </c:v>
                </c:pt>
                <c:pt idx="39">
                  <c:v> $2,000.00 </c:v>
                </c:pt>
                <c:pt idx="40">
                  <c:v> $2,200.00 </c:v>
                </c:pt>
                <c:pt idx="41">
                  <c:v> $2,250.00 </c:v>
                </c:pt>
                <c:pt idx="42">
                  <c:v> $2,500.00 </c:v>
                </c:pt>
                <c:pt idx="43">
                  <c:v> $2,750.00 </c:v>
                </c:pt>
                <c:pt idx="44">
                  <c:v> $2,800.00 </c:v>
                </c:pt>
                <c:pt idx="45">
                  <c:v> $2,900.00 </c:v>
                </c:pt>
                <c:pt idx="46">
                  <c:v> $3,000.00 </c:v>
                </c:pt>
                <c:pt idx="47">
                  <c:v> $3,200.00 </c:v>
                </c:pt>
                <c:pt idx="48">
                  <c:v> $3,300.00 </c:v>
                </c:pt>
                <c:pt idx="49">
                  <c:v> $3,350.00 </c:v>
                </c:pt>
                <c:pt idx="50">
                  <c:v> $3,500.00 </c:v>
                </c:pt>
                <c:pt idx="51">
                  <c:v> $4,000.00 </c:v>
                </c:pt>
                <c:pt idx="52">
                  <c:v> $4,300.00 </c:v>
                </c:pt>
                <c:pt idx="53">
                  <c:v> $4,500.00 </c:v>
                </c:pt>
                <c:pt idx="54">
                  <c:v> $5,000.00 </c:v>
                </c:pt>
                <c:pt idx="55">
                  <c:v> $5,500.00 </c:v>
                </c:pt>
                <c:pt idx="56">
                  <c:v> $5,862.00 </c:v>
                </c:pt>
                <c:pt idx="57">
                  <c:v> $6,000.00 </c:v>
                </c:pt>
                <c:pt idx="58">
                  <c:v> $7,000.00 </c:v>
                </c:pt>
                <c:pt idx="59">
                  <c:v> $8,000.00 </c:v>
                </c:pt>
                <c:pt idx="60">
                  <c:v> $9,500.00 </c:v>
                </c:pt>
                <c:pt idx="61">
                  <c:v> $10,000.00 </c:v>
                </c:pt>
                <c:pt idx="62">
                  <c:v> $11,500.00 </c:v>
                </c:pt>
                <c:pt idx="63">
                  <c:v> $12,000.00 </c:v>
                </c:pt>
                <c:pt idx="64">
                  <c:v> $13,000.00 </c:v>
                </c:pt>
                <c:pt idx="65">
                  <c:v> $17,000.00 </c:v>
                </c:pt>
                <c:pt idx="66">
                  <c:v> $23,900.00 </c:v>
                </c:pt>
                <c:pt idx="67">
                  <c:v> $25,000.00 </c:v>
                </c:pt>
                <c:pt idx="68">
                  <c:v> $30,000.00 </c:v>
                </c:pt>
                <c:pt idx="69">
                  <c:v> $60,000.00 </c:v>
                </c:pt>
              </c:strCache>
            </c:strRef>
          </c:cat>
          <c:val>
            <c:numRef>
              <c:f>'Average Donation vs Goal '!$B$6:$B$76</c:f>
              <c:numCache>
                <c:formatCode>General</c:formatCode>
                <c:ptCount val="70"/>
                <c:pt idx="5">
                  <c:v>10</c:v>
                </c:pt>
                <c:pt idx="6">
                  <c:v>17.5</c:v>
                </c:pt>
                <c:pt idx="9">
                  <c:v>4.75</c:v>
                </c:pt>
                <c:pt idx="10">
                  <c:v>14.33</c:v>
                </c:pt>
                <c:pt idx="14">
                  <c:v>11.62</c:v>
                </c:pt>
                <c:pt idx="15">
                  <c:v>80</c:v>
                </c:pt>
                <c:pt idx="17">
                  <c:v>0</c:v>
                </c:pt>
                <c:pt idx="24">
                  <c:v>34</c:v>
                </c:pt>
                <c:pt idx="25">
                  <c:v>289.54999999999995</c:v>
                </c:pt>
                <c:pt idx="26">
                  <c:v>32.36</c:v>
                </c:pt>
                <c:pt idx="27">
                  <c:v>33.08</c:v>
                </c:pt>
                <c:pt idx="29">
                  <c:v>15</c:v>
                </c:pt>
                <c:pt idx="30">
                  <c:v>208.59</c:v>
                </c:pt>
                <c:pt idx="32">
                  <c:v>23</c:v>
                </c:pt>
                <c:pt idx="36">
                  <c:v>20.71</c:v>
                </c:pt>
                <c:pt idx="37">
                  <c:v>25</c:v>
                </c:pt>
                <c:pt idx="39">
                  <c:v>155.02000000000001</c:v>
                </c:pt>
                <c:pt idx="42">
                  <c:v>230.88</c:v>
                </c:pt>
                <c:pt idx="43">
                  <c:v>35</c:v>
                </c:pt>
                <c:pt idx="46">
                  <c:v>120.18</c:v>
                </c:pt>
                <c:pt idx="50">
                  <c:v>219.17</c:v>
                </c:pt>
                <c:pt idx="51">
                  <c:v>100.63</c:v>
                </c:pt>
                <c:pt idx="54">
                  <c:v>178.19</c:v>
                </c:pt>
                <c:pt idx="57">
                  <c:v>18.329999999999998</c:v>
                </c:pt>
                <c:pt idx="60">
                  <c:v>15</c:v>
                </c:pt>
                <c:pt idx="61">
                  <c:v>0</c:v>
                </c:pt>
                <c:pt idx="62">
                  <c:v>81.41</c:v>
                </c:pt>
                <c:pt idx="65">
                  <c:v>32.979999999999997</c:v>
                </c:pt>
                <c:pt idx="66">
                  <c:v>65.34</c:v>
                </c:pt>
                <c:pt idx="67">
                  <c:v>1</c:v>
                </c:pt>
                <c:pt idx="68">
                  <c:v>1</c:v>
                </c:pt>
                <c:pt idx="6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7-499E-B90D-DA586ACB943C}"/>
            </c:ext>
          </c:extLst>
        </c:ser>
        <c:ser>
          <c:idx val="1"/>
          <c:order val="1"/>
          <c:tx>
            <c:strRef>
              <c:f>'Average Donation vs Goal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Donation vs Goal '!$A$6:$A$76</c:f>
              <c:strCache>
                <c:ptCount val="70"/>
                <c:pt idx="0">
                  <c:v> $1.00 </c:v>
                </c:pt>
                <c:pt idx="1">
                  <c:v> $50.00 </c:v>
                </c:pt>
                <c:pt idx="2">
                  <c:v> $70.00 </c:v>
                </c:pt>
                <c:pt idx="3">
                  <c:v> $100.00 </c:v>
                </c:pt>
                <c:pt idx="4">
                  <c:v> $101.00 </c:v>
                </c:pt>
                <c:pt idx="5">
                  <c:v> $150.00 </c:v>
                </c:pt>
                <c:pt idx="6">
                  <c:v> $200.00 </c:v>
                </c:pt>
                <c:pt idx="7">
                  <c:v> $220.00 </c:v>
                </c:pt>
                <c:pt idx="8">
                  <c:v> $225.00 </c:v>
                </c:pt>
                <c:pt idx="9">
                  <c:v> $250.00 </c:v>
                </c:pt>
                <c:pt idx="10">
                  <c:v> $300.00 </c:v>
                </c:pt>
                <c:pt idx="11">
                  <c:v> $315.00 </c:v>
                </c:pt>
                <c:pt idx="12">
                  <c:v> $333.00 </c:v>
                </c:pt>
                <c:pt idx="13">
                  <c:v> $350.00 </c:v>
                </c:pt>
                <c:pt idx="14">
                  <c:v> $400.00 </c:v>
                </c:pt>
                <c:pt idx="15">
                  <c:v> $500.00 </c:v>
                </c:pt>
                <c:pt idx="16">
                  <c:v> $550.00 </c:v>
                </c:pt>
                <c:pt idx="17">
                  <c:v> $575.00 </c:v>
                </c:pt>
                <c:pt idx="18">
                  <c:v> $600.00 </c:v>
                </c:pt>
                <c:pt idx="19">
                  <c:v> $700.00 </c:v>
                </c:pt>
                <c:pt idx="20">
                  <c:v> $740.00 </c:v>
                </c:pt>
                <c:pt idx="21">
                  <c:v> $750.00 </c:v>
                </c:pt>
                <c:pt idx="22">
                  <c:v> $773.00 </c:v>
                </c:pt>
                <c:pt idx="23">
                  <c:v> $800.00 </c:v>
                </c:pt>
                <c:pt idx="24">
                  <c:v> $850.00 </c:v>
                </c:pt>
                <c:pt idx="25">
                  <c:v> $1,000.00 </c:v>
                </c:pt>
                <c:pt idx="26">
                  <c:v> $1,200.00 </c:v>
                </c:pt>
                <c:pt idx="27">
                  <c:v> $1,250.00 </c:v>
                </c:pt>
                <c:pt idx="28">
                  <c:v> $1,395.00 </c:v>
                </c:pt>
                <c:pt idx="29">
                  <c:v> $1,400.00 </c:v>
                </c:pt>
                <c:pt idx="30">
                  <c:v> $1,500.00 </c:v>
                </c:pt>
                <c:pt idx="31">
                  <c:v> $1,600.00 </c:v>
                </c:pt>
                <c:pt idx="32">
                  <c:v> $1,650.00 </c:v>
                </c:pt>
                <c:pt idx="33">
                  <c:v> $1,700.00 </c:v>
                </c:pt>
                <c:pt idx="34">
                  <c:v> $1,750.00 </c:v>
                </c:pt>
                <c:pt idx="35">
                  <c:v> $1,800.00 </c:v>
                </c:pt>
                <c:pt idx="36">
                  <c:v> $1,850.00 </c:v>
                </c:pt>
                <c:pt idx="37">
                  <c:v> $1,930.00 </c:v>
                </c:pt>
                <c:pt idx="38">
                  <c:v> $1,960.00 </c:v>
                </c:pt>
                <c:pt idx="39">
                  <c:v> $2,000.00 </c:v>
                </c:pt>
                <c:pt idx="40">
                  <c:v> $2,200.00 </c:v>
                </c:pt>
                <c:pt idx="41">
                  <c:v> $2,250.00 </c:v>
                </c:pt>
                <c:pt idx="42">
                  <c:v> $2,500.00 </c:v>
                </c:pt>
                <c:pt idx="43">
                  <c:v> $2,750.00 </c:v>
                </c:pt>
                <c:pt idx="44">
                  <c:v> $2,800.00 </c:v>
                </c:pt>
                <c:pt idx="45">
                  <c:v> $2,900.00 </c:v>
                </c:pt>
                <c:pt idx="46">
                  <c:v> $3,000.00 </c:v>
                </c:pt>
                <c:pt idx="47">
                  <c:v> $3,200.00 </c:v>
                </c:pt>
                <c:pt idx="48">
                  <c:v> $3,300.00 </c:v>
                </c:pt>
                <c:pt idx="49">
                  <c:v> $3,350.00 </c:v>
                </c:pt>
                <c:pt idx="50">
                  <c:v> $3,500.00 </c:v>
                </c:pt>
                <c:pt idx="51">
                  <c:v> $4,000.00 </c:v>
                </c:pt>
                <c:pt idx="52">
                  <c:v> $4,300.00 </c:v>
                </c:pt>
                <c:pt idx="53">
                  <c:v> $4,500.00 </c:v>
                </c:pt>
                <c:pt idx="54">
                  <c:v> $5,000.00 </c:v>
                </c:pt>
                <c:pt idx="55">
                  <c:v> $5,500.00 </c:v>
                </c:pt>
                <c:pt idx="56">
                  <c:v> $5,862.00 </c:v>
                </c:pt>
                <c:pt idx="57">
                  <c:v> $6,000.00 </c:v>
                </c:pt>
                <c:pt idx="58">
                  <c:v> $7,000.00 </c:v>
                </c:pt>
                <c:pt idx="59">
                  <c:v> $8,000.00 </c:v>
                </c:pt>
                <c:pt idx="60">
                  <c:v> $9,500.00 </c:v>
                </c:pt>
                <c:pt idx="61">
                  <c:v> $10,000.00 </c:v>
                </c:pt>
                <c:pt idx="62">
                  <c:v> $11,500.00 </c:v>
                </c:pt>
                <c:pt idx="63">
                  <c:v> $12,000.00 </c:v>
                </c:pt>
                <c:pt idx="64">
                  <c:v> $13,000.00 </c:v>
                </c:pt>
                <c:pt idx="65">
                  <c:v> $17,000.00 </c:v>
                </c:pt>
                <c:pt idx="66">
                  <c:v> $23,900.00 </c:v>
                </c:pt>
                <c:pt idx="67">
                  <c:v> $25,000.00 </c:v>
                </c:pt>
                <c:pt idx="68">
                  <c:v> $30,000.00 </c:v>
                </c:pt>
                <c:pt idx="69">
                  <c:v> $60,000.00 </c:v>
                </c:pt>
              </c:strCache>
            </c:strRef>
          </c:cat>
          <c:val>
            <c:numRef>
              <c:f>'Average Donation vs Goal '!$C$6:$C$76</c:f>
              <c:numCache>
                <c:formatCode>General</c:formatCode>
                <c:ptCount val="70"/>
                <c:pt idx="6">
                  <c:v>0</c:v>
                </c:pt>
                <c:pt idx="15">
                  <c:v>62.8</c:v>
                </c:pt>
                <c:pt idx="19">
                  <c:v>0</c:v>
                </c:pt>
                <c:pt idx="25">
                  <c:v>18.75</c:v>
                </c:pt>
                <c:pt idx="4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7-499E-B90D-DA586ACB943C}"/>
            </c:ext>
          </c:extLst>
        </c:ser>
        <c:ser>
          <c:idx val="2"/>
          <c:order val="2"/>
          <c:tx>
            <c:strRef>
              <c:f>'Average Donation vs Goal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'Average Donation vs Goal '!$A$6:$A$76</c:f>
              <c:strCache>
                <c:ptCount val="70"/>
                <c:pt idx="0">
                  <c:v> $1.00 </c:v>
                </c:pt>
                <c:pt idx="1">
                  <c:v> $50.00 </c:v>
                </c:pt>
                <c:pt idx="2">
                  <c:v> $70.00 </c:v>
                </c:pt>
                <c:pt idx="3">
                  <c:v> $100.00 </c:v>
                </c:pt>
                <c:pt idx="4">
                  <c:v> $101.00 </c:v>
                </c:pt>
                <c:pt idx="5">
                  <c:v> $150.00 </c:v>
                </c:pt>
                <c:pt idx="6">
                  <c:v> $200.00 </c:v>
                </c:pt>
                <c:pt idx="7">
                  <c:v> $220.00 </c:v>
                </c:pt>
                <c:pt idx="8">
                  <c:v> $225.00 </c:v>
                </c:pt>
                <c:pt idx="9">
                  <c:v> $250.00 </c:v>
                </c:pt>
                <c:pt idx="10">
                  <c:v> $300.00 </c:v>
                </c:pt>
                <c:pt idx="11">
                  <c:v> $315.00 </c:v>
                </c:pt>
                <c:pt idx="12">
                  <c:v> $333.00 </c:v>
                </c:pt>
                <c:pt idx="13">
                  <c:v> $350.00 </c:v>
                </c:pt>
                <c:pt idx="14">
                  <c:v> $400.00 </c:v>
                </c:pt>
                <c:pt idx="15">
                  <c:v> $500.00 </c:v>
                </c:pt>
                <c:pt idx="16">
                  <c:v> $550.00 </c:v>
                </c:pt>
                <c:pt idx="17">
                  <c:v> $575.00 </c:v>
                </c:pt>
                <c:pt idx="18">
                  <c:v> $600.00 </c:v>
                </c:pt>
                <c:pt idx="19">
                  <c:v> $700.00 </c:v>
                </c:pt>
                <c:pt idx="20">
                  <c:v> $740.00 </c:v>
                </c:pt>
                <c:pt idx="21">
                  <c:v> $750.00 </c:v>
                </c:pt>
                <c:pt idx="22">
                  <c:v> $773.00 </c:v>
                </c:pt>
                <c:pt idx="23">
                  <c:v> $800.00 </c:v>
                </c:pt>
                <c:pt idx="24">
                  <c:v> $850.00 </c:v>
                </c:pt>
                <c:pt idx="25">
                  <c:v> $1,000.00 </c:v>
                </c:pt>
                <c:pt idx="26">
                  <c:v> $1,200.00 </c:v>
                </c:pt>
                <c:pt idx="27">
                  <c:v> $1,250.00 </c:v>
                </c:pt>
                <c:pt idx="28">
                  <c:v> $1,395.00 </c:v>
                </c:pt>
                <c:pt idx="29">
                  <c:v> $1,400.00 </c:v>
                </c:pt>
                <c:pt idx="30">
                  <c:v> $1,500.00 </c:v>
                </c:pt>
                <c:pt idx="31">
                  <c:v> $1,600.00 </c:v>
                </c:pt>
                <c:pt idx="32">
                  <c:v> $1,650.00 </c:v>
                </c:pt>
                <c:pt idx="33">
                  <c:v> $1,700.00 </c:v>
                </c:pt>
                <c:pt idx="34">
                  <c:v> $1,750.00 </c:v>
                </c:pt>
                <c:pt idx="35">
                  <c:v> $1,800.00 </c:v>
                </c:pt>
                <c:pt idx="36">
                  <c:v> $1,850.00 </c:v>
                </c:pt>
                <c:pt idx="37">
                  <c:v> $1,930.00 </c:v>
                </c:pt>
                <c:pt idx="38">
                  <c:v> $1,960.00 </c:v>
                </c:pt>
                <c:pt idx="39">
                  <c:v> $2,000.00 </c:v>
                </c:pt>
                <c:pt idx="40">
                  <c:v> $2,200.00 </c:v>
                </c:pt>
                <c:pt idx="41">
                  <c:v> $2,250.00 </c:v>
                </c:pt>
                <c:pt idx="42">
                  <c:v> $2,500.00 </c:v>
                </c:pt>
                <c:pt idx="43">
                  <c:v> $2,750.00 </c:v>
                </c:pt>
                <c:pt idx="44">
                  <c:v> $2,800.00 </c:v>
                </c:pt>
                <c:pt idx="45">
                  <c:v> $2,900.00 </c:v>
                </c:pt>
                <c:pt idx="46">
                  <c:v> $3,000.00 </c:v>
                </c:pt>
                <c:pt idx="47">
                  <c:v> $3,200.00 </c:v>
                </c:pt>
                <c:pt idx="48">
                  <c:v> $3,300.00 </c:v>
                </c:pt>
                <c:pt idx="49">
                  <c:v> $3,350.00 </c:v>
                </c:pt>
                <c:pt idx="50">
                  <c:v> $3,500.00 </c:v>
                </c:pt>
                <c:pt idx="51">
                  <c:v> $4,000.00 </c:v>
                </c:pt>
                <c:pt idx="52">
                  <c:v> $4,300.00 </c:v>
                </c:pt>
                <c:pt idx="53">
                  <c:v> $4,500.00 </c:v>
                </c:pt>
                <c:pt idx="54">
                  <c:v> $5,000.00 </c:v>
                </c:pt>
                <c:pt idx="55">
                  <c:v> $5,500.00 </c:v>
                </c:pt>
                <c:pt idx="56">
                  <c:v> $5,862.00 </c:v>
                </c:pt>
                <c:pt idx="57">
                  <c:v> $6,000.00 </c:v>
                </c:pt>
                <c:pt idx="58">
                  <c:v> $7,000.00 </c:v>
                </c:pt>
                <c:pt idx="59">
                  <c:v> $8,000.00 </c:v>
                </c:pt>
                <c:pt idx="60">
                  <c:v> $9,500.00 </c:v>
                </c:pt>
                <c:pt idx="61">
                  <c:v> $10,000.00 </c:v>
                </c:pt>
                <c:pt idx="62">
                  <c:v> $11,500.00 </c:v>
                </c:pt>
                <c:pt idx="63">
                  <c:v> $12,000.00 </c:v>
                </c:pt>
                <c:pt idx="64">
                  <c:v> $13,000.00 </c:v>
                </c:pt>
                <c:pt idx="65">
                  <c:v> $17,000.00 </c:v>
                </c:pt>
                <c:pt idx="66">
                  <c:v> $23,900.00 </c:v>
                </c:pt>
                <c:pt idx="67">
                  <c:v> $25,000.00 </c:v>
                </c:pt>
                <c:pt idx="68">
                  <c:v> $30,000.00 </c:v>
                </c:pt>
                <c:pt idx="69">
                  <c:v> $60,000.00 </c:v>
                </c:pt>
              </c:strCache>
            </c:strRef>
          </c:cat>
          <c:val>
            <c:numRef>
              <c:f>'Average Donation vs Goal '!$D$6:$D$76</c:f>
              <c:numCache>
                <c:formatCode>General</c:formatCode>
                <c:ptCount val="70"/>
                <c:pt idx="0">
                  <c:v>21.67</c:v>
                </c:pt>
                <c:pt idx="1">
                  <c:v>48.33</c:v>
                </c:pt>
                <c:pt idx="2">
                  <c:v>8.57</c:v>
                </c:pt>
                <c:pt idx="3">
                  <c:v>20.86</c:v>
                </c:pt>
                <c:pt idx="4">
                  <c:v>19.27</c:v>
                </c:pt>
                <c:pt idx="5">
                  <c:v>29.78</c:v>
                </c:pt>
                <c:pt idx="6">
                  <c:v>176.87</c:v>
                </c:pt>
                <c:pt idx="7">
                  <c:v>20.079999999999998</c:v>
                </c:pt>
                <c:pt idx="8">
                  <c:v>26</c:v>
                </c:pt>
                <c:pt idx="9">
                  <c:v>187.67000000000002</c:v>
                </c:pt>
                <c:pt idx="10">
                  <c:v>184.85</c:v>
                </c:pt>
                <c:pt idx="11">
                  <c:v>15.13</c:v>
                </c:pt>
                <c:pt idx="12">
                  <c:v>30.71</c:v>
                </c:pt>
                <c:pt idx="13">
                  <c:v>69.22999999999999</c:v>
                </c:pt>
                <c:pt idx="14">
                  <c:v>54.44</c:v>
                </c:pt>
                <c:pt idx="15">
                  <c:v>593.88999999999987</c:v>
                </c:pt>
                <c:pt idx="16">
                  <c:v>86.19</c:v>
                </c:pt>
                <c:pt idx="18">
                  <c:v>80.72</c:v>
                </c:pt>
                <c:pt idx="19">
                  <c:v>140.82</c:v>
                </c:pt>
                <c:pt idx="20">
                  <c:v>17.25</c:v>
                </c:pt>
                <c:pt idx="21">
                  <c:v>29.67</c:v>
                </c:pt>
                <c:pt idx="22">
                  <c:v>38.65</c:v>
                </c:pt>
                <c:pt idx="23">
                  <c:v>209.83999999999997</c:v>
                </c:pt>
                <c:pt idx="24">
                  <c:v>52.17</c:v>
                </c:pt>
                <c:pt idx="25">
                  <c:v>740.93</c:v>
                </c:pt>
                <c:pt idx="26">
                  <c:v>207.9</c:v>
                </c:pt>
                <c:pt idx="28">
                  <c:v>41.03</c:v>
                </c:pt>
                <c:pt idx="30">
                  <c:v>868.49</c:v>
                </c:pt>
                <c:pt idx="31">
                  <c:v>23.87</c:v>
                </c:pt>
                <c:pt idx="32">
                  <c:v>45.11</c:v>
                </c:pt>
                <c:pt idx="33">
                  <c:v>35.96</c:v>
                </c:pt>
                <c:pt idx="34">
                  <c:v>147.33000000000001</c:v>
                </c:pt>
                <c:pt idx="35">
                  <c:v>61</c:v>
                </c:pt>
                <c:pt idx="38">
                  <c:v>143.1</c:v>
                </c:pt>
                <c:pt idx="39">
                  <c:v>1964.79</c:v>
                </c:pt>
                <c:pt idx="40">
                  <c:v>145.29</c:v>
                </c:pt>
                <c:pt idx="41">
                  <c:v>57.52</c:v>
                </c:pt>
                <c:pt idx="42">
                  <c:v>838.90999999999985</c:v>
                </c:pt>
                <c:pt idx="43">
                  <c:v>125</c:v>
                </c:pt>
                <c:pt idx="44">
                  <c:v>39.81</c:v>
                </c:pt>
                <c:pt idx="45">
                  <c:v>44.76</c:v>
                </c:pt>
                <c:pt idx="46">
                  <c:v>1357.46</c:v>
                </c:pt>
                <c:pt idx="47">
                  <c:v>46.71</c:v>
                </c:pt>
                <c:pt idx="48">
                  <c:v>100.06</c:v>
                </c:pt>
                <c:pt idx="49">
                  <c:v>119.64</c:v>
                </c:pt>
                <c:pt idx="50">
                  <c:v>281.08000000000004</c:v>
                </c:pt>
                <c:pt idx="51">
                  <c:v>1079.68</c:v>
                </c:pt>
                <c:pt idx="52">
                  <c:v>49.55</c:v>
                </c:pt>
                <c:pt idx="53">
                  <c:v>72.89</c:v>
                </c:pt>
                <c:pt idx="54">
                  <c:v>764.19</c:v>
                </c:pt>
                <c:pt idx="55">
                  <c:v>125.09</c:v>
                </c:pt>
                <c:pt idx="56">
                  <c:v>59.7</c:v>
                </c:pt>
                <c:pt idx="57">
                  <c:v>127.81</c:v>
                </c:pt>
                <c:pt idx="58">
                  <c:v>65.099999999999994</c:v>
                </c:pt>
                <c:pt idx="59">
                  <c:v>308.35000000000002</c:v>
                </c:pt>
                <c:pt idx="60">
                  <c:v>98.31</c:v>
                </c:pt>
                <c:pt idx="61">
                  <c:v>141.28</c:v>
                </c:pt>
                <c:pt idx="63">
                  <c:v>173.16</c:v>
                </c:pt>
                <c:pt idx="64">
                  <c:v>70.77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47-499E-B90D-DA586ACB9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489680"/>
        <c:axId val="778488696"/>
      </c:barChart>
      <c:catAx>
        <c:axId val="77848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88696"/>
        <c:crosses val="autoZero"/>
        <c:auto val="1"/>
        <c:lblAlgn val="ctr"/>
        <c:lblOffset val="100"/>
        <c:noMultiLvlLbl val="0"/>
      </c:catAx>
      <c:valAx>
        <c:axId val="77848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8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1-453D-9917-64307EDB64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1-453D-9917-64307EDB64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1-453D-9917-64307EDB64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1-453D-9917-64307EDB6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2120304"/>
        <c:axId val="632121288"/>
      </c:barChart>
      <c:catAx>
        <c:axId val="6321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1288"/>
        <c:crosses val="autoZero"/>
        <c:auto val="1"/>
        <c:lblAlgn val="ctr"/>
        <c:lblOffset val="100"/>
        <c:noMultiLvlLbl val="0"/>
      </c:catAx>
      <c:valAx>
        <c:axId val="63212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38-4864-8E29-BDE43AA8B4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8-4864-8E29-BDE43AA8B4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38-4864-8E29-BDE43AA8B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4043136"/>
        <c:axId val="264041824"/>
      </c:barChart>
      <c:catAx>
        <c:axId val="26404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041824"/>
        <c:crosses val="autoZero"/>
        <c:auto val="1"/>
        <c:lblAlgn val="ctr"/>
        <c:lblOffset val="100"/>
        <c:noMultiLvlLbl val="0"/>
      </c:catAx>
      <c:valAx>
        <c:axId val="26404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04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3</xdr:row>
      <xdr:rowOff>4762</xdr:rowOff>
    </xdr:from>
    <xdr:to>
      <xdr:col>20</xdr:col>
      <xdr:colOff>381000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0B79D-2EA8-42B1-BF76-1062A487C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814386</xdr:colOff>
      <xdr:row>14</xdr:row>
      <xdr:rowOff>66675</xdr:rowOff>
    </xdr:from>
    <xdr:to>
      <xdr:col>11</xdr:col>
      <xdr:colOff>266699</xdr:colOff>
      <xdr:row>35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395BE0-E579-492F-AC5C-5F6D7E4C7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11</xdr:row>
      <xdr:rowOff>166686</xdr:rowOff>
    </xdr:from>
    <xdr:to>
      <xdr:col>35</xdr:col>
      <xdr:colOff>47625</xdr:colOff>
      <xdr:row>35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4B290-66DB-4489-A5BD-8AB26F0A1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166687</xdr:rowOff>
    </xdr:from>
    <xdr:to>
      <xdr:col>14</xdr:col>
      <xdr:colOff>276225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FB8D4-73F2-4E73-BAEA-43F6BD68C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11</xdr:row>
      <xdr:rowOff>166687</xdr:rowOff>
    </xdr:from>
    <xdr:to>
      <xdr:col>18</xdr:col>
      <xdr:colOff>476250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AB98C-88C3-4B45-B772-DA203369F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267.873852083336" createdVersion="6" refreshedVersion="6" minRefreshableVersion="3" recordCount="4114" xr:uid="{3D1516D1-DB85-4318-AB12-A0F2A8C6A37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94700"/>
        <n v="5000"/>
        <n v="390000"/>
        <n v="350000"/>
        <n v="70000"/>
        <n v="35000"/>
        <n v="200000"/>
        <n v="50000"/>
        <n v="30000"/>
        <n v="225000"/>
        <n v="8000"/>
        <n v="100000"/>
        <n v="12000"/>
        <n v="40000"/>
        <n v="2500"/>
        <n v="462000"/>
        <n v="300000"/>
        <n v="250000"/>
        <n v="172889"/>
        <n v="500000"/>
        <n v="82000"/>
        <n v="97000"/>
        <n v="10000"/>
        <n v="25000"/>
        <n v="180000"/>
        <n v="60000"/>
        <n v="20000"/>
        <n v="6000"/>
        <n v="78000"/>
        <n v="85000"/>
        <n v="42000"/>
        <n v="8000000"/>
        <n v="48000"/>
        <n v="140000"/>
        <n v="500"/>
        <n v="38000"/>
        <n v="75000"/>
        <n v="5500"/>
        <n v="15000"/>
        <n v="130000"/>
        <n v="125000"/>
        <n v="1500"/>
        <n v="1000000"/>
        <n v="3000"/>
        <n v="1333666"/>
        <n v="17000"/>
        <n v="33000"/>
        <n v="12500"/>
        <n v="11500"/>
        <n v="7500"/>
        <n v="95000"/>
        <n v="55000"/>
        <n v="8925"/>
        <n v="8800"/>
        <n v="150000"/>
        <n v="18000"/>
        <n v="28450"/>
        <n v="4000"/>
        <n v="280000"/>
        <n v="7750"/>
        <n v="3000000"/>
        <n v="2658"/>
        <n v="1800"/>
        <n v="3500"/>
        <n v="23000"/>
        <n v="2000"/>
        <n v="400000"/>
        <n v="4500"/>
        <n v="80000"/>
        <n v="7900"/>
        <n v="45000"/>
        <n v="93500"/>
        <n v="2885"/>
        <n v="198000"/>
        <n v="8500"/>
        <n v="47000"/>
        <n v="13000"/>
        <n v="7000"/>
        <n v="5875"/>
        <n v="98000"/>
        <n v="71500"/>
        <n v="86350"/>
        <n v="17482"/>
        <n v="90000"/>
        <n v="16500"/>
        <n v="22400"/>
        <n v="26000"/>
        <n v="6500"/>
        <n v="19500"/>
        <n v="600"/>
        <n v="1000"/>
        <n v="10500"/>
        <n v="110000"/>
        <n v="18500"/>
        <n v="9072"/>
        <n v="8400"/>
        <n v="9500"/>
        <n v="44000"/>
        <n v="27000"/>
        <n v="10275"/>
        <n v="89200"/>
        <n v="3423"/>
        <n v="320000"/>
        <n v="3400"/>
        <n v="9000"/>
        <n v="17500"/>
        <n v="160000"/>
        <n v="104219"/>
        <n v="2400"/>
        <n v="32500"/>
        <n v="37500"/>
        <n v="22000"/>
        <n v="16300"/>
        <n v="21000"/>
        <n v="2100"/>
        <n v="14000"/>
        <n v="19000"/>
        <n v="2800"/>
        <n v="116000"/>
        <n v="4900"/>
        <n v="24500"/>
        <n v="44250"/>
        <n v="26500"/>
        <n v="28000"/>
        <n v="17100"/>
        <n v="65000"/>
        <n v="1750"/>
        <n v="3300"/>
        <n v="1960"/>
        <n v="1200"/>
        <n v="9665"/>
        <n v="1"/>
        <n v="5800"/>
        <n v="55650"/>
        <n v="65108"/>
        <n v="9999"/>
        <n v="31000"/>
        <n v="43500"/>
        <n v="49000"/>
        <n v="1700"/>
        <n v="4300"/>
        <n v="16000"/>
        <n v="7214"/>
        <n v="8750"/>
        <n v="8600"/>
        <n v="3405"/>
        <n v="109225"/>
        <n v="2750"/>
        <n v="29000"/>
        <n v="16700"/>
        <n v="1250"/>
        <n v="700"/>
        <n v="33500"/>
        <n v="3350"/>
        <n v="32768"/>
        <n v="11000"/>
        <n v="68000"/>
        <n v="3871"/>
        <n v="179000"/>
        <n v="19800"/>
        <n v="750"/>
        <n v="27500"/>
        <n v="800"/>
        <n v="5400"/>
        <n v="3800"/>
        <n v="54000"/>
        <n v="2200"/>
        <n v="28888"/>
        <n v="36400"/>
        <n v="10600"/>
        <n v="6900"/>
        <n v="6999"/>
        <n v="99000"/>
        <n v="1550"/>
        <n v="4700"/>
        <n v="3600"/>
        <n v="200"/>
        <n v="15500"/>
        <n v="58425"/>
        <n v="4200"/>
        <n v="16350"/>
        <n v="88000"/>
        <n v="13500"/>
        <n v="14500"/>
        <n v="18800"/>
        <n v="7777"/>
        <n v="900"/>
        <n v="52000"/>
        <n v="32000"/>
        <n v="8300"/>
        <n v="10050"/>
        <n v="6700"/>
        <n v="11737"/>
        <n v="57000"/>
        <n v="12200"/>
        <n v="3999"/>
        <n v="2800000"/>
        <n v="3250"/>
        <n v="120000"/>
        <n v="450000"/>
        <n v="24000"/>
        <n v="2700"/>
        <n v="4400"/>
        <n v="261962"/>
        <n v="3100"/>
        <n v="11140"/>
        <n v="8200"/>
        <n v="24200"/>
        <n v="32360"/>
        <n v="51000"/>
        <n v="5250"/>
        <n v="46260"/>
        <n v="2827"/>
        <n v="9800"/>
        <n v="1350"/>
        <n v="5845"/>
        <n v="3255"/>
        <n v="1100"/>
        <n v="12800"/>
        <n v="9850"/>
        <n v="4059"/>
        <n v="14440"/>
        <n v="2550"/>
        <n v="4444"/>
        <n v="2600"/>
        <n v="300"/>
        <n v="100"/>
        <n v="2300"/>
        <n v="3200"/>
        <n v="3750"/>
        <n v="12516"/>
        <n v="11260"/>
        <n v="74997"/>
        <n v="900000"/>
        <n v="7501"/>
        <n v="16870"/>
        <n v="4999"/>
        <n v="6450"/>
        <n v="1400"/>
        <n v="1300"/>
        <n v="3675"/>
        <n v="22500"/>
        <n v="1900"/>
        <n v="37956"/>
        <n v="27800"/>
        <n v="23900"/>
        <n v="4600"/>
        <n v="48725"/>
        <n v="4800"/>
        <n v="4589"/>
        <n v="10557"/>
        <n v="3870"/>
        <n v="495"/>
        <n v="850"/>
        <n v="400"/>
        <n v="1050"/>
        <n v="420"/>
        <n v="5862"/>
        <n v="350"/>
        <n v="6048"/>
        <n v="199"/>
        <n v="37000"/>
        <n v="2250"/>
        <n v="250"/>
        <n v="2350"/>
        <n v="12444"/>
        <n v="126000"/>
        <n v="1600"/>
        <n v="220000"/>
        <n v="22765"/>
        <n v="3700"/>
        <n v="1650"/>
        <n v="2820"/>
        <n v="115250"/>
        <n v="650"/>
        <n v="550"/>
        <n v="2450"/>
        <n v="5105"/>
        <n v="3910"/>
        <n v="4100"/>
        <n v="2220"/>
        <n v="2000000"/>
        <n v="9600"/>
        <n v="133000"/>
        <n v="1897"/>
        <n v="620"/>
        <n v="4575"/>
        <n v="1328"/>
        <n v="70"/>
        <n v="7200"/>
        <n v="550000"/>
        <n v="240000"/>
        <n v="850000"/>
        <n v="14920"/>
        <n v="2001"/>
        <n v="2900"/>
        <n v="2413"/>
        <n v="978"/>
        <n v="4190"/>
        <n v="34000"/>
        <n v="1570.79"/>
        <n v="3900"/>
        <n v="6300"/>
        <n v="1150"/>
        <n v="839"/>
        <n v="450"/>
        <n v="5494"/>
        <n v="1570"/>
        <n v="675"/>
        <n v="999"/>
        <n v="451"/>
        <n v="10"/>
        <n v="960"/>
        <n v="3950"/>
        <n v="38888"/>
        <n v="1395"/>
        <n v="5555.55"/>
        <n v="660"/>
        <n v="930"/>
        <n v="12001"/>
        <n v="39000"/>
        <n v="773"/>
        <n v="50"/>
        <n v="88888"/>
        <n v="5600"/>
        <n v="1385"/>
        <n v="6350"/>
        <n v="2825"/>
        <n v="7534"/>
        <n v="3495"/>
        <n v="1070"/>
        <n v="1551"/>
        <n v="2987"/>
        <n v="3265"/>
        <n v="1450"/>
        <n v="333"/>
        <n v="13111"/>
        <n v="666"/>
        <n v="2725"/>
        <n v="39400"/>
        <n v="2224"/>
        <n v="3550"/>
        <n v="11200"/>
        <n v="3152"/>
        <n v="1964.47"/>
        <n v="80"/>
        <n v="150"/>
        <n v="48500"/>
        <n v="225"/>
        <n v="8012"/>
        <n v="35500"/>
        <n v="347"/>
        <n v="1930"/>
        <n v="125"/>
        <n v="777"/>
        <n v="745"/>
        <n v="117000"/>
        <n v="153"/>
        <n v="480"/>
        <n v="25"/>
        <n v="1850"/>
        <n v="8888"/>
        <n v="1350000"/>
        <n v="220"/>
        <n v="11180"/>
        <n v="12100"/>
        <n v="101"/>
        <n v="12700"/>
        <n v="9041"/>
        <n v="56000"/>
        <n v="740"/>
        <n v="512"/>
        <n v="3759"/>
        <n v="18900"/>
        <n v="315"/>
        <n v="110"/>
        <n v="380000"/>
        <n v="3780"/>
        <n v="3333"/>
        <n v="13"/>
        <n v="94875"/>
        <n v="1300000"/>
        <n v="2560"/>
        <n v="5"/>
        <n v="4480"/>
        <n v="11999"/>
        <n v="175000"/>
        <n v="42500"/>
        <n v="372625"/>
        <n v="2468"/>
        <n v="800000"/>
        <n v="780"/>
        <n v="911"/>
        <n v="5050"/>
        <n v="4290"/>
        <n v="12999"/>
        <n v="40"/>
        <n v="2995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 count="2548">
        <n v="19824"/>
        <n v="3000"/>
        <n v="205025"/>
        <n v="41950"/>
        <n v="82532"/>
        <n v="44388"/>
        <n v="43015"/>
        <n v="1076751.05"/>
        <n v="513422.57"/>
        <n v="5200"/>
        <n v="14000"/>
        <n v="11432"/>
        <n v="2500"/>
        <n v="100824"/>
        <n v="12000"/>
        <n v="150102"/>
        <n v="41500"/>
        <n v="2600"/>
        <n v="6019"/>
        <n v="471567"/>
        <n v="31291"/>
        <n v="349474"/>
        <n v="80070"/>
        <n v="800"/>
        <n v="97273"/>
        <n v="11828"/>
        <n v="1550"/>
        <n v="8190"/>
        <n v="24651"/>
        <n v="12178"/>
        <n v="51906"/>
        <n v="30505"/>
        <n v="2020"/>
        <n v="3200"/>
        <n v="20025.14"/>
        <n v="11467"/>
        <n v="6000"/>
        <n v="301719.59000000003"/>
        <n v="3550"/>
        <n v="86133"/>
        <n v="167410.01999999999"/>
        <n v="114977"/>
        <n v="5540"/>
        <n v="40153"/>
        <n v="1100"/>
        <n v="26241"/>
        <n v="15390"/>
        <n v="48434"/>
        <n v="1050"/>
        <n v="348018"/>
        <n v="57817"/>
        <n v="1020"/>
        <n v="2005"/>
        <n v="500"/>
        <n v="7500"/>
        <n v="50863"/>
        <n v="7397"/>
        <n v="12800"/>
        <n v="3405"/>
        <n v="176420"/>
        <n v="16200"/>
        <n v="161459"/>
        <n v="3172"/>
        <n v="53769"/>
        <n v="2700"/>
        <n v="30112"/>
        <n v="170271"/>
        <n v="1775"/>
        <n v="5250"/>
        <n v="243778"/>
        <n v="4669"/>
        <n v="409782"/>
        <n v="8001"/>
        <n v="2103"/>
        <n v="20032"/>
        <n v="3335"/>
        <n v="11226"/>
        <n v="5800"/>
        <n v="410"/>
        <n v="123920"/>
        <n v="14598"/>
        <n v="13692"/>
        <n v="6691"/>
        <n v="2725"/>
        <n v="23727.55"/>
        <n v="125137"/>
        <n v="152579"/>
        <n v="2300"/>
        <n v="17590"/>
        <n v="1908"/>
        <n v="84947"/>
        <n v="6388"/>
        <n v="20919.25"/>
        <n v="4482"/>
        <n v="21144"/>
        <n v="10000"/>
        <n v="12879"/>
        <n v="1101"/>
        <n v="40079"/>
        <n v="64974"/>
        <n v="2871"/>
        <n v="5739"/>
        <n v="6780"/>
        <n v="9044"/>
        <n v="1040"/>
        <n v="26305.97"/>
        <n v="49830"/>
        <n v="115297.5"/>
        <n v="1026"/>
        <n v="7833"/>
        <n v="27849.22"/>
        <n v="117210.24000000001"/>
        <n v="8230"/>
        <n v="15700"/>
        <n v="176524"/>
        <n v="152604.29999999999"/>
        <n v="7415"/>
        <n v="28520"/>
        <n v="2524"/>
        <n v="11943"/>
        <n v="1867"/>
        <n v="4030"/>
        <n v="4940"/>
        <n v="5233"/>
        <n v="4000"/>
        <n v="57754"/>
        <n v="1224"/>
        <n v="8256"/>
        <n v="5500"/>
        <n v="7860"/>
        <n v="28986.16"/>
        <n v="300"/>
        <n v="1800"/>
        <n v="2693"/>
        <n v="30891.1"/>
        <n v="2635"/>
        <n v="1461"/>
        <n v="11683"/>
        <n v="3501.52"/>
        <n v="6118"/>
        <n v="38500"/>
        <n v="1145"/>
        <n v="2000"/>
        <n v="44669"/>
        <n v="229802.31"/>
        <n v="142483"/>
        <n v="47327"/>
        <n v="12870"/>
        <n v="7905"/>
        <n v="1052110.8700000001"/>
        <n v="35296"/>
        <n v="7576"/>
        <n v="25174"/>
        <n v="4550"/>
        <n v="21360"/>
        <n v="20755"/>
        <n v="8740"/>
        <n v="10042"/>
        <n v="168829.14"/>
        <n v="35123"/>
        <n v="105745"/>
        <n v="15077"/>
        <n v="396659"/>
        <n v="15126"/>
        <n v="8165.55"/>
        <n v="45535"/>
        <n v="9875"/>
        <n v="1772"/>
        <n v="15121"/>
        <n v="24418.6"/>
        <n v="7540"/>
        <n v="250"/>
        <n v="2485"/>
        <n v="508525.01"/>
        <n v="40690"/>
        <n v="7635"/>
        <n v="201165"/>
        <n v="85192"/>
        <n v="64203.33"/>
        <n v="8722"/>
        <n v="15596"/>
        <n v="25132"/>
        <n v="1185"/>
        <n v="3061"/>
        <n v="53771"/>
        <n v="13383"/>
        <n v="7040"/>
        <n v="29939"/>
        <n v="4635"/>
        <n v="46100.69"/>
        <n v="33892"/>
        <n v="5985"/>
        <n v="29681.55"/>
        <n v="100939"/>
        <n v="79173"/>
        <n v="1575"/>
        <n v="21361"/>
        <n v="1571"/>
        <n v="17482"/>
        <n v="335597.31"/>
        <n v="11621"/>
        <n v="120249"/>
        <n v="23414"/>
        <n v="1335"/>
        <n v="6210"/>
        <n v="15285"/>
        <n v="160920"/>
        <n v="2200"/>
        <n v="35848"/>
        <n v="655"/>
        <n v="1305"/>
        <n v="1739"/>
        <n v="22542"/>
        <n v="650"/>
        <n v="20552"/>
        <n v="21380"/>
        <n v="1511"/>
        <n v="33006"/>
        <n v="6027"/>
        <n v="3211"/>
        <n v="1707"/>
        <n v="26480"/>
        <n v="13112"/>
        <n v="6505"/>
        <n v="22215"/>
        <n v="15530"/>
        <n v="20631"/>
        <n v="15808"/>
        <n v="615"/>
        <n v="1025"/>
        <n v="4296"/>
        <n v="4081"/>
        <n v="611"/>
        <n v="113015"/>
        <n v="610"/>
        <n v="3048"/>
        <n v="8114"/>
        <n v="1217"/>
        <n v="10526"/>
        <n v="40850"/>
        <n v="202"/>
        <n v="56146"/>
        <n v="10501"/>
        <n v="605"/>
        <n v="71771"/>
        <n v="26360"/>
        <n v="25312"/>
        <n v="14450"/>
        <n v="1605"/>
        <n v="5012.25"/>
        <n v="200"/>
        <n v="20190"/>
        <n v="2191"/>
        <n v="15535"/>
        <n v="199"/>
        <n v="10235"/>
        <n v="9228"/>
        <n v="977"/>
        <n v="8750"/>
        <n v="37104.03"/>
        <n v="10100"/>
        <n v="8529"/>
        <n v="7164"/>
        <n v="51544"/>
        <n v="92154.22"/>
        <n v="5000"/>
        <n v="3060"/>
        <n v="4396"/>
        <n v="9545"/>
        <n v="54116.28"/>
        <n v="18855"/>
        <n v="23530"/>
        <n v="5680"/>
        <n v="5300"/>
        <n v="1697"/>
        <n v="800211"/>
        <n v="76105"/>
        <n v="50091"/>
        <n v="6020"/>
        <n v="10670"/>
        <n v="75099.199999999997"/>
        <n v="51184"/>
        <n v="5025"/>
        <n v="2605"/>
        <n v="2230"/>
        <n v="14653"/>
        <n v="4250"/>
        <n v="11450"/>
        <n v="2028"/>
        <n v="49811"/>
        <n v="550"/>
        <n v="1283"/>
        <n v="20120"/>
        <n v="74026"/>
        <n v="16984"/>
        <n v="10017"/>
        <n v="11230.25"/>
        <n v="231543.12"/>
        <n v="722"/>
        <n v="17680"/>
        <n v="100036"/>
        <n v="3045"/>
        <n v="5010"/>
        <n v="5001"/>
        <n v="3035"/>
        <n v="8348"/>
        <n v="3195"/>
        <n v="23948"/>
        <n v="7620"/>
        <n v="20365"/>
        <n v="8320"/>
        <n v="3185"/>
        <n v="24691"/>
        <n v="315222.2"/>
        <n v="4050"/>
        <n v="25800"/>
        <n v="3500"/>
        <n v="1225"/>
        <n v="13296"/>
        <n v="15505"/>
        <n v="18100"/>
        <n v="26452"/>
        <n v="4176"/>
        <n v="8685"/>
        <n v="791862"/>
        <n v="5167"/>
        <n v="12029"/>
        <n v="30751"/>
        <n v="2400"/>
        <n v="29531"/>
        <n v="21158"/>
        <n v="1876"/>
        <n v="40055"/>
        <n v="10025"/>
        <n v="55201.52"/>
        <n v="12042"/>
        <n v="3222"/>
        <n v="9832"/>
        <n v="20253"/>
        <n v="10290"/>
        <n v="6235"/>
        <n v="1011"/>
        <n v="5557"/>
        <n v="20022"/>
        <n v="503"/>
        <n v="4522.22"/>
        <n v="11032"/>
        <n v="5510"/>
        <n v="2823"/>
        <n v="16700"/>
        <n v="6111"/>
        <n v="50803"/>
        <n v="33641"/>
        <n v="198415.01"/>
        <n v="2140"/>
        <n v="52576"/>
        <n v="2296"/>
        <n v="2130"/>
        <n v="6060"/>
        <n v="490"/>
        <n v="40404"/>
        <n v="45126"/>
        <n v="10092"/>
        <n v="10088"/>
        <n v="7140"/>
        <n v="73818.240000000005"/>
        <n v="171253"/>
        <n v="6610"/>
        <n v="57197"/>
        <n v="3055"/>
        <n v="2889"/>
        <n v="5456"/>
        <n v="11231"/>
        <n v="6086.26"/>
        <n v="9110"/>
        <n v="6700"/>
        <n v="40357"/>
        <n v="4784"/>
        <n v="2390"/>
        <n v="18472"/>
        <n v="8425"/>
        <n v="3015"/>
        <n v="19195"/>
        <n v="51149"/>
        <n v="2370"/>
        <n v="7873"/>
        <n v="55223"/>
        <n v="106330.39"/>
        <n v="7525.12"/>
        <n v="7184"/>
        <n v="77710.8"/>
        <n v="3275"/>
        <n v="1864"/>
        <n v="2484"/>
        <n v="169985.91"/>
        <n v="3410"/>
        <n v="76130.2"/>
        <n v="5396"/>
        <n v="6925"/>
        <n v="60180"/>
        <n v="35135"/>
        <n v="40140.01"/>
        <n v="17390"/>
        <n v="1525"/>
        <n v="15851"/>
        <n v="8207"/>
        <n v="11056.75"/>
        <n v="47665"/>
        <n v="26619"/>
        <n v="32745"/>
        <n v="19434"/>
        <n v="13846"/>
        <n v="301"/>
        <n v="1805"/>
        <n v="5105"/>
        <n v="2100"/>
        <n v="1500"/>
        <n v="47978"/>
        <n v="39304"/>
        <n v="15230.03"/>
        <n v="92848.5"/>
        <n v="22345"/>
        <n v="6100"/>
        <n v="27189"/>
        <n v="4900"/>
        <n v="28728"/>
        <n v="14055"/>
        <n v="8725"/>
        <n v="7834"/>
        <n v="6056"/>
        <n v="66458.23"/>
        <n v="3685"/>
        <n v="2210"/>
        <n v="169394.6"/>
        <n v="8519"/>
        <n v="15696"/>
        <n v="10119"/>
        <n v="23285"/>
        <n v="43758"/>
        <n v="10065"/>
        <n v="3350"/>
        <n v="5380"/>
        <n v="4500"/>
        <n v="26978"/>
        <n v="10440"/>
        <n v="435"/>
        <n v="5651.58"/>
        <n v="81316"/>
        <n v="8666"/>
        <n v="17277"/>
        <n v="2445"/>
        <n v="3017"/>
        <n v="20070"/>
        <n v="76047"/>
        <n v="5295"/>
        <n v="3005"/>
        <n v="3003"/>
        <n v="1000"/>
        <n v="8110"/>
        <n v="142"/>
        <n v="20128"/>
        <n v="30610"/>
        <n v="2405"/>
        <n v="13293.8"/>
        <n v="10173"/>
        <n v="13534"/>
        <n v="22396"/>
        <n v="1827"/>
        <n v="9387"/>
        <n v="1820"/>
        <n v="12165"/>
        <n v="1256"/>
        <n v="16291"/>
        <n v="10300"/>
        <n v="20820.330000000002"/>
        <n v="22603"/>
        <n v="76726"/>
        <n v="6360"/>
        <n v="6041.6"/>
        <n v="2196"/>
        <n v="10156"/>
        <n v="10291"/>
        <n v="1782"/>
        <n v="4518"/>
        <n v="11500"/>
        <n v="15327"/>
        <n v="6155"/>
        <n v="206743.09"/>
        <n v="25655"/>
        <n v="2994"/>
        <n v="4216"/>
        <n v="19129"/>
        <n v="4340"/>
        <n v="3255"/>
        <n v="15597"/>
        <n v="19931"/>
        <n v="6500"/>
        <n v="3781"/>
        <n v="21316"/>
        <n v="2960"/>
        <n v="292097"/>
        <n v="31820.5"/>
        <n v="3221"/>
        <n v="2550"/>
        <n v="9525"/>
        <n v="17545"/>
        <n v="10846"/>
        <n v="60450.1"/>
        <n v="400"/>
        <n v="1333"/>
        <n v="12792"/>
        <n v="36082"/>
        <n v="3590"/>
        <n v="1860"/>
        <n v="8211"/>
        <n v="3441"/>
        <n v="2115"/>
        <n v="7527"/>
        <n v="33393.339999999997"/>
        <n v="3034"/>
        <n v="1580"/>
        <n v="5000.18"/>
        <n v="22991.01"/>
        <n v="11805"/>
        <n v="35275.64"/>
        <n v="30805"/>
        <n v="40502.99"/>
        <n v="9111"/>
        <n v="5854"/>
        <n v="4939"/>
        <n v="28690"/>
        <n v="6080"/>
        <n v="775"/>
        <n v="3100"/>
        <n v="10200"/>
        <n v="11090"/>
        <n v="16501"/>
        <n v="21994"/>
        <n v="210171"/>
        <n v="10775"/>
        <n v="16636.78"/>
        <n v="5757"/>
        <n v="6007"/>
        <n v="15335"/>
        <n v="1276"/>
        <n v="106222"/>
        <n v="7003"/>
        <n v="13114"/>
        <n v="12554"/>
        <n v="9124"/>
        <n v="4055"/>
        <n v="2027"/>
        <n v="7220"/>
        <n v="3670"/>
        <n v="759"/>
        <n v="3415"/>
        <n v="8567"/>
        <n v="18645"/>
        <n v="2141"/>
        <n v="3900"/>
        <n v="30315"/>
        <n v="3638"/>
        <n v="3636"/>
        <n v="15265"/>
        <n v="5504"/>
        <n v="11880"/>
        <n v="2750"/>
        <n v="4622.01"/>
        <n v="2107"/>
        <n v="17396"/>
        <n v="15171.5"/>
        <n v="6904"/>
        <n v="10678"/>
        <n v="5024"/>
        <n v="5260"/>
        <n v="855"/>
        <n v="3294.01"/>
        <n v="2560"/>
        <n v="850"/>
        <n v="4005"/>
        <n v="16373"/>
        <n v="37994"/>
        <n v="10640"/>
        <n v="5922"/>
        <n v="11594"/>
        <n v="1326"/>
        <n v="107148.74"/>
        <n v="28633.5"/>
        <n v="481"/>
        <n v="721"/>
        <n v="2042"/>
        <n v="360"/>
        <n v="34198"/>
        <n v="837"/>
        <n v="35338"/>
        <n v="2505"/>
        <n v="25388"/>
        <n v="40043.25"/>
        <n v="953"/>
        <n v="1785"/>
        <n v="51514.5"/>
        <n v="13180"/>
        <n v="26233.45"/>
        <n v="74134"/>
        <n v="60175"/>
        <n v="1302"/>
        <n v="14082"/>
        <n v="60046"/>
        <n v="10041"/>
        <n v="7665"/>
        <n v="2004"/>
        <n v="16145.12"/>
        <n v="44636.2"/>
        <n v="53670.6"/>
        <n v="8355"/>
        <n v="152165"/>
        <n v="8471"/>
        <n v="24108"/>
        <n v="1058"/>
        <n v="19860"/>
        <n v="33486"/>
        <n v="30866"/>
        <n v="15591"/>
        <n v="8070.43"/>
        <n v="17412"/>
        <n v="467"/>
        <n v="350"/>
        <n v="5366"/>
        <n v="6061"/>
        <n v="1748"/>
        <n v="972594.99"/>
        <n v="2325"/>
        <n v="22197"/>
        <n v="8120"/>
        <n v="8815"/>
        <n v="8227"/>
        <n v="1390"/>
        <n v="1389"/>
        <n v="810"/>
        <n v="1967"/>
        <n v="25568"/>
        <n v="5431"/>
        <n v="3466"/>
        <n v="5660"/>
        <n v="51605.31"/>
        <n v="11070"/>
        <n v="4028"/>
        <n v="25088"/>
        <n v="5291"/>
        <n v="1150"/>
        <n v="2526"/>
        <n v="43037"/>
        <n v="6646"/>
        <n v="5040"/>
        <n v="4000.22"/>
        <n v="4565"/>
        <n v="5580"/>
        <n v="5236"/>
        <n v="1250"/>
        <n v="19430"/>
        <n v="3407"/>
        <n v="2155"/>
        <n v="17155"/>
        <n v="9700"/>
        <n v="10135"/>
        <n v="788"/>
        <n v="2355"/>
        <n v="11650"/>
        <n v="3133"/>
        <n v="26495.5"/>
        <n v="18625"/>
        <n v="4345"/>
        <n v="7685"/>
        <n v="15565"/>
        <n v="3440"/>
        <n v="11530"/>
        <n v="2215"/>
        <n v="4315"/>
        <n v="1438"/>
        <n v="6077"/>
        <n v="5634"/>
        <n v="21637.22"/>
        <n v="23505"/>
        <n v="1544"/>
        <n v="10031"/>
        <n v="5070"/>
        <n v="8035"/>
        <n v="20343.169999999998"/>
        <n v="15281"/>
        <n v="38876.949999999997"/>
        <n v="5599"/>
        <n v="5046.5200000000004"/>
        <n v="1534"/>
        <n v="31522"/>
        <n v="31404"/>
        <n v="30177"/>
        <n v="8735"/>
        <n v="1201"/>
        <n v="18221"/>
        <n v="4145"/>
        <n v="1527"/>
        <n v="1636"/>
        <n v="41000"/>
        <n v="2726"/>
        <n v="10685"/>
        <n v="193963.9"/>
        <n v="5330"/>
        <n v="30675"/>
        <n v="2607"/>
        <n v="2389"/>
        <n v="10740"/>
        <n v="325"/>
        <n v="433"/>
        <n v="12772.6"/>
        <n v="6705"/>
        <n v="6375"/>
        <n v="6373.27"/>
        <n v="17066"/>
        <n v="153362"/>
        <n v="216"/>
        <n v="108"/>
        <n v="7019"/>
        <n v="180062"/>
        <n v="3014"/>
        <n v="5271"/>
        <n v="9015"/>
        <n v="2145"/>
        <n v="1501"/>
        <n v="10710"/>
        <n v="7495"/>
        <n v="28474"/>
        <n v="5671.11"/>
        <n v="3530"/>
        <n v="10265.01"/>
        <n v="2030"/>
        <n v="21573"/>
        <n v="2670"/>
        <n v="1387"/>
        <n v="35932"/>
        <n v="12256"/>
        <n v="4261"/>
        <n v="15443"/>
        <n v="7876"/>
        <n v="3186"/>
        <n v="12818"/>
        <n v="3905"/>
        <n v="2636"/>
        <n v="8636"/>
        <n v="6628"/>
        <n v="5259"/>
        <n v="11345"/>
        <n v="98953.42"/>
        <n v="6301.76"/>
        <n v="420"/>
        <n v="42311"/>
        <n v="8084"/>
        <n v="3986"/>
        <n v="5452"/>
        <n v="35640"/>
        <n v="419"/>
        <n v="7750"/>
        <n v="2615"/>
        <n v="9395"/>
        <n v="26182.5"/>
        <n v="20122"/>
        <n v="27600.2"/>
        <n v="4371"/>
        <n v="3432"/>
        <n v="10603"/>
        <n v="13685.99"/>
        <n v="12229"/>
        <n v="63460.18"/>
        <n v="3514"/>
        <n v="310"/>
        <n v="13728"/>
        <n v="10115"/>
        <n v="34676"/>
        <n v="4230"/>
        <n v="26024"/>
        <n v="1130"/>
        <n v="2050"/>
        <n v="6962"/>
        <n v="1940"/>
        <n v="5410"/>
        <n v="12446"/>
        <n v="69465.33"/>
        <n v="20569.05"/>
        <n v="509"/>
        <n v="5078"/>
        <n v="405"/>
        <n v="2015"/>
        <n v="805"/>
        <n v="8241"/>
        <n v="201"/>
        <n v="402"/>
        <n v="3417"/>
        <n v="4320"/>
        <n v="8026"/>
        <n v="31272.92"/>
        <n v="4610"/>
        <n v="3506"/>
        <n v="66554.559999999998"/>
        <n v="3902.5"/>
        <n v="100"/>
        <n v="700"/>
        <n v="33791"/>
        <n v="17875"/>
        <n v="19572"/>
        <n v="16465"/>
        <n v="26438"/>
        <n v="6684"/>
        <n v="5176"/>
        <n v="4280"/>
        <n v="3383"/>
        <n v="10045"/>
        <n v="25740"/>
        <n v="10133"/>
        <n v="298"/>
        <n v="20426"/>
        <n v="3366"/>
        <n v="20689"/>
        <n v="27675"/>
        <n v="11364"/>
        <n v="1877"/>
        <n v="4040"/>
        <n v="24505"/>
        <n v="9536"/>
        <n v="7365"/>
        <n v="35389.129999999997"/>
        <n v="15091.06"/>
        <n v="1175"/>
        <n v="10182.02"/>
        <n v="3035.05"/>
        <n v="40594"/>
        <n v="86492"/>
        <n v="21480"/>
        <n v="780"/>
        <n v="2535"/>
        <n v="2630"/>
        <n v="5940"/>
        <n v="42642"/>
        <n v="876"/>
        <n v="8173"/>
        <n v="14190"/>
        <n v="20491"/>
        <n v="35307"/>
        <n v="33229"/>
        <n v="4642"/>
        <n v="3190"/>
        <n v="2800"/>
        <n v="9170"/>
        <n v="21588"/>
        <n v="31683"/>
        <n v="5195"/>
        <n v="7206"/>
        <n v="9030"/>
        <n v="1825"/>
        <n v="10556"/>
        <n v="2110.5"/>
        <n v="8632"/>
        <n v="106084.5"/>
        <n v="23096"/>
        <n v="5555"/>
        <n v="27197.22"/>
        <n v="2585"/>
        <n v="30241"/>
        <n v="1625"/>
        <n v="16806"/>
        <n v="29089"/>
        <n v="5621.38"/>
        <n v="5904"/>
        <n v="4935"/>
        <n v="12410.5"/>
        <n v="6530"/>
        <n v="32903"/>
        <n v="7655"/>
        <n v="13323"/>
        <n v="8780"/>
        <n v="9419"/>
        <n v="15903.5"/>
        <n v="10346"/>
        <n v="3385"/>
        <n v="11747.18"/>
        <n v="8827"/>
        <n v="12571"/>
        <n v="6658"/>
        <n v="6000.66"/>
        <n v="375"/>
        <n v="4310"/>
        <n v="1405"/>
        <n v="5055"/>
        <n v="5232"/>
        <n v="4390"/>
        <n v="280"/>
        <n v="31896.33"/>
        <n v="746"/>
        <n v="6515"/>
        <n v="10046"/>
        <n v="651"/>
        <n v="10027"/>
        <n v="14437.46"/>
        <n v="12400.61"/>
        <n v="3330"/>
        <n v="30026"/>
        <n v="2031"/>
        <n v="147233.76999999999"/>
        <n v="1660"/>
        <n v="58520.2"/>
        <n v="645"/>
        <n v="21742.78"/>
        <n v="16210"/>
        <n v="21905"/>
        <n v="20398"/>
        <n v="3398.1"/>
        <n v="126082.45"/>
        <n v="1102"/>
        <n v="3030"/>
        <n v="1560"/>
        <n v="1650"/>
        <n v="2932"/>
        <n v="19028"/>
        <n v="640"/>
        <n v="5478"/>
        <n v="730"/>
        <n v="2372"/>
        <n v="177412.01"/>
        <n v="26445"/>
        <n v="1001"/>
        <n v="1455"/>
        <n v="636"/>
        <n v="8537"/>
        <n v="12795"/>
        <n v="10338"/>
        <n v="18671"/>
        <n v="18667"/>
        <n v="7793"/>
        <n v="17028.88"/>
        <n v="3531"/>
        <n v="7785"/>
        <n v="33393"/>
        <n v="7050"/>
        <n v="271"/>
        <n v="4243"/>
        <n v="10373"/>
        <n v="16232"/>
        <n v="9370"/>
        <n v="10800"/>
        <n v="90"/>
        <n v="21410"/>
        <n v="6025"/>
        <n v="17170"/>
        <n v="8000"/>
        <n v="1616.14"/>
        <n v="7981"/>
        <n v="2152"/>
        <n v="3317"/>
        <n v="17561"/>
        <n v="15677.5"/>
        <n v="2056.66"/>
        <n v="1788"/>
        <n v="28067.34"/>
        <n v="112536"/>
        <n v="7412"/>
        <n v="10085"/>
        <n v="2945"/>
        <n v="3390"/>
        <n v="6511"/>
        <n v="17731"/>
        <n v="8620"/>
        <n v="6308"/>
        <n v="4884"/>
        <n v="11363"/>
        <n v="6301"/>
        <n v="2041"/>
        <n v="6300"/>
        <n v="621"/>
        <n v="1419"/>
        <n v="1241"/>
        <n v="2344134.67"/>
        <n v="27196.71"/>
        <n v="2831"/>
        <n v="5041"/>
        <n v="796"/>
        <n v="795"/>
        <n v="2826.43"/>
        <n v="1148"/>
        <n v="65313"/>
        <n v="12353"/>
        <n v="6438"/>
        <n v="21684.2"/>
        <n v="15318.55"/>
        <n v="2287"/>
        <n v="10555"/>
        <n v="8080.33"/>
        <n v="3508"/>
        <n v="26744.11"/>
        <n v="175"/>
        <n v="8306.42"/>
        <n v="8211.61"/>
        <n v="1571.55"/>
        <n v="1830"/>
        <n v="5052"/>
        <n v="261"/>
        <n v="1565"/>
        <n v="10335.01"/>
        <n v="2080"/>
        <n v="1126"/>
        <n v="5103"/>
        <n v="4065"/>
        <n v="8730"/>
        <n v="3449"/>
        <n v="500784.27"/>
        <n v="3015.73"/>
        <n v="26100"/>
        <n v="5145"/>
        <n v="3258"/>
        <n v="10950"/>
        <n v="27541"/>
        <n v="15481"/>
        <n v="4275"/>
        <n v="25430.66"/>
        <n v="4090"/>
        <n v="4685"/>
        <n v="15650"/>
        <n v="26349"/>
        <n v="1529"/>
        <n v="31330"/>
        <n v="1698"/>
        <n v="92340.21"/>
        <n v="8401"/>
        <n v="4073"/>
        <n v="11570.92"/>
        <n v="506"/>
        <n v="7670"/>
        <n v="590"/>
        <n v="3877"/>
        <n v="10610"/>
        <n v="10013"/>
        <n v="13121"/>
        <n v="5045"/>
        <n v="1345"/>
        <n v="25375"/>
        <n v="34090.629999999997"/>
        <n v="6632.32"/>
        <n v="5876"/>
        <n v="8053"/>
        <n v="306970"/>
        <n v="5360"/>
        <n v="335"/>
        <n v="9460"/>
        <n v="2925"/>
        <n v="1170"/>
        <n v="2923"/>
        <n v="5673"/>
        <n v="2336"/>
        <n v="2001"/>
        <n v="57342"/>
        <n v="750"/>
        <n v="4656"/>
        <n v="2993"/>
        <n v="1661"/>
        <n v="38743.839999999997"/>
        <n v="5308.26"/>
        <n v="2070.5"/>
        <n v="5700"/>
        <n v="1982"/>
        <n v="1156"/>
        <n v="6108"/>
        <n v="5116"/>
        <n v="50653.11"/>
        <n v="1072"/>
        <n v="2555"/>
        <n v="39550.5"/>
        <n v="3460"/>
        <n v="6257"/>
        <n v="24201"/>
        <n v="5100"/>
        <n v="24315"/>
        <n v="1888"/>
        <n v="32616"/>
        <n v="1803"/>
        <n v="5323.01"/>
        <n v="13014"/>
        <n v="6215"/>
        <n v="123444.12"/>
        <n v="7520"/>
        <n v="4002"/>
        <n v="53157"/>
        <n v="16000"/>
        <n v="326.33"/>
        <n v="7015"/>
        <n v="1142"/>
        <n v="11744.9"/>
        <n v="1060"/>
        <n v="1384"/>
        <n v="4066"/>
        <n v="1382"/>
        <n v="11215"/>
        <n v="30226"/>
        <n v="2681"/>
        <n v="4712"/>
        <n v="21904"/>
        <n v="8272"/>
        <n v="2755"/>
        <n v="60095.35"/>
        <n v="56590"/>
        <n v="5086"/>
        <n v="3148"/>
        <n v="565"/>
        <n v="726"/>
        <n v="10081"/>
        <n v="403"/>
        <n v="1370"/>
        <n v="4510.8599999999997"/>
        <n v="18185"/>
        <n v="885"/>
        <n v="5226"/>
        <n v="2249"/>
        <n v="2971"/>
        <n v="6181"/>
        <n v="5696"/>
        <n v="17805"/>
        <n v="401"/>
        <n v="22933.05"/>
        <n v="8098"/>
        <n v="4569"/>
        <n v="3125"/>
        <n v="2321"/>
        <n v="39131"/>
        <n v="21831"/>
        <n v="1518"/>
        <n v="2476"/>
        <n v="4151"/>
        <n v="5016"/>
        <n v="3659"/>
        <n v="3022"/>
        <n v="13500"/>
        <n v="7701.93"/>
        <n v="397"/>
        <n v="11176"/>
        <n v="1346.11"/>
        <n v="791"/>
        <n v="3710"/>
        <n v="631"/>
        <n v="108397.11"/>
        <n v="3700"/>
        <n v="42086.42"/>
        <n v="13451"/>
        <n v="12965.44"/>
        <n v="2119.9899999999998"/>
        <n v="2512"/>
        <n v="11923"/>
        <n v="470"/>
        <n v="3600"/>
        <n v="5635"/>
        <n v="25648"/>
        <n v="2580"/>
        <n v="15606.4"/>
        <n v="1555"/>
        <n v="2565"/>
        <n v="8152"/>
        <n v="930"/>
        <n v="4794.82"/>
        <n v="15929.51"/>
        <n v="4559"/>
        <n v="30274"/>
        <n v="2857"/>
        <n v="3319"/>
        <n v="1465"/>
        <n v="1078"/>
        <n v="5380.55"/>
        <n v="1614"/>
        <n v="5376"/>
        <n v="3225"/>
        <n v="46032"/>
        <n v="4140"/>
        <n v="460"/>
        <n v="690"/>
        <n v="3526"/>
        <n v="1300"/>
        <n v="4051.99"/>
        <n v="39137"/>
        <n v="305"/>
        <n v="50251.41"/>
        <n v="1521"/>
        <n v="760"/>
        <n v="15651"/>
        <n v="3798"/>
        <n v="6220"/>
        <n v="2500.25"/>
        <n v="909"/>
        <n v="530"/>
        <n v="8399"/>
        <n v="67856"/>
        <n v="1361"/>
        <n v="26577"/>
        <n v="1510"/>
        <n v="2340"/>
        <n v="2113"/>
        <n v="71748"/>
        <n v="980"/>
        <n v="2035"/>
        <n v="3315"/>
        <n v="5263"/>
        <n v="8640"/>
        <n v="32006.67"/>
        <n v="3305"/>
        <n v="3002"/>
        <n v="1050.5"/>
        <n v="225"/>
        <n v="3750"/>
        <n v="525"/>
        <n v="600"/>
        <n v="150"/>
        <n v="75"/>
        <n v="8095"/>
        <n v="5462"/>
        <n v="2842"/>
        <n v="93374"/>
        <n v="2537"/>
        <n v="2835"/>
        <n v="65924.38"/>
        <n v="3205"/>
        <n v="1710"/>
        <n v="223"/>
        <n v="4826"/>
        <n v="4306.1099999999997"/>
        <n v="8091"/>
        <n v="7942"/>
        <n v="5343"/>
        <n v="13279"/>
        <n v="7934"/>
        <n v="1260"/>
        <n v="100490.02"/>
        <n v="11160"/>
        <n v="591"/>
        <n v="4205"/>
        <n v="2360.3200000000002"/>
        <n v="1106"/>
        <n v="5813"/>
        <n v="1030"/>
        <n v="33370.769999999997"/>
        <n v="75029.48"/>
        <n v="1910"/>
        <n v="31275.599999999999"/>
        <n v="2202"/>
        <n v="3155"/>
        <n v="13864.17"/>
        <n v="5355"/>
        <n v="17895.25"/>
        <n v="1831"/>
        <n v="1755.01"/>
        <n v="7595.43"/>
        <n v="14750"/>
        <n v="4450"/>
        <n v="4010"/>
        <n v="4592"/>
        <n v="6485"/>
        <n v="12806"/>
        <n v="8586"/>
        <n v="2545"/>
        <n v="2468"/>
        <n v="145"/>
        <n v="31675"/>
        <n v="362"/>
        <n v="5501"/>
        <n v="7433.48"/>
        <n v="11385"/>
        <n v="4035"/>
        <n v="2160"/>
        <n v="10435"/>
        <n v="12007.18"/>
        <n v="5390"/>
        <n v="76949.820000000007"/>
        <n v="6030"/>
        <n v="3730"/>
        <n v="1506"/>
        <n v="3655"/>
        <n v="215"/>
        <n v="358"/>
        <n v="39304.01"/>
        <n v="1431"/>
        <n v="17444"/>
        <n v="6215.56"/>
        <n v="5422"/>
        <n v="285"/>
        <n v="570"/>
        <n v="28067.57"/>
        <n v="12325"/>
        <n v="3273"/>
        <n v="52198"/>
        <n v="8010"/>
        <n v="2055"/>
        <n v="16862"/>
        <n v="14511"/>
        <n v="13163.5"/>
        <n v="2689"/>
        <n v="3250"/>
        <n v="3955"/>
        <n v="2965"/>
        <n v="13480.16"/>
        <n v="3105"/>
        <n v="17350.13"/>
        <n v="4580"/>
        <n v="4428"/>
        <n v="1826"/>
        <n v="5617"/>
        <n v="842"/>
        <n v="5328"/>
        <n v="5465"/>
        <n v="30047.64"/>
        <n v="2521"/>
        <n v="1400"/>
        <n v="16520.04"/>
        <n v="1536"/>
        <n v="5516"/>
        <n v="3978"/>
        <n v="1535"/>
        <n v="49321"/>
        <n v="2231"/>
        <n v="7733"/>
        <n v="17260.37"/>
        <n v="5496"/>
        <n v="12730.42"/>
        <n v="6258"/>
        <n v="2501"/>
        <n v="6663"/>
        <n v="3120"/>
        <n v="4641"/>
        <n v="10390"/>
        <n v="5604"/>
        <n v="553"/>
        <n v="5875"/>
        <n v="345"/>
        <n v="276"/>
        <n v="4343"/>
        <n v="5509"/>
        <n v="2616"/>
        <n v="170525"/>
        <n v="1445"/>
        <n v="5359.21"/>
        <n v="2060"/>
        <n v="6039"/>
        <n v="7340"/>
        <n v="5003"/>
        <n v="15273"/>
        <n v="7053.61"/>
        <n v="821"/>
        <n v="9500"/>
        <n v="4443"/>
        <n v="205"/>
        <n v="1366"/>
        <n v="12627"/>
        <n v="1365"/>
        <n v="5665"/>
        <n v="7711.3"/>
        <n v="15937"/>
        <n v="1430.06"/>
        <n v="1362"/>
        <n v="5645"/>
        <n v="20459"/>
        <n v="1835"/>
        <n v="1766"/>
        <n v="3735"/>
        <n v="11472"/>
        <n v="22318"/>
        <n v="15723"/>
        <n v="2506"/>
        <n v="12321"/>
        <n v="110538.12"/>
        <n v="18542"/>
        <n v="45979.01"/>
        <n v="3775.5"/>
        <n v="15230"/>
        <n v="1750"/>
        <n v="4372"/>
        <n v="18066"/>
        <n v="8191"/>
        <n v="9130"/>
        <n v="67"/>
        <n v="3080"/>
        <n v="2608"/>
        <n v="1537"/>
        <n v="2735"/>
        <n v="37354.269999999997"/>
        <n v="5202.5"/>
        <n v="5135"/>
        <n v="2000.66"/>
        <n v="3400"/>
        <n v="1200"/>
        <n v="73552"/>
        <n v="12252"/>
        <n v="8315.01"/>
        <n v="2594"/>
        <n v="2525"/>
        <n v="10420"/>
        <n v="38082.69"/>
        <n v="995"/>
        <n v="5623"/>
        <n v="926"/>
        <n v="1322"/>
        <n v="991"/>
        <n v="30037.01"/>
        <n v="5212"/>
        <n v="8832.49"/>
        <n v="285309.33"/>
        <n v="2833"/>
        <n v="4018"/>
        <n v="2503"/>
        <n v="32865.300000000003"/>
        <n v="1251"/>
        <n v="18083"/>
        <n v="8077"/>
        <n v="5771"/>
        <n v="2291"/>
        <n v="1897"/>
        <n v="1700"/>
        <n v="4119"/>
        <n v="4511"/>
        <n v="6141.99"/>
        <n v="35076"/>
        <n v="21679"/>
        <n v="7304.04"/>
        <n v="1108"/>
        <n v="1955"/>
        <n v="4952"/>
        <n v="1758"/>
        <n v="7617"/>
        <n v="8005"/>
        <n v="18851"/>
        <n v="715"/>
        <n v="6565"/>
        <n v="130"/>
        <n v="260"/>
        <n v="585"/>
        <n v="520"/>
        <n v="5910"/>
        <n v="20843.599999999999"/>
        <n v="2856"/>
        <n v="79335.360000000001"/>
        <n v="1296"/>
        <n v="1360"/>
        <n v="4856"/>
        <n v="259"/>
        <n v="4530"/>
        <n v="63527"/>
        <n v="2650"/>
        <n v="10210"/>
        <n v="315295.89"/>
        <n v="9486.69"/>
        <n v="4130"/>
        <n v="5222"/>
        <n v="1547"/>
        <n v="1611"/>
        <n v="21884.69"/>
        <n v="1416"/>
        <n v="900"/>
        <n v="450"/>
        <n v="3791"/>
        <n v="11745"/>
        <n v="28300.45"/>
        <n v="385"/>
        <n v="11998.01"/>
        <n v="5260.92"/>
        <n v="9302.75"/>
        <n v="3906"/>
        <n v="39757"/>
        <n v="2175"/>
        <n v="11633"/>
        <n v="1533"/>
        <n v="6387"/>
        <n v="3320"/>
        <n v="2930"/>
        <n v="5535"/>
        <n v="10299"/>
        <n v="19770.11"/>
        <n v="12521"/>
        <n v="2222"/>
        <n v="5713"/>
        <n v="2093"/>
        <n v="12041.66"/>
        <n v="3485"/>
        <n v="2025"/>
        <n v="15744"/>
        <n v="4170.17"/>
        <n v="10550"/>
        <n v="1010"/>
        <n v="3598"/>
        <n v="5175"/>
        <n v="8014"/>
        <n v="2082.25"/>
        <n v="19292.5"/>
        <n v="3971"/>
        <n v="3025.66"/>
        <n v="2520"/>
        <n v="252"/>
        <n v="5600"/>
        <n v="3773"/>
        <n v="6853"/>
        <n v="2010"/>
        <n v="628"/>
        <n v="12668"/>
        <n v="3760"/>
        <n v="501"/>
        <n v="2879"/>
        <n v="24321.1"/>
        <n v="875"/>
        <n v="125"/>
        <n v="4678.5"/>
        <n v="11094.23"/>
        <n v="560"/>
        <n v="1119"/>
        <n v="4103"/>
        <n v="1553"/>
        <n v="11545"/>
        <n v="12348.5"/>
        <n v="620"/>
        <n v="1115"/>
        <n v="4457"/>
        <n v="2102"/>
        <n v="11353"/>
        <n v="185"/>
        <n v="23086"/>
        <n v="6645"/>
        <n v="15435.55"/>
        <n v="861"/>
        <n v="1105"/>
        <n v="115816"/>
        <n v="1841"/>
        <n v="2147"/>
        <n v="7173"/>
        <n v="8950"/>
        <n v="1471"/>
        <n v="53737"/>
        <n v="979"/>
        <n v="3360.72"/>
        <n v="1527.5"/>
        <n v="3908"/>
        <n v="5433"/>
        <n v="8300"/>
        <n v="5858.84"/>
        <n v="2746"/>
        <n v="427"/>
        <n v="107421.57"/>
        <n v="1218"/>
        <n v="7917.45"/>
        <n v="4078"/>
        <n v="7790"/>
        <n v="19523.310000000001"/>
        <n v="1155"/>
        <n v="486"/>
        <n v="5830.83"/>
        <n v="911"/>
        <n v="425"/>
        <n v="971"/>
        <n v="2366"/>
        <n v="1941"/>
        <n v="12095"/>
        <n v="1570"/>
        <n v="905"/>
        <n v="56079.83"/>
        <n v="2110"/>
        <n v="8739.01"/>
        <n v="1988"/>
        <n v="6740.37"/>
        <n v="3910"/>
        <n v="541"/>
        <n v="1862"/>
        <n v="120"/>
        <n v="480"/>
        <n v="60"/>
        <n v="13614"/>
        <n v="49588"/>
        <n v="2035.05"/>
        <n v="6400.47"/>
        <n v="6208.98"/>
        <n v="2086"/>
        <n v="1665"/>
        <n v="3746"/>
        <n v="9446"/>
        <n v="178"/>
        <n v="3674"/>
        <n v="29209.78"/>
        <n v="5331"/>
        <n v="1125"/>
        <n v="1776"/>
        <n v="355"/>
        <n v="3372.25"/>
        <n v="1005"/>
        <n v="1417"/>
        <n v="413"/>
        <n v="177"/>
        <n v="59"/>
        <n v="2182"/>
        <n v="1120"/>
        <n v="2358"/>
        <n v="17914"/>
        <n v="530.11"/>
        <n v="3880"/>
        <n v="10804.45"/>
        <n v="9801"/>
        <n v="2345"/>
        <n v="7505"/>
        <n v="2286"/>
        <n v="1055"/>
        <n v="4219"/>
        <n v="2870"/>
        <n v="22421"/>
        <n v="6029"/>
        <n v="17176.13"/>
        <n v="1110"/>
        <n v="1402"/>
        <n v="30608.59"/>
        <n v="19557"/>
        <n v="1576"/>
        <n v="3150"/>
        <n v="815"/>
        <n v="6633"/>
        <n v="2385"/>
        <n v="1220"/>
        <n v="2788"/>
        <n v="116"/>
        <n v="11992"/>
        <n v="695"/>
        <n v="521"/>
        <n v="463"/>
        <n v="3062"/>
        <n v="635"/>
        <n v="3171"/>
        <n v="31754.69"/>
        <n v="11122"/>
        <n v="2935"/>
        <n v="3510"/>
        <n v="4085"/>
        <n v="2876"/>
        <n v="9203.23"/>
        <n v="1610"/>
        <n v="230"/>
        <n v="3271"/>
        <n v="7000.58"/>
        <n v="3555"/>
        <n v="2290"/>
        <n v="4004"/>
        <n v="286"/>
        <n v="1315"/>
        <n v="4395"/>
        <n v="4045.93"/>
        <n v="202928.5"/>
        <n v="32035.51"/>
        <n v="1762"/>
        <n v="4546"/>
        <n v="2159"/>
        <n v="6120"/>
        <n v="4135"/>
        <n v="396"/>
        <n v="12929.35"/>
        <n v="677"/>
        <n v="40280"/>
        <n v="8349"/>
        <n v="137254.84"/>
        <n v="1183.19"/>
        <n v="53001.3"/>
        <n v="5845"/>
        <n v="1235"/>
        <n v="11045"/>
        <n v="1065"/>
        <n v="8792.02"/>
        <n v="21935"/>
        <n v="2070"/>
        <n v="12001.5"/>
        <n v="12110"/>
        <n v="6863"/>
        <n v="725"/>
        <n v="32172.66"/>
        <n v="6071"/>
        <n v="9342"/>
        <n v="3058"/>
        <n v="278"/>
        <n v="5050.7700000000004"/>
        <n v="7764"/>
        <n v="997"/>
        <n v="6146.27"/>
        <n v="3486"/>
        <n v="96015.9"/>
        <n v="2156"/>
        <n v="718"/>
        <n v="6240"/>
        <n v="3865.55"/>
        <n v="3036"/>
        <n v="2095"/>
        <n v="41850.46"/>
        <n v="881"/>
        <n v="5116.18"/>
        <n v="110"/>
        <n v="330"/>
        <n v="220"/>
        <n v="3684"/>
        <n v="15705"/>
        <n v="184133.01"/>
        <n v="117108"/>
        <n v="5469"/>
        <n v="4920"/>
        <n v="9121"/>
        <n v="2073"/>
        <n v="1090"/>
        <n v="5430"/>
        <n v="380"/>
        <n v="814"/>
        <n v="2710"/>
        <n v="1408"/>
        <n v="487"/>
        <n v="2596"/>
        <n v="5186"/>
        <n v="1080"/>
        <n v="2052"/>
        <n v="270"/>
        <n v="47189"/>
        <n v="3938"/>
        <n v="5066"/>
        <n v="916"/>
        <n v="136009.76"/>
        <n v="1561"/>
        <n v="2795"/>
        <n v="3976"/>
        <n v="5050"/>
        <n v="376"/>
        <n v="4660"/>
        <n v="1767"/>
        <n v="910"/>
        <n v="105881"/>
        <n v="6042.02"/>
        <n v="3046"/>
        <n v="1015"/>
        <n v="801"/>
        <n v="3095.11"/>
        <n v="1066.8"/>
        <n v="21300"/>
        <n v="426"/>
        <n v="2076"/>
        <n v="5585"/>
        <n v="15315"/>
        <n v="5157"/>
        <n v="5414"/>
        <n v="1485"/>
        <n v="10071"/>
        <n v="53"/>
        <n v="212"/>
        <n v="106"/>
        <n v="4289.99"/>
        <n v="1006"/>
        <n v="2540"/>
        <n v="1215"/>
        <n v="2007"/>
        <n v="1056"/>
        <n v="264"/>
        <n v="8447"/>
        <n v="13228"/>
        <n v="136924.35"/>
        <n v="4313"/>
        <n v="5258"/>
        <n v="2575"/>
        <n v="105"/>
        <n v="210"/>
        <n v="2047"/>
        <n v="1677"/>
        <n v="1623"/>
        <n v="2193"/>
        <n v="7555"/>
        <n v="625"/>
        <n v="312"/>
        <n v="676"/>
        <n v="52"/>
        <n v="1351"/>
        <n v="1246"/>
        <n v="675"/>
        <n v="1920"/>
        <n v="4150"/>
        <n v="415"/>
        <n v="8711.52"/>
        <n v="2125.9899999999998"/>
        <n v="14303"/>
        <n v="3575"/>
        <n v="12413"/>
        <n v="9775"/>
        <n v="155"/>
        <n v="7383.01"/>
        <n v="671"/>
        <n v="1290"/>
        <n v="516"/>
        <n v="2265"/>
        <n v="5096"/>
        <n v="411"/>
        <n v="5080"/>
        <n v="96248.960000000006"/>
        <n v="3540"/>
        <n v="666"/>
        <n v="9477"/>
        <n v="2305"/>
        <n v="7530"/>
        <n v="79686.05"/>
        <n v="3736.55"/>
        <n v="9137"/>
        <n v="714"/>
        <n v="561"/>
        <n v="2804"/>
        <n v="5398.99"/>
        <n v="1272"/>
        <n v="19324"/>
        <n v="28276"/>
        <n v="5481"/>
        <n v="5322"/>
        <n v="5221"/>
        <n v="3751"/>
        <n v="1520"/>
        <n v="1773"/>
        <n v="2734.11"/>
        <n v="1720"/>
        <n v="455"/>
        <n v="7226"/>
        <n v="101"/>
        <n v="1312"/>
        <n v="555"/>
        <n v="3175"/>
        <n v="504"/>
        <n v="5240"/>
        <n v="2065"/>
        <n v="151"/>
        <n v="10814"/>
        <n v="4124"/>
        <n v="754"/>
        <n v="4673"/>
        <n v="8136.01"/>
        <n v="251"/>
        <n v="5570"/>
        <n v="11335.7"/>
        <n v="4409.7700000000004"/>
        <n v="601"/>
        <n v="1301"/>
        <n v="1650.69"/>
        <n v="950"/>
        <n v="1000.01"/>
        <n v="50"/>
        <n v="45041"/>
        <n v="14166"/>
        <n v="3392"/>
        <n v="1297"/>
        <n v="1245"/>
        <n v="3081"/>
        <n v="4409.55"/>
        <n v="2129"/>
        <n v="8064"/>
        <n v="4400"/>
        <n v="2716"/>
        <n v="3453.69"/>
        <n v="8581"/>
        <n v="1577"/>
        <n v="3201"/>
        <n v="1280"/>
        <n v="6592"/>
        <n v="1081"/>
        <n v="4666"/>
        <n v="245"/>
        <n v="3135"/>
        <n v="1270"/>
        <n v="3419"/>
        <n v="4190"/>
        <n v="1021"/>
        <n v="437"/>
        <n v="3010.01"/>
        <n v="5437"/>
        <n v="2864"/>
        <n v="7219"/>
        <n v="2132"/>
        <n v="10026.49"/>
        <n v="1937"/>
        <n v="1788.57"/>
        <n v="7877"/>
        <n v="2706.23"/>
        <n v="47074"/>
        <n v="6755"/>
        <n v="2412.02"/>
        <n v="241"/>
        <n v="5297"/>
        <n v="104146.51"/>
        <n v="1202.17"/>
        <n v="1538"/>
        <n v="11292"/>
        <n v="16573"/>
        <n v="1486"/>
        <n v="3785"/>
        <n v="527"/>
        <n v="3160"/>
        <n v="766"/>
        <n v="670"/>
        <n v="3732"/>
        <n v="430"/>
        <n v="3916"/>
        <n v="1097"/>
        <n v="8105"/>
        <n v="2908"/>
        <n v="1000.99"/>
        <n v="1668"/>
        <n v="2569"/>
        <n v="4516.4399999999996"/>
        <n v="190"/>
        <n v="28817"/>
        <n v="2705"/>
        <n v="1328"/>
        <n v="3981.5"/>
        <n v="25445"/>
        <n v="1275"/>
        <n v="1180"/>
        <n v="3822.33"/>
        <n v="3397"/>
        <n v="5655.6"/>
        <n v="895"/>
        <n v="21882"/>
        <n v="3292"/>
        <n v="1316"/>
        <n v="1502.5"/>
        <n v="657"/>
        <n v="3470"/>
        <n v="6001"/>
        <n v="7062"/>
        <n v="701"/>
        <n v="3270"/>
        <n v="2195"/>
        <n v="6207"/>
        <n v="140"/>
        <n v="4152"/>
        <n v="2145.0100000000002"/>
        <n v="886"/>
        <n v="39500.5"/>
        <n v="279"/>
        <n v="2646.5"/>
        <n v="4176.1099999999997"/>
        <n v="4021"/>
        <n v="3465.32"/>
        <n v="3925"/>
        <n v="1293"/>
        <n v="369"/>
        <n v="3641"/>
        <n v="3132.63"/>
        <n v="1381"/>
        <n v="11727"/>
        <n v="2161"/>
        <n v="1655"/>
        <n v="3170"/>
        <n v="3395"/>
        <n v="4037"/>
        <n v="1742"/>
        <n v="641"/>
        <n v="5388.79"/>
        <n v="2053"/>
        <n v="593"/>
        <n v="684"/>
        <n v="2690"/>
        <n v="1003"/>
        <n v="30334.83"/>
        <n v="1913.05"/>
        <n v="1046"/>
        <n v="1273"/>
        <n v="3226"/>
        <n v="8538.66"/>
        <n v="6130"/>
        <n v="590.02"/>
        <n v="1043"/>
        <n v="408"/>
        <n v="2532"/>
        <n v="226"/>
        <n v="858"/>
        <n v="1669"/>
        <n v="7839"/>
        <n v="1216"/>
        <n v="135"/>
        <n v="4181"/>
        <n v="4853"/>
        <n v="1168"/>
        <n v="43296"/>
        <n v="5831.74"/>
        <n v="1839"/>
        <n v="2063"/>
        <n v="2954"/>
        <n v="2059"/>
        <n v="15186.69"/>
        <n v="2143"/>
        <n v="1691"/>
        <n v="445"/>
        <n v="4092"/>
        <n v="46643.07"/>
        <n v="1330"/>
        <n v="3368"/>
        <n v="576"/>
        <n v="3363"/>
        <n v="752"/>
        <n v="1503"/>
        <n v="3800"/>
        <n v="15725"/>
        <n v="3178"/>
        <n v="485"/>
        <n v="22645"/>
        <n v="924"/>
        <n v="440"/>
        <n v="132"/>
        <n v="7344"/>
        <n v="3562"/>
        <n v="2230.4299999999998"/>
        <n v="6555"/>
        <n v="1091"/>
        <n v="1436"/>
        <n v="825"/>
        <n v="6382.34"/>
        <n v="867"/>
        <n v="39693.279999999999"/>
        <n v="1082"/>
        <n v="1035"/>
        <n v="10429"/>
        <n v="4648.33"/>
        <n v="6842"/>
        <n v="129"/>
        <n v="559"/>
        <n v="11751"/>
        <n v="7160.12"/>
        <n v="3210"/>
        <n v="30383.32"/>
        <n v="4187"/>
        <n v="3499"/>
        <n v="56618"/>
        <n v="1065.23"/>
        <n v="24490"/>
        <n v="170"/>
        <n v="85"/>
        <n v="1147"/>
        <n v="551"/>
        <n v="2075"/>
        <n v="1016"/>
        <n v="1140"/>
        <n v="4559.13"/>
        <n v="5902"/>
        <n v="758"/>
        <n v="2101"/>
        <n v="126"/>
        <n v="3231"/>
        <n v="5285"/>
        <n v="1635"/>
        <n v="377"/>
        <n v="2511.11"/>
        <n v="1004"/>
        <n v="11323"/>
        <n v="10067.5"/>
        <n v="668"/>
        <n v="5051"/>
        <n v="3380"/>
        <n v="4796"/>
        <n v="2335"/>
        <n v="2751"/>
        <n v="1165"/>
        <n v="1705"/>
        <n v="2495"/>
        <n v="2361"/>
        <n v="1532"/>
        <n v="124"/>
        <n v="2804.16"/>
        <n v="10843"/>
        <n v="1855"/>
        <n v="658"/>
        <n v="4022"/>
        <n v="1395"/>
        <n v="451"/>
        <n v="4303"/>
        <n v="3236"/>
        <n v="2620"/>
        <n v="1064"/>
        <n v="2410"/>
        <n v="1715"/>
        <n v="11545.1"/>
        <n v="1590.29"/>
        <n v="367"/>
        <n v="203.9"/>
        <n v="10965"/>
        <n v="5666"/>
        <n v="11656"/>
        <n v="4890"/>
        <n v="2282"/>
        <n v="5526"/>
        <n v="731"/>
        <n v="6041.55"/>
        <n v="1500.2"/>
        <n v="2713"/>
        <n v="1374.16"/>
        <n v="3353"/>
        <n v="34660"/>
        <n v="5358"/>
        <n v="1651"/>
        <n v="1690"/>
        <n v="764"/>
        <n v="281"/>
        <n v="129748.82"/>
        <n v="4000.5"/>
        <n v="320"/>
        <n v="80"/>
        <n v="240"/>
        <n v="160"/>
        <n v="40"/>
        <n v="679.44"/>
        <n v="16165.6"/>
        <n v="4545"/>
        <n v="2549"/>
        <n v="2150.1"/>
        <n v="2946"/>
        <n v="3145"/>
        <n v="2257"/>
        <n v="4906.59"/>
        <n v="3084"/>
        <n v="24297"/>
        <n v="1500.76"/>
        <n v="986"/>
        <n v="2363"/>
        <n v="2087"/>
        <n v="8058.55"/>
        <n v="235"/>
        <n v="6500.09"/>
        <n v="28167.25"/>
        <n v="1055.01"/>
        <n v="1601"/>
        <n v="351"/>
        <n v="234"/>
        <n v="195"/>
        <n v="273"/>
        <n v="156"/>
        <n v="3158"/>
        <n v="2333"/>
        <n v="1671"/>
        <n v="1515.08"/>
        <n v="1319"/>
        <n v="1123.47"/>
        <n v="542"/>
        <n v="773"/>
        <n v="1505"/>
        <n v="15918.65"/>
        <n v="2002.22"/>
        <n v="77"/>
        <n v="6541"/>
        <n v="1807.74"/>
        <n v="346"/>
        <n v="1460"/>
        <n v="115"/>
        <n v="7810"/>
        <n v="153"/>
        <n v="1950"/>
        <n v="25577.56"/>
        <n v="835"/>
        <n v="607"/>
        <n v="341"/>
        <n v="1700.01"/>
        <n v="1883.64"/>
        <n v="678"/>
        <n v="865"/>
        <n v="2669"/>
        <n v="338"/>
        <n v="488"/>
        <n v="2547.69"/>
        <n v="1873"/>
        <n v="824"/>
        <n v="1161"/>
        <n v="2609"/>
        <n v="745"/>
        <n v="3572.12"/>
        <n v="8109"/>
        <n v="2154.66"/>
        <n v="6053"/>
        <n v="7795"/>
        <n v="15673.44"/>
        <n v="2144.34"/>
        <n v="5234"/>
        <n v="2280"/>
        <n v="807"/>
        <n v="660"/>
        <n v="5824"/>
        <n v="2929"/>
        <n v="1391"/>
        <n v="4137"/>
        <n v="622"/>
        <n v="5443"/>
        <n v="7011"/>
        <n v="545"/>
        <n v="109"/>
        <n v="4743"/>
        <n v="2311"/>
        <n v="1587"/>
        <n v="49100"/>
        <n v="1870"/>
        <n v="898"/>
        <n v="359"/>
        <n v="1111"/>
        <n v="537"/>
        <n v="1073"/>
        <n v="1001.49"/>
        <n v="2180"/>
        <n v="1751"/>
        <n v="5235"/>
        <n v="890"/>
        <n v="1884"/>
        <n v="6506"/>
        <n v="852"/>
        <n v="2270.37"/>
        <n v="211"/>
        <n v="1686"/>
        <n v="597"/>
        <n v="2663"/>
        <n v="805.07"/>
        <n v="735"/>
        <n v="70"/>
        <n v="35"/>
        <n v="34.950000000000003"/>
        <n v="4015.71"/>
        <n v="1466"/>
        <n v="732.5"/>
        <n v="8160"/>
        <n v="2331"/>
        <n v="3122"/>
        <n v="104"/>
        <n v="1557"/>
        <n v="519"/>
        <n v="3060.22"/>
        <n v="891"/>
        <n v="1918"/>
        <n v="8076"/>
        <n v="3318"/>
        <n v="4818"/>
        <n v="546"/>
        <n v="1398"/>
        <n v="920"/>
        <n v="6019.01"/>
        <n v="34"/>
        <n v="68"/>
        <n v="3535"/>
        <n v="2836"/>
        <n v="540"/>
        <n v="236"/>
        <n v="2424"/>
        <n v="606"/>
        <n v="705"/>
        <n v="2650.5"/>
        <n v="633"/>
        <n v="1066"/>
        <n v="233"/>
        <n v="266"/>
        <n v="9725"/>
        <n v="595"/>
        <n v="2576"/>
        <n v="3001"/>
        <n v="3660"/>
        <n v="5907"/>
        <n v="361"/>
        <n v="131"/>
        <n v="262"/>
        <n v="1047"/>
        <n v="196"/>
        <n v="65"/>
        <n v="453"/>
        <n v="4524.1499999999996"/>
        <n v="2456.66"/>
        <n v="2618"/>
        <n v="2033"/>
        <n v="258"/>
        <n v="3851.5"/>
        <n v="2598"/>
        <n v="2881"/>
        <n v="2142"/>
        <n v="831"/>
        <n v="1437"/>
        <n v="1656"/>
        <n v="110353.65"/>
        <n v="1336"/>
        <n v="1048"/>
        <n v="381"/>
        <n v="10680"/>
        <n v="32075"/>
        <n v="6680.22"/>
        <n v="2245"/>
        <n v="8807"/>
        <n v="629.99"/>
        <n v="1197"/>
        <n v="12106"/>
        <n v="502"/>
        <n v="1285"/>
        <n v="9425.23"/>
        <n v="904"/>
        <n v="903.14"/>
        <n v="2298"/>
        <n v="93"/>
        <n v="2198"/>
        <n v="3465"/>
        <n v="1082.5"/>
        <n v="277"/>
        <n v="29520.27"/>
        <n v="4067"/>
        <n v="61"/>
        <n v="820"/>
        <n v="879"/>
        <n v="1332"/>
        <n v="2990"/>
        <n v="2867.99"/>
        <n v="2170.9899999999998"/>
        <n v="452"/>
        <n v="391"/>
        <n v="180"/>
        <n v="30"/>
        <n v="1136"/>
        <n v="417"/>
        <n v="505"/>
        <n v="237"/>
        <n v="710"/>
        <n v="1002"/>
        <n v="618"/>
        <n v="13864"/>
        <n v="3803.55"/>
        <n v="497"/>
        <n v="590807.11"/>
        <n v="639"/>
        <n v="1626"/>
        <n v="1364"/>
        <n v="783"/>
        <n v="580"/>
        <n v="29"/>
        <n v="4340.7"/>
        <n v="1041.29"/>
        <n v="3321.25"/>
        <n v="632"/>
        <n v="1031.6400000000001"/>
        <n v="7559"/>
        <n v="4800.8"/>
        <n v="1286"/>
        <n v="1342.01"/>
        <n v="966"/>
        <n v="284"/>
        <n v="481.5"/>
        <n v="141"/>
        <n v="592"/>
        <n v="3289"/>
        <n v="5087"/>
        <n v="1036"/>
        <n v="28"/>
        <n v="2095.2600000000002"/>
        <n v="1367"/>
        <n v="4388"/>
        <n v="1434"/>
        <n v="165"/>
        <n v="55"/>
        <n v="7445.14"/>
        <n v="2930.69"/>
        <n v="2841"/>
        <n v="1993"/>
        <n v="30303.24"/>
        <n v="2606"/>
        <n v="813"/>
        <n v="214"/>
        <n v="107"/>
        <n v="720.01"/>
        <n v="665.21"/>
        <n v="14203"/>
        <n v="1967.76"/>
        <n v="797"/>
        <n v="2204"/>
        <n v="1088"/>
        <n v="316"/>
        <n v="1261"/>
        <n v="683"/>
        <n v="289"/>
        <n v="2013.47"/>
        <n v="860"/>
        <n v="78"/>
        <n v="1259"/>
        <n v="5035.6899999999996"/>
        <n v="872"/>
        <n v="587"/>
        <n v="204"/>
        <n v="51"/>
        <n v="713"/>
        <n v="13704.33"/>
        <n v="3067"/>
        <n v="1063"/>
        <n v="1616"/>
        <n v="353"/>
        <n v="503.22"/>
        <n v="4247"/>
        <n v="24790"/>
        <n v="400.33"/>
        <n v="2399.94"/>
        <n v="25"/>
        <n v="4804"/>
        <n v="173"/>
        <n v="123"/>
        <n v="811"/>
        <n v="637"/>
        <n v="1563"/>
        <n v="292"/>
        <n v="146"/>
        <n v="73"/>
        <n v="10802"/>
        <n v="2729"/>
        <n v="96"/>
        <n v="5056.22"/>
        <n v="1174"/>
        <n v="8837"/>
        <n v="311"/>
        <n v="1647"/>
        <n v="11428.19"/>
        <n v="2451.0100000000002"/>
        <n v="95"/>
        <n v="71"/>
        <n v="2885"/>
        <n v="827"/>
        <n v="189"/>
        <n v="5574"/>
        <n v="94"/>
        <n v="188"/>
        <n v="680"/>
        <n v="1373.24"/>
        <n v="186"/>
        <n v="255"/>
        <n v="162"/>
        <n v="786"/>
        <n v="1594"/>
        <n v="69"/>
        <n v="137"/>
        <n v="91"/>
        <n v="1728.07"/>
        <n v="136"/>
        <n v="317"/>
        <n v="45"/>
        <n v="15039"/>
        <n v="4225"/>
        <n v="10554.11"/>
        <n v="22"/>
        <n v="3307"/>
        <n v="327"/>
        <n v="478"/>
        <n v="7336.01"/>
        <n v="302"/>
        <n v="970"/>
        <n v="10706"/>
        <n v="644"/>
        <n v="1069"/>
        <n v="727"/>
        <n v="2112.9899999999998"/>
        <n v="8301"/>
        <n v="763"/>
        <n v="527.45000000000005"/>
        <n v="334"/>
        <n v="82.01"/>
        <n v="82"/>
        <n v="167820.6"/>
        <n v="2319"/>
        <n v="81"/>
        <n v="1870.99"/>
        <n v="340"/>
        <n v="20"/>
        <n v="118"/>
        <n v="564.66"/>
        <n v="194"/>
        <n v="290"/>
        <n v="712"/>
        <n v="57"/>
        <n v="76"/>
        <n v="416"/>
        <n v="1096"/>
        <n v="56"/>
        <n v="1821"/>
        <n v="37"/>
        <n v="558"/>
        <n v="72"/>
        <n v="36"/>
        <n v="18"/>
        <n v="1493"/>
        <n v="178.52"/>
        <n v="838"/>
        <n v="3012"/>
        <n v="880"/>
        <n v="138"/>
        <n v="586"/>
        <n v="86"/>
        <n v="102"/>
        <n v="133"/>
        <n v="243"/>
        <n v="32"/>
        <n v="48"/>
        <n v="16"/>
        <n v="63"/>
        <n v="3223"/>
        <n v="31"/>
        <n v="92"/>
        <n v="409.01"/>
        <n v="469"/>
        <n v="420.99"/>
        <n v="15"/>
        <n v="371"/>
        <n v="13566"/>
        <n v="113"/>
        <n v="272"/>
        <n v="149"/>
        <n v="26.01"/>
        <n v="13"/>
        <n v="26"/>
        <n v="39"/>
        <n v="128"/>
        <n v="114"/>
        <n v="564"/>
        <n v="187"/>
        <n v="62"/>
        <n v="47.69"/>
        <n v="2299"/>
        <n v="69.83"/>
        <n v="42.25"/>
        <n v="4308"/>
        <n v="42"/>
        <n v="21"/>
        <n v="83"/>
        <n v="41"/>
        <n v="492"/>
        <n v="10"/>
        <n v="38"/>
        <n v="47"/>
        <n v="9"/>
        <n v="8"/>
        <n v="7326.88"/>
        <n v="7"/>
        <n v="27"/>
        <n v="1306"/>
        <n v="6"/>
        <n v="23"/>
        <n v="17"/>
        <n v="11"/>
        <n v="74"/>
        <n v="5"/>
        <n v="64"/>
        <n v="14.5"/>
        <n v="24"/>
        <n v="19"/>
        <n v="9302.5"/>
        <n v="12"/>
        <n v="4"/>
        <n v="3"/>
        <n v="14"/>
        <n v="2"/>
        <n v="1"/>
        <n v="0"/>
      </sharedItems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6"/>
        <n v="1"/>
        <n v="70"/>
        <n v="15"/>
        <n v="33"/>
        <n v="27"/>
        <n v="28"/>
        <n v="775"/>
        <n v="388"/>
        <n v="4"/>
        <n v="11"/>
        <n v="9"/>
        <n v="2"/>
        <n v="100"/>
        <n v="12"/>
        <n v="161"/>
        <n v="45"/>
        <n v="3"/>
        <n v="7"/>
        <n v="555"/>
        <n v="37"/>
        <n v="415"/>
        <n v="123"/>
        <n v="34"/>
        <n v="17"/>
        <n v="73"/>
        <n v="43"/>
        <n v="5"/>
        <n v="19"/>
        <n v="10"/>
        <n v="508"/>
        <n v="146"/>
        <n v="290"/>
        <n v="203"/>
        <n v="48"/>
        <n v="29"/>
        <n v="92"/>
        <n v="680"/>
        <n v="113"/>
        <n v="103"/>
        <n v="26"/>
        <n v="365"/>
        <n v="35"/>
        <n v="353"/>
        <n v="119"/>
        <n v="67"/>
        <n v="379"/>
        <n v="571"/>
        <n v="971"/>
        <n v="8"/>
        <n v="14"/>
        <n v="303"/>
        <n v="36"/>
        <n v="61"/>
        <n v="325"/>
        <n v="398"/>
        <n v="46"/>
        <n v="224"/>
        <n v="56"/>
        <n v="57"/>
        <n v="110"/>
        <n v="181"/>
        <n v="16"/>
        <n v="76"/>
        <n v="144"/>
        <n v="336"/>
        <n v="23"/>
        <n v="84"/>
        <n v="354"/>
        <n v="25"/>
        <n v="541"/>
        <n v="470"/>
        <n v="89"/>
        <n v="38"/>
        <n v="13"/>
        <n v="188"/>
        <n v="18"/>
        <n v="96"/>
        <n v="104"/>
        <n v="40"/>
        <n v="21"/>
        <n v="134"/>
        <n v="158"/>
        <n v="813"/>
        <n v="510"/>
        <n v="170"/>
        <n v="47"/>
        <n v="3863"/>
        <n v="130"/>
        <n v="94"/>
        <n v="80"/>
        <n v="78"/>
        <n v="644"/>
        <n v="404"/>
        <n v="58"/>
        <n v="1530"/>
        <n v="59"/>
        <n v="32"/>
        <n v="179"/>
        <n v="39"/>
        <n v="60"/>
        <n v="97"/>
        <n v="30"/>
        <n v="2051"/>
        <n v="165"/>
        <n v="31"/>
        <n v="821"/>
        <n v="348"/>
        <n v="263"/>
        <n v="65"/>
        <n v="105"/>
        <n v="229"/>
        <n v="128"/>
        <n v="20"/>
        <n v="199"/>
        <n v="147"/>
        <n v="129"/>
        <n v="443"/>
        <n v="350"/>
        <n v="95"/>
        <n v="1501"/>
        <n v="52"/>
        <n v="539"/>
        <n v="69"/>
        <n v="729"/>
        <n v="163"/>
        <n v="99"/>
        <n v="153"/>
        <n v="125"/>
        <n v="62"/>
        <n v="107"/>
        <n v="75"/>
        <n v="77"/>
        <n v="202"/>
        <n v="278"/>
        <n v="356"/>
        <n v="131"/>
        <n v="126"/>
        <n v="72"/>
        <n v="101"/>
        <n v="191"/>
        <n v="44"/>
        <n v="267"/>
        <n v="479"/>
        <n v="50"/>
        <n v="284"/>
        <n v="124"/>
        <n v="4245"/>
        <n v="266"/>
        <n v="402"/>
        <n v="274"/>
        <n v="79"/>
        <n v="271"/>
        <n v="405"/>
        <n v="93"/>
        <n v="55"/>
        <n v="1281"/>
        <n v="98"/>
        <n v="558"/>
        <n v="135"/>
        <n v="115"/>
        <n v="140"/>
        <n v="1789"/>
        <n v="152"/>
        <n v="24"/>
        <n v="4562"/>
        <n v="173"/>
        <n v="235"/>
        <n v="71"/>
        <n v="120"/>
        <n v="66"/>
        <n v="308"/>
        <n v="204"/>
        <n v="1204"/>
        <n v="320"/>
        <n v="248"/>
        <n v="277"/>
        <n v="456"/>
        <n v="1062"/>
        <n v="41"/>
        <n v="355"/>
        <n v="42"/>
        <n v="253"/>
        <n v="116"/>
        <n v="53"/>
        <n v="121"/>
        <n v="323"/>
        <n v="351"/>
        <n v="676"/>
        <n v="498"/>
        <n v="1095"/>
        <n v="22"/>
        <n v="493"/>
        <n v="392"/>
        <n v="114"/>
        <n v="54"/>
        <n v="315"/>
        <n v="176"/>
        <n v="217"/>
        <n v="321"/>
        <n v="102"/>
        <n v="623"/>
        <n v="150"/>
        <n v="183"/>
        <n v="194"/>
        <n v="450"/>
        <n v="1151"/>
        <n v="159"/>
        <n v="299"/>
        <n v="186"/>
        <n v="562"/>
        <n v="531"/>
        <n v="142"/>
        <n v="216"/>
        <n v="87"/>
        <n v="86"/>
        <n v="117"/>
        <n v="74"/>
        <n v="554"/>
        <n v="112"/>
        <n v="1513"/>
        <n v="141"/>
        <n v="2174"/>
        <n v="237"/>
        <n v="81"/>
        <n v="452"/>
        <n v="175"/>
        <n v="90"/>
        <n v="269"/>
        <n v="236"/>
        <n v="311"/>
        <n v="221"/>
        <n v="171"/>
        <n v="1637"/>
        <n v="834"/>
        <n v="68"/>
        <n v="148"/>
        <n v="241"/>
        <n v="122"/>
        <n v="314"/>
        <n v="88"/>
        <n v="49"/>
        <n v="890"/>
        <n v="238"/>
        <n v="285"/>
        <n v="296"/>
        <n v="213"/>
        <n v="433"/>
        <n v="111"/>
        <n v="625"/>
        <n v="85"/>
        <n v="137"/>
        <n v="1293"/>
        <n v="205"/>
        <n v="169"/>
        <n v="133"/>
        <n v="149"/>
        <n v="8359"/>
        <n v="447"/>
        <n v="218"/>
        <n v="375"/>
        <n v="167"/>
        <n v="51"/>
        <n v="196"/>
        <n v="91"/>
        <n v="185"/>
        <n v="139"/>
        <n v="288"/>
        <n v="287"/>
        <n v="276"/>
        <n v="376"/>
        <n v="1780"/>
        <n v="282"/>
        <n v="118"/>
        <n v="1420"/>
        <n v="1670"/>
        <n v="337"/>
        <n v="145"/>
        <n v="82"/>
        <n v="63"/>
        <n v="108"/>
        <n v="942"/>
        <n v="403"/>
        <n v="340"/>
        <n v="251"/>
        <n v="193"/>
        <n v="265"/>
        <n v="132"/>
        <n v="613"/>
        <n v="682"/>
        <n v="312"/>
        <n v="665"/>
        <n v="338"/>
        <n v="259"/>
        <n v="206"/>
        <n v="209"/>
        <n v="280"/>
        <n v="249"/>
        <n v="361"/>
        <n v="154"/>
        <n v="885"/>
        <n v="220"/>
        <n v="438"/>
        <n v="211"/>
        <n v="364"/>
        <n v="343"/>
        <n v="329"/>
        <n v="1107"/>
        <n v="316"/>
        <n v="305"/>
        <n v="64"/>
        <n v="342"/>
        <n v="156"/>
        <n v="1596"/>
        <n v="635"/>
        <n v="222"/>
        <n v="1373"/>
        <n v="208"/>
        <n v="1945"/>
        <n v="369"/>
        <n v="180"/>
        <n v="1260"/>
        <n v="83"/>
        <n v="26457"/>
        <n v="307"/>
        <n v="740"/>
        <n v="246"/>
        <n v="174"/>
        <n v="5812"/>
        <n v="322"/>
        <n v="298"/>
        <n v="184"/>
        <n v="310"/>
        <n v="1088"/>
        <n v="302"/>
        <n v="406"/>
        <n v="3663"/>
        <n v="688"/>
        <n v="467"/>
        <n v="614"/>
        <n v="480"/>
        <n v="294"/>
        <n v="1510"/>
        <n v="651"/>
        <n v="138"/>
        <n v="372"/>
        <n v="270"/>
        <n v="742"/>
        <n v="701"/>
        <n v="226"/>
        <n v="286"/>
        <n v="489"/>
        <n v="273"/>
        <n v="1375"/>
        <n v="535"/>
        <n v="328"/>
        <n v="200"/>
        <n v="182"/>
        <n v="600"/>
        <n v="512"/>
        <n v="660"/>
        <n v="897"/>
        <n v="352"/>
        <n v="951"/>
        <n v="426"/>
        <n v="1251"/>
        <n v="884"/>
        <n v="109"/>
        <n v="1356"/>
        <n v="151"/>
        <n v="454"/>
        <n v="1021"/>
        <n v="189"/>
        <n v="244"/>
        <n v="437"/>
        <n v="1071"/>
        <n v="549"/>
        <n v="394"/>
        <n v="736"/>
        <n v="429"/>
        <n v="707"/>
        <n v="2478"/>
        <n v="223"/>
        <n v="234"/>
        <n v="301"/>
        <n v="232"/>
        <n v="1633"/>
        <n v="136"/>
        <n v="560"/>
        <n v="1104"/>
        <n v="157"/>
        <n v="574"/>
        <n v="455"/>
        <n v="4330"/>
        <n v="499"/>
        <n v="275"/>
        <n v="537"/>
        <n v="332"/>
        <n v="1224"/>
        <n v="983"/>
        <n v="4883"/>
        <n v="441"/>
        <n v="187"/>
        <n v="621"/>
        <n v="162"/>
        <n v="197"/>
        <n v="190"/>
        <n v="127"/>
        <n v="306"/>
        <n v="168"/>
        <n v="389"/>
        <n v="178"/>
        <n v="1887"/>
        <n v="878"/>
        <n v="1762"/>
        <n v="930"/>
        <n v="227"/>
        <n v="827"/>
        <n v="172"/>
        <n v="304"/>
        <n v="383"/>
        <n v="524"/>
        <n v="335"/>
        <n v="207"/>
        <n v="551"/>
        <n v="160"/>
        <n v="3562"/>
        <n v="563"/>
        <n v="714"/>
        <n v="2436"/>
        <n v="943"/>
        <n v="215"/>
        <n v="577"/>
        <n v="1737"/>
        <n v="760"/>
        <n v="3355"/>
        <n v="2139"/>
        <n v="874"/>
        <n v="2525"/>
        <n v="1980"/>
        <n v="400"/>
        <n v="2602"/>
        <n v="240"/>
        <n v="143"/>
        <n v="1876"/>
        <n v="1556"/>
        <n v="106"/>
        <n v="380"/>
        <n v="557"/>
        <n v="902"/>
        <n v="975"/>
        <n v="2165"/>
        <n v="345"/>
        <n v="607"/>
        <n v="465"/>
        <n v="848"/>
        <n v="255"/>
        <n v="666"/>
        <n v="964"/>
        <n v="1049"/>
        <n v="514"/>
        <n v="916"/>
        <n v="242"/>
        <n v="711"/>
        <n v="1328"/>
        <n v="576"/>
        <n v="283"/>
        <n v="859"/>
        <n v="3238"/>
        <n v="615"/>
        <n v="166"/>
        <n v="721"/>
        <n v="413"/>
        <n v="670"/>
        <n v="210"/>
        <n v="424"/>
        <n v="1364"/>
        <n v="177"/>
        <n v="293"/>
        <n v="3468"/>
        <n v="1013"/>
        <n v="279"/>
        <n v="385"/>
        <n v="963"/>
        <n v="473"/>
        <n v="292"/>
        <n v="20242"/>
        <n v="264"/>
        <n v="1113"/>
        <n v="534"/>
        <n v="988"/>
        <n v="445"/>
        <n v="478"/>
        <n v="339"/>
        <n v="391"/>
        <n v="8200"/>
        <n v="944"/>
        <n v="410"/>
        <n v="1019"/>
        <n v="201"/>
        <n v="2035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3304"/>
        <n v="3000"/>
        <n v="2928.93"/>
        <n v="2796.67"/>
        <n v="2500.9699999999998"/>
        <n v="1644"/>
        <n v="1536.25"/>
        <n v="1389.36"/>
        <n v="1323.25"/>
        <n v="1300"/>
        <n v="1272.73"/>
        <n v="1270.22"/>
        <n v="1250"/>
        <n v="1008.24"/>
        <n v="1000"/>
        <n v="932.31"/>
        <n v="922.22"/>
        <n v="866.67"/>
        <n v="859.86"/>
        <n v="849.67"/>
        <n v="845.7"/>
        <n v="842.11"/>
        <n v="800.7"/>
        <n v="800"/>
        <n v="790.84"/>
        <n v="788.53"/>
        <n v="775"/>
        <n v="744.55"/>
        <n v="725.03"/>
        <n v="716.35"/>
        <n v="711.04"/>
        <n v="709.42"/>
        <n v="673.33"/>
        <n v="640"/>
        <n v="606.82000000000005"/>
        <n v="603.53"/>
        <n v="600"/>
        <n v="593.94000000000005"/>
        <n v="591.66999999999996"/>
        <n v="589.95000000000005"/>
        <n v="577.28"/>
        <n v="566.39"/>
        <n v="554"/>
        <n v="550.04"/>
        <n v="550"/>
        <n v="546.69000000000005"/>
        <n v="530.69000000000005"/>
        <n v="526.46"/>
        <n v="525"/>
        <n v="511.79"/>
        <n v="511.65"/>
        <n v="510"/>
        <n v="501.25"/>
        <n v="500"/>
        <n v="493.82"/>
        <n v="493.13"/>
        <n v="492.31"/>
        <n v="486.43"/>
        <n v="483.34"/>
        <n v="462.86"/>
        <n v="457.39"/>
        <n v="453.14"/>
        <n v="451.84"/>
        <n v="450"/>
        <n v="449.43"/>
        <n v="449.26"/>
        <n v="443.75"/>
        <n v="437.5"/>
        <n v="426.93"/>
        <n v="424.45"/>
        <n v="422.02"/>
        <n v="421.11"/>
        <n v="420.6"/>
        <n v="417.33"/>
        <n v="416.88"/>
        <n v="415.78"/>
        <n v="414.29"/>
        <n v="410"/>
        <n v="408.98"/>
        <n v="405.5"/>
        <n v="402.71"/>
        <n v="393.59"/>
        <n v="389.29"/>
        <n v="388.98"/>
        <n v="385.04"/>
        <n v="383.36"/>
        <n v="383.33"/>
        <n v="382.39"/>
        <n v="381.6"/>
        <n v="379.23"/>
        <n v="375.76"/>
        <n v="373.56"/>
        <n v="373.5"/>
        <n v="370.95"/>
        <n v="370.37"/>
        <n v="367.97"/>
        <n v="367"/>
        <n v="364.35"/>
        <n v="358.97"/>
        <n v="358.88"/>
        <n v="358.69"/>
        <n v="356.84"/>
        <n v="347.85"/>
        <n v="346.67"/>
        <n v="346.13"/>
        <n v="346.04"/>
        <n v="343.15"/>
        <n v="342"/>
        <n v="340.57"/>
        <n v="340"/>
        <n v="331.54"/>
        <n v="331.1"/>
        <n v="329.2"/>
        <n v="327.08"/>
        <n v="326.29000000000002"/>
        <n v="324.69"/>
        <n v="322.39"/>
        <n v="320.45"/>
        <n v="315.5"/>
        <n v="314.29000000000002"/>
        <n v="311.17"/>
        <n v="310"/>
        <n v="308.75"/>
        <n v="307.82"/>
        <n v="307.69"/>
        <n v="307.2"/>
        <n v="306"/>
        <n v="305.77999999999997"/>
        <n v="305.56"/>
        <n v="302.31"/>
        <n v="301.94"/>
        <n v="300"/>
        <n v="299.22000000000003"/>
        <n v="297.02999999999997"/>
        <n v="292.77999999999997"/>
        <n v="292.2"/>
        <n v="292.08"/>
        <n v="291.79000000000002"/>
        <n v="291.33"/>
        <n v="287.31"/>
        <n v="286.25"/>
        <n v="285.70999999999998"/>
        <n v="282.72000000000003"/>
        <n v="282.66000000000003"/>
        <n v="279.38"/>
        <n v="278.39"/>
        <n v="273.83"/>
        <n v="272.73"/>
        <n v="272.58999999999997"/>
        <n v="272.36"/>
        <n v="271.51"/>
        <n v="270.57"/>
        <n v="267.81"/>
        <n v="267.64999999999998"/>
        <n v="267"/>
        <n v="266.08999999999997"/>
        <n v="264.85000000000002"/>
        <n v="264.26"/>
        <n v="262.16000000000003"/>
        <n v="262.11"/>
        <n v="261.75"/>
        <n v="259.95"/>
        <n v="259.25"/>
        <n v="256.37"/>
        <n v="255.17"/>
        <n v="254.39"/>
        <n v="253.21"/>
        <n v="253.14"/>
        <n v="252.02"/>
        <n v="251.74"/>
        <n v="251.33"/>
        <n v="250"/>
        <n v="248.5"/>
        <n v="247.94"/>
        <n v="246.61"/>
        <n v="246.29"/>
        <n v="245.02"/>
        <n v="244.8"/>
        <n v="244.12"/>
        <n v="242.28"/>
        <n v="239.94"/>
        <n v="239.35"/>
        <n v="237"/>
        <n v="235.46"/>
        <n v="234.81"/>
        <n v="234.79"/>
        <n v="234.67"/>
        <n v="233.9"/>
        <n v="231.75"/>
        <n v="231.66"/>
        <n v="230.56"/>
        <n v="230.19"/>
        <n v="230.09"/>
        <n v="227.85"/>
        <n v="227.27"/>
        <n v="226.21"/>
        <n v="225"/>
        <n v="224.85"/>
        <n v="224.43"/>
        <n v="224.13"/>
        <n v="223.58"/>
        <n v="223.48"/>
        <n v="223.1"/>
        <n v="222.99"/>
        <n v="222.5"/>
        <n v="221.79"/>
        <n v="221.52"/>
        <n v="220.74"/>
        <n v="220"/>
        <n v="219.93"/>
        <n v="218.33"/>
        <n v="217.5"/>
        <n v="217.38"/>
        <n v="216.75"/>
        <n v="216.67"/>
        <n v="216.34"/>
        <n v="215.96"/>
        <n v="215.86"/>
        <n v="215.73"/>
        <n v="215.25"/>
        <n v="214.07"/>
        <n v="213.38"/>
        <n v="211.84"/>
        <n v="211.48"/>
        <n v="209.84"/>
        <n v="207.62"/>
        <n v="207.07"/>
        <n v="206.31"/>
        <n v="205.3"/>
        <n v="205"/>
        <n v="204.57"/>
        <n v="204.05"/>
        <n v="203.67"/>
        <n v="203.63"/>
        <n v="203.33"/>
        <n v="203.2"/>
        <n v="202.85"/>
        <n v="202.83"/>
        <n v="202.42"/>
        <n v="202.23"/>
        <n v="202"/>
        <n v="201.96"/>
        <n v="201.94"/>
        <n v="201.67"/>
        <n v="201.6"/>
        <n v="201.22"/>
        <n v="200.89"/>
        <n v="200.69"/>
        <n v="200.63"/>
        <n v="200.49"/>
        <n v="200"/>
        <n v="199.9"/>
        <n v="199.18"/>
        <n v="199.17"/>
        <n v="199"/>
        <n v="196.83"/>
        <n v="196.34"/>
        <n v="195.4"/>
        <n v="194.44"/>
        <n v="194.26"/>
        <n v="194.23"/>
        <n v="193.84"/>
        <n v="193.62"/>
        <n v="193.05"/>
        <n v="192.39"/>
        <n v="192.31"/>
        <n v="191.25"/>
        <n v="191.13"/>
        <n v="190.9"/>
        <n v="190.55"/>
        <n v="190.45"/>
        <n v="189.76"/>
        <n v="189.33"/>
        <n v="189.29"/>
        <n v="188.56"/>
        <n v="188.51"/>
        <n v="188.38"/>
        <n v="188.31"/>
        <n v="188.13"/>
        <n v="187.19"/>
        <n v="186.81"/>
        <n v="186.8"/>
        <n v="186.11"/>
        <n v="186.07"/>
        <n v="185.83"/>
        <n v="185.48"/>
        <n v="185.19"/>
        <n v="184.78"/>
        <n v="184.68"/>
        <n v="184.36"/>
        <n v="183.8"/>
        <n v="183.33"/>
        <n v="183.29"/>
        <n v="182.91"/>
        <n v="182.78"/>
        <n v="182.62"/>
        <n v="182.13"/>
        <n v="181.13"/>
        <n v="180.75"/>
        <n v="180.5"/>
        <n v="180.41"/>
        <n v="179.28"/>
        <n v="179.12"/>
        <n v="178.93"/>
        <n v="178.61"/>
        <n v="178.57"/>
        <n v="178.53"/>
        <n v="177.62"/>
        <n v="177.5"/>
        <n v="177.39"/>
        <n v="177.21"/>
        <n v="177.09"/>
        <n v="177.02"/>
        <n v="176.94"/>
        <n v="176.47"/>
        <n v="176.36"/>
        <n v="176.2"/>
        <n v="176.09"/>
        <n v="175.51"/>
        <n v="175"/>
        <n v="174.95"/>
        <n v="174.21"/>
        <n v="174.04"/>
        <n v="174.03"/>
        <n v="174"/>
        <n v="173.7"/>
        <n v="173.58"/>
        <n v="172.41"/>
        <n v="172.23"/>
        <n v="171.84"/>
        <n v="171.79"/>
        <n v="171.43"/>
        <n v="170.7"/>
        <n v="170.63"/>
        <n v="170.55"/>
        <n v="170.45"/>
        <n v="169.92"/>
        <n v="169.85"/>
        <n v="169.61"/>
        <n v="169.58"/>
        <n v="169.52"/>
        <n v="168.78"/>
        <n v="168.75"/>
        <n v="168.69"/>
        <n v="168.51"/>
        <n v="168.5"/>
        <n v="168.39"/>
        <n v="168.25"/>
        <n v="167.67"/>
        <n v="167.49"/>
        <n v="167.15"/>
        <n v="166.97"/>
        <n v="166.67"/>
        <n v="166.06"/>
        <n v="165.35"/>
        <n v="165.16"/>
        <n v="164.94"/>
        <n v="164.91"/>
        <n v="164.8"/>
        <n v="164.62"/>
        <n v="164.3"/>
        <n v="164"/>
        <n v="163.85"/>
        <n v="163.78"/>
        <n v="163.57"/>
        <n v="163.33000000000001"/>
        <n v="162.91999999999999"/>
        <n v="162.91"/>
        <n v="162.77000000000001"/>
        <n v="162.71"/>
        <n v="162.27000000000001"/>
        <n v="161.88"/>
        <n v="161.26"/>
        <n v="161.22"/>
        <n v="161.12"/>
        <n v="160.79"/>
        <n v="160.5"/>
        <n v="160.47"/>
        <n v="160.44"/>
        <n v="160.16"/>
        <n v="160"/>
        <n v="159.82"/>
        <n v="159.52000000000001"/>
        <n v="159.51"/>
        <n v="159.47"/>
        <n v="159.33000000000001"/>
        <n v="159.24"/>
        <n v="158.96"/>
        <n v="158.68"/>
        <n v="158.63999999999999"/>
        <n v="158.36000000000001"/>
        <n v="158"/>
        <n v="157.46"/>
        <n v="157.33000000000001"/>
        <n v="157.29"/>
        <n v="156.77000000000001"/>
        <n v="156.16999999999999"/>
        <n v="156.05000000000001"/>
        <n v="155.94999999999999"/>
        <n v="155.33000000000001"/>
        <n v="155.25"/>
        <n v="155.24"/>
        <n v="155"/>
        <n v="154.41999999999999"/>
        <n v="154.16999999999999"/>
        <n v="153.88999999999999"/>
        <n v="153.52000000000001"/>
        <n v="153.43"/>
        <n v="152.62"/>
        <n v="152.54"/>
        <n v="152.5"/>
        <n v="152.41"/>
        <n v="151.97999999999999"/>
        <n v="151.46"/>
        <n v="151.32"/>
        <n v="151.24"/>
        <n v="150.9"/>
        <n v="150.65"/>
        <n v="150.5"/>
        <n v="150.41999999999999"/>
        <n v="150.15"/>
        <n v="150"/>
        <n v="149.46"/>
        <n v="149.44"/>
        <n v="149.31"/>
        <n v="149.03"/>
        <n v="148.97"/>
        <n v="148.78"/>
        <n v="148.57"/>
        <n v="148.47999999999999"/>
        <n v="148.08000000000001"/>
        <n v="147.94999999999999"/>
        <n v="147.88"/>
        <n v="147.81"/>
        <n v="147.71"/>
        <n v="147.68"/>
        <n v="147.4"/>
        <n v="147.33000000000001"/>
        <n v="147.16999999999999"/>
        <n v="146.88"/>
        <n v="146.69"/>
        <n v="146.65"/>
        <n v="146.44999999999999"/>
        <n v="146.35"/>
        <n v="145.87"/>
        <n v="145.65"/>
        <n v="145.41"/>
        <n v="145.16"/>
        <n v="145.04"/>
        <n v="145"/>
        <n v="144.91"/>
        <n v="144.69"/>
        <n v="144.43"/>
        <n v="143.97999999999999"/>
        <n v="143.82"/>
        <n v="143.66999999999999"/>
        <n v="143.36000000000001"/>
        <n v="143.21"/>
        <n v="143.11000000000001"/>
        <n v="143.1"/>
        <n v="143"/>
        <n v="142.86000000000001"/>
        <n v="142.28"/>
        <n v="142"/>
        <n v="141.75"/>
        <n v="141.71"/>
        <n v="141.47"/>
        <n v="141.41999999999999"/>
        <n v="141.29"/>
        <n v="140.97999999999999"/>
        <n v="140.86000000000001"/>
        <n v="140.54"/>
        <n v="140.1"/>
        <n v="140"/>
        <n v="139.83000000000001"/>
        <n v="139.56"/>
        <n v="139.53"/>
        <n v="139.24"/>
        <n v="139.19"/>
        <n v="138.80000000000001"/>
        <n v="138.66999999999999"/>
        <n v="138.49"/>
        <n v="138.26"/>
        <n v="137.93"/>
        <n v="137.31"/>
        <n v="137.25"/>
        <n v="137.24"/>
        <n v="137.21"/>
        <n v="137.08000000000001"/>
        <n v="136.91"/>
        <n v="136.9"/>
        <n v="136.85"/>
        <n v="136.78"/>
        <n v="136.63999999999999"/>
        <n v="136.46"/>
        <n v="136.36000000000001"/>
        <n v="136.09"/>
        <n v="136"/>
        <n v="135.66999999999999"/>
        <n v="135.63"/>
        <n v="135.59"/>
        <n v="135.41999999999999"/>
        <n v="135.04"/>
        <n v="134.91"/>
        <n v="134.55000000000001"/>
        <n v="134.36000000000001"/>
        <n v="134.26"/>
        <n v="134.21"/>
        <n v="134.15"/>
        <n v="133.93"/>
        <n v="133.9"/>
        <n v="133.74"/>
        <n v="133.33000000000001"/>
        <n v="133.30000000000001"/>
        <n v="133.25"/>
        <n v="133.13999999999999"/>
        <n v="132.96"/>
        <n v="132.86000000000001"/>
        <n v="132.44"/>
        <n v="132.35"/>
        <n v="132.19"/>
        <n v="132.05000000000001"/>
        <n v="131.99"/>
        <n v="131.91"/>
        <n v="131.66999999999999"/>
        <n v="131.58000000000001"/>
        <n v="131.38"/>
        <n v="131.16999999999999"/>
        <n v="131.13999999999999"/>
        <n v="130.53"/>
        <n v="130.22999999999999"/>
        <n v="130.16"/>
        <n v="130.09"/>
        <n v="129.97"/>
        <n v="129.82"/>
        <n v="129.36000000000001"/>
        <n v="129.16999999999999"/>
        <n v="129.11000000000001"/>
        <n v="129.03"/>
        <n v="128.94999999999999"/>
        <n v="128.91"/>
        <n v="128.62"/>
        <n v="128.38999999999999"/>
        <n v="128.27000000000001"/>
        <n v="127.98"/>
        <n v="127.93"/>
        <n v="127.81"/>
        <n v="127.79"/>
        <n v="127.6"/>
        <n v="127.36"/>
        <n v="127.33"/>
        <n v="127.32"/>
        <n v="126.81"/>
        <n v="126.72"/>
        <n v="126.69"/>
        <n v="126.67"/>
        <n v="126.55"/>
        <n v="126.5"/>
        <n v="126.48"/>
        <n v="126.46"/>
        <n v="125.99"/>
        <n v="125.98"/>
        <n v="125.94"/>
        <n v="125.81"/>
        <n v="125.79"/>
        <n v="125.45"/>
        <n v="125.38"/>
        <n v="125.27"/>
        <n v="125.12"/>
        <n v="125.09"/>
        <n v="125.05"/>
        <n v="125"/>
        <n v="124.92"/>
        <n v="123.94"/>
        <n v="123.38"/>
        <n v="123.35"/>
        <n v="123.29"/>
        <n v="122.74"/>
        <n v="122.54"/>
        <n v="122.33"/>
        <n v="122.14"/>
        <n v="122"/>
        <n v="121.9"/>
        <n v="121.43"/>
        <n v="121.36"/>
        <n v="121.28"/>
        <n v="121"/>
        <n v="120.91"/>
        <n v="120.86"/>
        <n v="120.77"/>
        <n v="120.55"/>
        <n v="120.39"/>
        <n v="120.31"/>
        <n v="120.25"/>
        <n v="120.17"/>
        <n v="120.12"/>
        <n v="120"/>
        <n v="119.99"/>
        <n v="119.64"/>
        <n v="119.57"/>
        <n v="119.39"/>
        <n v="119.29"/>
        <n v="119.19"/>
        <n v="119.18"/>
        <n v="119.13"/>
        <n v="119"/>
        <n v="118.97"/>
        <n v="118.74"/>
        <n v="118.7"/>
        <n v="118.61"/>
        <n v="118.45"/>
        <n v="118.36"/>
        <n v="118.34"/>
        <n v="118.2"/>
        <n v="118.13"/>
        <n v="117.92"/>
        <n v="117.88"/>
        <n v="117.85"/>
        <n v="117.77"/>
        <n v="117.7"/>
        <n v="117.68"/>
        <n v="117.65"/>
        <n v="117.6"/>
        <n v="117.56"/>
        <n v="117.51"/>
        <n v="117.49"/>
        <n v="117.36"/>
        <n v="117.23"/>
        <n v="116.96"/>
        <n v="116.86"/>
        <n v="116.75"/>
        <n v="116.73"/>
        <n v="116.67"/>
        <n v="116.65"/>
        <n v="116.56"/>
        <n v="116.53"/>
        <n v="116.35"/>
        <n v="116.25"/>
        <n v="116.21"/>
        <n v="116"/>
        <n v="115.99"/>
        <n v="115.87"/>
        <n v="115.83"/>
        <n v="115.75"/>
        <n v="115.71"/>
        <n v="115.69"/>
        <n v="115.55"/>
        <n v="115.53"/>
        <n v="115.51"/>
        <n v="115.45"/>
        <n v="115.38"/>
        <n v="115.31"/>
        <n v="115.09"/>
        <n v="115.08"/>
        <n v="115.02"/>
        <n v="115"/>
        <n v="114.82"/>
        <n v="114.77"/>
        <n v="114.59"/>
        <n v="114.55"/>
        <n v="114.29"/>
        <n v="114.13"/>
        <n v="114"/>
        <n v="113.88"/>
        <n v="113.83"/>
        <n v="113.64"/>
        <n v="113.63"/>
        <n v="113.57"/>
        <n v="113.42"/>
        <n v="112.86"/>
        <n v="112.79"/>
        <n v="112.61"/>
        <n v="112.57"/>
        <n v="112.14"/>
        <n v="112.02"/>
        <n v="111.89"/>
        <n v="111.8"/>
        <n v="111.53"/>
        <n v="111.41"/>
        <n v="111.38"/>
        <n v="111.18"/>
        <n v="111.11"/>
        <n v="110.97"/>
        <n v="110.87"/>
        <n v="110.75"/>
        <n v="110.64"/>
        <n v="110.62"/>
        <n v="110.5"/>
        <n v="110.49"/>
        <n v="110.47"/>
        <n v="110.39"/>
        <n v="110.35"/>
        <n v="110.29"/>
        <n v="110.23"/>
        <n v="110.22"/>
        <n v="110.07"/>
        <n v="109.96"/>
        <n v="109.94"/>
        <n v="109.82"/>
        <n v="109.78"/>
        <n v="109.71"/>
        <n v="109.59"/>
        <n v="109.57"/>
        <n v="109.45"/>
        <n v="109.42"/>
        <n v="109.34"/>
        <n v="109.19"/>
        <n v="109.18"/>
        <n v="109.11"/>
        <n v="109.08"/>
        <n v="109.07"/>
        <n v="109.04"/>
        <n v="109.03"/>
        <n v="108.97"/>
        <n v="108.78"/>
        <n v="108.63"/>
        <n v="108.59"/>
        <n v="108.48"/>
        <n v="108.33"/>
        <n v="108.25"/>
        <n v="108.24"/>
        <n v="108.15"/>
        <n v="108.05"/>
        <n v="108.02"/>
        <n v="108.01"/>
        <n v="108"/>
        <n v="107.98"/>
        <n v="107.82"/>
        <n v="107.64"/>
        <n v="107.57"/>
        <n v="107.32"/>
        <n v="107.25"/>
        <n v="107.21"/>
        <n v="107.1"/>
        <n v="107.07"/>
        <n v="107.05"/>
        <n v="107"/>
        <n v="106.97"/>
        <n v="106.93"/>
        <n v="106.84"/>
        <n v="106.8"/>
        <n v="106.69"/>
        <n v="106.62"/>
        <n v="106.57"/>
        <n v="106.53"/>
        <n v="106.5"/>
        <n v="106.43"/>
        <n v="106.2"/>
        <n v="105.93"/>
        <n v="105.54"/>
        <n v="105.52"/>
        <n v="105.44"/>
        <n v="105.32"/>
        <n v="105.26"/>
        <n v="105.21"/>
        <n v="105.18"/>
        <n v="105.05"/>
        <n v="105.03"/>
        <n v="105"/>
        <n v="104.99"/>
        <n v="104.89"/>
        <n v="104.85"/>
        <n v="104.82"/>
        <n v="104.75"/>
        <n v="104.73"/>
        <n v="104.65"/>
        <n v="104.6"/>
        <n v="104.57"/>
        <n v="104.39"/>
        <n v="104.31"/>
        <n v="104.26"/>
        <n v="104.17"/>
        <n v="104.15"/>
        <n v="104.07"/>
        <n v="104"/>
        <n v="103.95"/>
        <n v="103.68"/>
        <n v="103.64"/>
        <n v="103.52"/>
        <n v="103.35"/>
        <n v="103.33"/>
        <n v="103.22"/>
        <n v="103.21"/>
        <n v="103.2"/>
        <n v="103.17"/>
        <n v="103.04"/>
        <n v="102.86"/>
        <n v="102.73"/>
        <n v="102.5"/>
        <n v="102.38"/>
        <n v="102.11"/>
        <n v="102.08"/>
        <n v="102.02"/>
        <n v="101.86"/>
        <n v="101.83"/>
        <n v="101.8"/>
        <n v="101.56"/>
        <n v="101.25"/>
        <n v="100.75"/>
        <n v="100.63"/>
        <n v="100.5"/>
        <n v="100.47"/>
        <n v="100.33"/>
        <n v="100.23"/>
        <n v="100.22"/>
        <n v="100.17"/>
        <n v="100.08"/>
        <n v="100.06"/>
        <n v="100"/>
        <n v="99.97"/>
        <n v="99.86"/>
        <n v="99.79"/>
        <n v="99.77"/>
        <n v="99.76"/>
        <n v="99.54"/>
        <n v="99.53"/>
        <n v="99.5"/>
        <n v="99.46"/>
        <n v="99.38"/>
        <n v="99.34"/>
        <n v="99.33"/>
        <n v="99.16"/>
        <n v="99"/>
        <n v="98.99"/>
        <n v="98.84"/>
        <n v="98.82"/>
        <n v="98.79"/>
        <n v="98.54"/>
        <n v="98.41"/>
        <n v="98.36"/>
        <n v="98.31"/>
        <n v="98.2"/>
        <n v="98.03"/>
        <n v="97.99"/>
        <n v="97.92"/>
        <n v="97.9"/>
        <n v="97.82"/>
        <n v="97.73"/>
        <n v="97.64"/>
        <n v="97.5"/>
        <n v="97.41"/>
        <n v="97.38"/>
        <n v="97.36"/>
        <n v="97.33"/>
        <n v="97.3"/>
        <n v="97.19"/>
        <n v="97.11"/>
        <n v="97"/>
        <n v="96.88"/>
        <n v="96.71"/>
        <n v="96.67"/>
        <n v="96.55"/>
        <n v="96.53"/>
        <n v="96.38"/>
        <n v="96.3"/>
        <n v="96.2"/>
        <n v="96.19"/>
        <n v="96.08"/>
        <n v="96.06"/>
        <n v="96.05"/>
        <n v="95.96"/>
        <n v="95.95"/>
        <n v="95.93"/>
        <n v="95.91"/>
        <n v="95.83"/>
        <n v="95.78"/>
        <n v="95.76"/>
        <n v="95.74"/>
        <n v="95.7"/>
        <n v="95.59"/>
        <n v="95.49"/>
        <n v="95.37"/>
        <n v="95.28"/>
        <n v="95.24"/>
        <n v="95.23"/>
        <n v="94.91"/>
        <n v="94.9"/>
        <n v="94.74"/>
        <n v="94.64"/>
        <n v="94.55"/>
        <n v="94.51"/>
        <n v="94.49"/>
        <n v="94.41"/>
        <n v="94.28"/>
        <n v="94.19"/>
        <n v="94.1"/>
        <n v="94.05"/>
        <n v="94.03"/>
        <n v="93.98"/>
        <n v="93.9"/>
        <n v="93.81"/>
        <n v="93.77"/>
        <n v="93.76"/>
        <n v="93.75"/>
        <n v="93.7"/>
        <n v="93.67"/>
        <n v="93.61"/>
        <n v="93.43"/>
        <n v="93.4"/>
        <n v="93.33"/>
        <n v="93.26"/>
        <n v="93.25"/>
        <n v="93.07"/>
        <n v="93.02"/>
        <n v="93"/>
        <n v="92.84"/>
        <n v="92.55"/>
        <n v="92.54"/>
        <n v="92.5"/>
        <n v="92.39"/>
        <n v="92.32"/>
        <n v="92.25"/>
        <n v="92.22"/>
        <n v="92.16"/>
        <n v="92.14"/>
        <n v="92.13"/>
        <n v="92.1"/>
        <n v="92.04"/>
        <n v="91.88"/>
        <n v="91.84"/>
        <n v="91.83"/>
        <n v="91.82"/>
        <n v="91.76"/>
        <n v="91.67"/>
        <n v="91.63"/>
        <n v="91.59"/>
        <n v="91.48"/>
        <n v="91.43"/>
        <n v="91.3"/>
        <n v="91.25"/>
        <n v="91.23"/>
        <n v="91.21"/>
        <n v="91.19"/>
        <n v="91"/>
        <n v="90.94"/>
        <n v="90.86"/>
        <n v="90.82"/>
        <n v="90.74"/>
        <n v="90.68"/>
        <n v="90.64"/>
        <n v="90.62"/>
        <n v="90.58"/>
        <n v="90.54"/>
        <n v="90.52"/>
        <n v="90.5"/>
        <n v="90.38"/>
        <n v="90.33"/>
        <n v="90.28"/>
        <n v="90.2"/>
        <n v="90.18"/>
        <n v="90.1"/>
        <n v="90"/>
        <n v="89.96"/>
        <n v="89.93"/>
        <n v="89.9"/>
        <n v="89.89"/>
        <n v="89.79"/>
        <n v="89.67"/>
        <n v="89.65"/>
        <n v="89.6"/>
        <n v="89.59"/>
        <n v="89.42"/>
        <n v="89.4"/>
        <n v="89.39"/>
        <n v="89.31"/>
        <n v="89.3"/>
        <n v="89.25"/>
        <n v="89.24"/>
        <n v="89.21"/>
        <n v="89.19"/>
        <n v="89.1"/>
        <n v="88.89"/>
        <n v="88.87"/>
        <n v="88.85"/>
        <n v="88.8"/>
        <n v="88.77"/>
        <n v="88.75"/>
        <n v="88.74"/>
        <n v="88.73"/>
        <n v="88.71"/>
        <n v="88.69"/>
        <n v="88.64"/>
        <n v="88.6"/>
        <n v="88.59"/>
        <n v="88.57"/>
        <n v="88.47"/>
        <n v="88.44"/>
        <n v="88.33"/>
        <n v="88.31"/>
        <n v="88.26"/>
        <n v="88.25"/>
        <n v="88.24"/>
        <n v="88.19"/>
        <n v="88.15"/>
        <n v="88.04"/>
        <n v="87.96"/>
        <n v="87.83"/>
        <n v="87.7"/>
        <n v="87.69"/>
        <n v="87.5"/>
        <n v="87.44"/>
        <n v="87.36"/>
        <n v="87.31"/>
        <n v="87.14"/>
        <n v="87.1"/>
        <n v="87"/>
        <n v="86.96"/>
        <n v="86.94"/>
        <n v="86.85"/>
        <n v="86.67"/>
        <n v="86.62"/>
        <n v="86.55"/>
        <n v="86.49"/>
        <n v="86.44"/>
        <n v="86.23"/>
        <n v="86.16"/>
        <n v="86.14"/>
        <n v="85.96"/>
        <n v="85.75"/>
        <n v="85.74"/>
        <n v="85.55"/>
        <n v="85.53"/>
        <n v="85.5"/>
        <n v="85.44"/>
        <n v="85.34"/>
        <n v="85.21"/>
        <n v="85.18"/>
        <n v="85.05"/>
        <n v="85"/>
        <n v="84.94"/>
        <n v="84.91"/>
        <n v="84.9"/>
        <n v="84.87"/>
        <n v="84.86"/>
        <n v="84.85"/>
        <n v="84.83"/>
        <n v="84.46"/>
        <n v="84.33"/>
        <n v="84.29"/>
        <n v="84.28"/>
        <n v="84.21"/>
        <n v="84.17"/>
        <n v="84.14"/>
        <n v="84.11"/>
        <n v="84.08"/>
        <n v="84.06"/>
        <n v="84.02"/>
        <n v="83.97"/>
        <n v="83.95"/>
        <n v="83.94"/>
        <n v="83.89"/>
        <n v="83.8"/>
        <n v="83.75"/>
        <n v="83.72"/>
        <n v="83.57"/>
        <n v="83.51"/>
        <n v="83.43"/>
        <n v="83.38"/>
        <n v="83.35"/>
        <n v="83.33"/>
        <n v="83.14"/>
        <n v="83.05"/>
        <n v="82.96"/>
        <n v="82.94"/>
        <n v="82.82"/>
        <n v="82.61"/>
        <n v="82.58"/>
        <n v="82.57"/>
        <n v="82.54"/>
        <n v="82.52"/>
        <n v="82.5"/>
        <n v="82.46"/>
        <n v="82.42"/>
        <n v="82.4"/>
        <n v="82.38"/>
        <n v="82.33"/>
        <n v="82.32"/>
        <n v="82.26"/>
        <n v="82.15"/>
        <n v="82.09"/>
        <n v="81.95"/>
        <n v="81.89"/>
        <n v="81.849999999999994"/>
        <n v="81.78"/>
        <n v="81.75"/>
        <n v="81.739999999999995"/>
        <n v="81.67"/>
        <n v="81.650000000000006"/>
        <n v="81.63"/>
        <n v="81.58"/>
        <n v="81.569999999999993"/>
        <n v="81.56"/>
        <n v="81.540000000000006"/>
        <n v="81.41"/>
        <n v="81.38"/>
        <n v="81.319999999999993"/>
        <n v="81.290000000000006"/>
        <n v="81.27"/>
        <n v="81.25"/>
        <n v="81.239999999999995"/>
        <n v="81.13"/>
        <n v="81.099999999999994"/>
        <n v="81.069999999999993"/>
        <n v="81.03"/>
        <n v="80.989999999999995"/>
        <n v="80.87"/>
        <n v="80.73"/>
        <n v="80.72"/>
        <n v="80.709999999999994"/>
        <n v="80.67"/>
        <n v="80.650000000000006"/>
        <n v="80.599999999999994"/>
        <n v="80.59"/>
        <n v="80.55"/>
        <n v="80.5"/>
        <n v="80.459999999999994"/>
        <n v="80.45"/>
        <n v="80.400000000000006"/>
        <n v="80.33"/>
        <n v="80.319999999999993"/>
        <n v="80.3"/>
        <n v="80.27"/>
        <n v="80.25"/>
        <n v="80.23"/>
        <n v="80.2"/>
        <n v="80.19"/>
        <n v="80.180000000000007"/>
        <n v="80.16"/>
        <n v="80.13"/>
        <n v="80.03"/>
        <n v="80.02"/>
        <n v="80"/>
        <n v="79.97"/>
        <n v="79.89"/>
        <n v="79.87"/>
        <n v="79.83"/>
        <n v="79.62"/>
        <n v="79.540000000000006"/>
        <n v="79.53"/>
        <n v="79.41"/>
        <n v="79.400000000000006"/>
        <n v="79.31"/>
        <n v="79.260000000000005"/>
        <n v="79.180000000000007"/>
        <n v="79.099999999999994"/>
        <n v="79"/>
        <n v="78.95"/>
        <n v="78.94"/>
        <n v="78.88"/>
        <n v="78.83"/>
        <n v="78.72"/>
        <n v="78.67"/>
        <n v="78.66"/>
        <n v="78.58"/>
        <n v="78.52"/>
        <n v="78.5"/>
        <n v="78.44"/>
        <n v="78.33"/>
        <n v="78.260000000000005"/>
        <n v="78.209999999999994"/>
        <n v="78.2"/>
        <n v="78.180000000000007"/>
        <n v="78.08"/>
        <n v="78.03"/>
        <n v="77.75"/>
        <n v="77.73"/>
        <n v="77.64"/>
        <n v="77.5"/>
        <n v="77.349999999999994"/>
        <n v="77.34"/>
        <n v="77.33"/>
        <n v="77.27"/>
        <n v="77.23"/>
        <n v="77.22"/>
        <n v="77.19"/>
        <n v="77.11"/>
        <n v="77"/>
        <n v="76.92"/>
        <n v="76.87"/>
        <n v="76.86"/>
        <n v="76.8"/>
        <n v="76.790000000000006"/>
        <n v="76.72"/>
        <n v="76.67"/>
        <n v="76.650000000000006"/>
        <n v="76.47"/>
        <n v="76.45"/>
        <n v="76.44"/>
        <n v="76.25"/>
        <n v="76.14"/>
        <n v="76.05"/>
        <n v="76.03"/>
        <n v="76"/>
        <n v="75.98"/>
        <n v="75.959999999999994"/>
        <n v="75.849999999999994"/>
        <n v="75.77"/>
        <n v="75.75"/>
        <n v="75.709999999999994"/>
        <n v="75.67"/>
        <n v="75.650000000000006"/>
        <n v="75.61"/>
        <n v="75.5"/>
        <n v="75.48"/>
        <n v="75.459999999999994"/>
        <n v="75.44"/>
        <n v="75.38"/>
        <n v="75.37"/>
        <n v="75.34"/>
        <n v="75.25"/>
        <n v="75.19"/>
        <n v="75.13"/>
        <n v="75.11"/>
        <n v="75.09"/>
        <n v="75.05"/>
        <n v="75.040000000000006"/>
        <n v="75"/>
        <n v="74.95"/>
        <n v="74.819999999999993"/>
        <n v="74.790000000000006"/>
        <n v="74.64"/>
        <n v="74.62"/>
        <n v="74.61"/>
        <n v="74.58"/>
        <n v="74.53"/>
        <n v="74.349999999999994"/>
        <n v="74.33"/>
        <n v="74.25"/>
        <n v="74.239999999999995"/>
        <n v="74.23"/>
        <n v="74.22"/>
        <n v="74.209999999999994"/>
        <n v="74.180000000000007"/>
        <n v="74.150000000000006"/>
        <n v="74.12"/>
        <n v="74.11"/>
        <n v="74.069999999999993"/>
        <n v="73.91"/>
        <n v="73.88"/>
        <n v="73.77"/>
        <n v="73.760000000000005"/>
        <n v="73.73"/>
        <n v="73.58"/>
        <n v="73.569999999999993"/>
        <n v="73.53"/>
        <n v="73.5"/>
        <n v="73.489999999999995"/>
        <n v="73.459999999999994"/>
        <n v="73.42"/>
        <n v="73.400000000000006"/>
        <n v="73.37"/>
        <n v="73.36"/>
        <n v="73.34"/>
        <n v="73.33"/>
        <n v="73.239999999999995"/>
        <n v="73.209999999999994"/>
        <n v="73.13"/>
        <n v="73.03"/>
        <n v="73.02"/>
        <n v="72.97"/>
        <n v="72.95"/>
        <n v="72.91"/>
        <n v="72.89"/>
        <n v="72.87"/>
        <n v="72.760000000000005"/>
        <n v="72.709999999999994"/>
        <n v="72.59"/>
        <n v="72.5"/>
        <n v="72.48"/>
        <n v="72.430000000000007"/>
        <n v="72.400000000000006"/>
        <n v="72.39"/>
        <n v="72.38"/>
        <n v="72.290000000000006"/>
        <n v="72.17"/>
        <n v="72.06"/>
        <n v="72.05"/>
        <n v="72"/>
        <n v="71.97"/>
        <n v="71.900000000000006"/>
        <n v="71.87"/>
        <n v="71.849999999999994"/>
        <n v="71.790000000000006"/>
        <n v="71.73"/>
        <n v="71.709999999999994"/>
        <n v="71.67"/>
        <n v="71.599999999999994"/>
        <n v="71.59"/>
        <n v="71.55"/>
        <n v="71.489999999999995"/>
        <n v="71.44"/>
        <n v="71.430000000000007"/>
        <n v="71.34"/>
        <n v="71.25"/>
        <n v="71.239999999999995"/>
        <n v="71.150000000000006"/>
        <n v="70.92"/>
        <n v="70.88"/>
        <n v="70.86"/>
        <n v="70.849999999999994"/>
        <n v="70.83"/>
        <n v="70.790000000000006"/>
        <n v="70.78"/>
        <n v="70.77"/>
        <n v="70.760000000000005"/>
        <n v="70.67"/>
        <n v="70.650000000000006"/>
        <n v="70.63"/>
        <n v="70.62"/>
        <n v="70.599999999999994"/>
        <n v="70.58"/>
        <n v="70.569999999999993"/>
        <n v="70.55"/>
        <n v="70.53"/>
        <n v="70.459999999999994"/>
        <n v="70.290000000000006"/>
        <n v="70.23"/>
        <n v="70.209999999999994"/>
        <n v="70.17"/>
        <n v="70.11"/>
        <n v="70.06"/>
        <n v="70.040000000000006"/>
        <n v="70.03"/>
        <n v="70"/>
        <n v="69.89"/>
        <n v="69.819999999999993"/>
        <n v="69.790000000000006"/>
        <n v="69.77"/>
        <n v="69.760000000000005"/>
        <n v="69.72"/>
        <n v="69.67"/>
        <n v="69.599999999999994"/>
        <n v="69.569999999999993"/>
        <n v="69.53"/>
        <n v="69.47"/>
        <n v="69.41"/>
        <n v="69.33"/>
        <n v="69.27"/>
        <n v="69.19"/>
        <n v="69.13"/>
        <n v="69.12"/>
        <n v="69"/>
        <n v="68.97"/>
        <n v="68.94"/>
        <n v="68.86"/>
        <n v="68.84"/>
        <n v="68.819999999999993"/>
        <n v="68.81"/>
        <n v="68.709999999999994"/>
        <n v="68.67"/>
        <n v="68.63"/>
        <n v="68.599999999999994"/>
        <n v="68.53"/>
        <n v="68.489999999999995"/>
        <n v="68.48"/>
        <n v="68.42"/>
        <n v="68.37"/>
        <n v="68.349999999999994"/>
        <n v="68.33"/>
        <n v="68.3"/>
        <n v="68.25"/>
        <n v="68.239999999999995"/>
        <n v="68.11"/>
        <n v="68.099999999999994"/>
        <n v="68.06"/>
        <n v="68.010000000000005"/>
        <n v="67.97"/>
        <n v="67.959999999999994"/>
        <n v="67.92"/>
        <n v="67.91"/>
        <n v="67.88"/>
        <n v="67.84"/>
        <n v="67.78"/>
        <n v="67.77"/>
        <n v="67.739999999999995"/>
        <n v="67.73"/>
        <n v="67.7"/>
        <n v="67.69"/>
        <n v="67.67"/>
        <n v="67.650000000000006"/>
        <n v="67.42"/>
        <n v="67.39"/>
        <n v="67.31"/>
        <n v="67.260000000000005"/>
        <n v="67.16"/>
        <n v="67.14"/>
        <n v="67.13"/>
        <n v="67"/>
        <n v="66.959999999999994"/>
        <n v="66.87"/>
        <n v="66.83"/>
        <n v="66.709999999999994"/>
        <n v="66.7"/>
        <n v="66.69"/>
        <n v="66.67"/>
        <n v="66.62"/>
        <n v="66.59"/>
        <n v="66.52"/>
        <n v="66.510000000000005"/>
        <n v="66.47"/>
        <n v="66.45"/>
        <n v="66.37"/>
        <n v="66.349999999999994"/>
        <n v="66.33"/>
        <n v="66.150000000000006"/>
        <n v="66.14"/>
        <n v="66.13"/>
        <n v="66.11"/>
        <n v="66.099999999999994"/>
        <n v="66.069999999999993"/>
        <n v="66.02"/>
        <n v="65.97"/>
        <n v="65.91"/>
        <n v="65.89"/>
        <n v="65.88"/>
        <n v="65.87"/>
        <n v="65.86"/>
        <n v="65.84"/>
        <n v="65.760000000000005"/>
        <n v="65.67"/>
        <n v="65.58"/>
        <n v="65.459999999999994"/>
        <n v="65.41"/>
        <n v="65.38"/>
        <n v="65.34"/>
        <n v="65.319999999999993"/>
        <n v="65.3"/>
        <n v="65.209999999999994"/>
        <n v="65.180000000000007"/>
        <n v="65.17"/>
        <n v="65.16"/>
        <n v="65.11"/>
        <n v="65.099999999999994"/>
        <n v="65.08"/>
        <n v="65"/>
        <n v="64.95"/>
        <n v="64.94"/>
        <n v="64.930000000000007"/>
        <n v="64.91"/>
        <n v="64.819999999999993"/>
        <n v="64.8"/>
        <n v="64.760000000000005"/>
        <n v="64.75"/>
        <n v="64.709999999999994"/>
        <n v="64.63"/>
        <n v="64.62"/>
        <n v="64.569999999999993"/>
        <n v="64.540000000000006"/>
        <n v="64.53"/>
        <n v="64.52"/>
        <n v="64.47"/>
        <n v="64.459999999999994"/>
        <n v="64.44"/>
        <n v="64.38"/>
        <n v="64.37"/>
        <n v="64.36"/>
        <n v="64.290000000000006"/>
        <n v="64.27"/>
        <n v="64.25"/>
        <n v="64.2"/>
        <n v="64.180000000000007"/>
        <n v="64.17"/>
        <n v="64.16"/>
        <n v="64.03"/>
        <n v="64.02"/>
        <n v="64"/>
        <n v="63.97"/>
        <n v="63.92"/>
        <n v="63.88"/>
        <n v="63.87"/>
        <n v="63.85"/>
        <n v="63.83"/>
        <n v="63.7"/>
        <n v="63.65"/>
        <n v="63.62"/>
        <n v="63.57"/>
        <n v="63.56"/>
        <n v="63.49"/>
        <n v="63.48"/>
        <n v="63.42"/>
        <n v="63.38"/>
        <n v="63.36"/>
        <n v="63.28"/>
        <n v="63.23"/>
        <n v="63.18"/>
        <n v="63.17"/>
        <n v="63.13"/>
        <n v="63.12"/>
        <n v="63.11"/>
        <n v="63.1"/>
        <n v="63.05"/>
        <n v="63.03"/>
        <n v="63"/>
        <n v="62.92"/>
        <n v="62.88"/>
        <n v="62.87"/>
        <n v="62.83"/>
        <n v="62.81"/>
        <n v="62.8"/>
        <n v="62.71"/>
        <n v="62.67"/>
        <n v="62.63"/>
        <n v="62.59"/>
        <n v="62.52"/>
        <n v="62.5"/>
        <n v="62.38"/>
        <n v="62.33"/>
        <n v="62.22"/>
        <n v="62.17"/>
        <n v="62.12"/>
        <n v="62.07"/>
        <n v="62.05"/>
        <n v="62"/>
        <n v="61.94"/>
        <n v="61.9"/>
        <n v="61.82"/>
        <n v="61.7"/>
        <n v="61.67"/>
        <n v="61.58"/>
        <n v="61.56"/>
        <n v="61.53"/>
        <n v="61.5"/>
        <n v="61.39"/>
        <n v="61.38"/>
        <n v="61.37"/>
        <n v="61.34"/>
        <n v="61.31"/>
        <n v="61.3"/>
        <n v="61.29"/>
        <n v="61.2"/>
        <n v="61.19"/>
        <n v="61.18"/>
        <n v="61.1"/>
        <n v="61.09"/>
        <n v="61.06"/>
        <n v="61.04"/>
        <n v="61.03"/>
        <n v="61.02"/>
        <n v="61"/>
        <n v="60.97"/>
        <n v="60.96"/>
        <n v="60.95"/>
        <n v="60.91"/>
        <n v="60.9"/>
        <n v="60.87"/>
        <n v="60.86"/>
        <n v="60.82"/>
        <n v="60.79"/>
        <n v="60.78"/>
        <n v="60.75"/>
        <n v="60.74"/>
        <n v="60.73"/>
        <n v="60.71"/>
        <n v="60.69"/>
        <n v="60.67"/>
        <n v="60.66"/>
        <n v="60.48"/>
        <n v="60.38"/>
        <n v="60.33"/>
        <n v="60.3"/>
        <n v="60.29"/>
        <n v="60.27"/>
        <n v="60.24"/>
        <n v="60.18"/>
        <n v="60.15"/>
        <n v="60.13"/>
        <n v="60.11"/>
        <n v="60.06"/>
        <n v="60"/>
        <n v="59.97"/>
        <n v="59.96"/>
        <n v="59.85"/>
        <n v="59.82"/>
        <n v="59.7"/>
        <n v="59.65"/>
        <n v="59.6"/>
        <n v="59.58"/>
        <n v="59.52"/>
        <n v="59.46"/>
        <n v="59.41"/>
        <n v="59.36"/>
        <n v="59.33"/>
        <n v="59.26"/>
        <n v="59.25"/>
        <n v="59.23"/>
        <n v="59.21"/>
        <n v="59.2"/>
        <n v="59.17"/>
        <n v="59.16"/>
        <n v="59.12"/>
        <n v="59.04"/>
        <n v="59"/>
        <n v="58.97"/>
        <n v="58.95"/>
        <n v="58.93"/>
        <n v="58.9"/>
        <n v="58.89"/>
        <n v="58.82"/>
        <n v="58.79"/>
        <n v="58.72"/>
        <n v="58.69"/>
        <n v="58.63"/>
        <n v="58.62"/>
        <n v="58.61"/>
        <n v="58.6"/>
        <n v="58.57"/>
        <n v="58.54"/>
        <n v="58.53"/>
        <n v="58.42"/>
        <n v="58.41"/>
        <n v="58.38"/>
        <n v="58.37"/>
        <n v="58.33"/>
        <n v="58.21"/>
        <n v="58.18"/>
        <n v="58.17"/>
        <n v="58.1"/>
        <n v="58.08"/>
        <n v="58.06"/>
        <n v="58"/>
        <n v="57.93"/>
        <n v="57.92"/>
        <n v="57.89"/>
        <n v="57.88"/>
        <n v="57.78"/>
        <n v="57.77"/>
        <n v="57.73"/>
        <n v="57.65"/>
        <n v="57.63"/>
        <n v="57.55"/>
        <n v="57.54"/>
        <n v="57.52"/>
        <n v="57.5"/>
        <n v="57.39"/>
        <n v="57.38"/>
        <n v="57.34"/>
        <n v="57.3"/>
        <n v="57.26"/>
        <n v="57.25"/>
        <n v="57.22"/>
        <n v="57.2"/>
        <n v="57.17"/>
        <n v="57.14"/>
        <n v="57.08"/>
        <n v="57"/>
        <n v="56.98"/>
        <n v="56.97"/>
        <n v="56.9"/>
        <n v="56.84"/>
        <n v="56.83"/>
        <n v="56.82"/>
        <n v="56.79"/>
        <n v="56.67"/>
        <n v="56.64"/>
        <n v="56.57"/>
        <n v="56.46"/>
        <n v="56.42"/>
        <n v="56.41"/>
        <n v="56.36"/>
        <n v="56.34"/>
        <n v="56.33"/>
        <n v="56.3"/>
        <n v="56.25"/>
        <n v="56.2"/>
        <n v="56.14"/>
        <n v="56.07"/>
        <n v="56.05"/>
        <n v="56"/>
        <n v="55.97"/>
        <n v="55.96"/>
        <n v="55.95"/>
        <n v="55.89"/>
        <n v="55.83"/>
        <n v="55.82"/>
        <n v="55.81"/>
        <n v="55.8"/>
        <n v="55.77"/>
        <n v="55.76"/>
        <n v="55.7"/>
        <n v="55.61"/>
        <n v="55.6"/>
        <n v="55.56"/>
        <n v="55.5"/>
        <n v="55.46"/>
        <n v="55.39"/>
        <n v="55.37"/>
        <n v="55.33"/>
        <n v="55.3"/>
        <n v="55.28"/>
        <n v="55.23"/>
        <n v="55.22"/>
        <n v="55.2"/>
        <n v="55.13"/>
        <n v="55.07"/>
        <n v="55.06"/>
        <n v="55.01"/>
        <n v="55"/>
        <n v="54.99"/>
        <n v="54.91"/>
        <n v="54.88"/>
        <n v="54.75"/>
        <n v="54.69"/>
        <n v="54.67"/>
        <n v="54.62"/>
        <n v="54.55"/>
        <n v="54.5"/>
        <n v="54.3"/>
        <n v="54.29"/>
        <n v="54.27"/>
        <n v="54.2"/>
        <n v="54.15"/>
        <n v="54.14"/>
        <n v="54.11"/>
        <n v="54.08"/>
        <n v="54.02"/>
        <n v="54"/>
        <n v="53.99"/>
        <n v="53.95"/>
        <n v="53.89"/>
        <n v="53.88"/>
        <n v="53.87"/>
        <n v="53.85"/>
        <n v="53.83"/>
        <n v="53.75"/>
        <n v="53.73"/>
        <n v="53.72"/>
        <n v="53.71"/>
        <n v="53.57"/>
        <n v="53.56"/>
        <n v="53.55"/>
        <n v="53.53"/>
        <n v="53.52"/>
        <n v="53.48"/>
        <n v="53.47"/>
        <n v="53.44"/>
        <n v="53.42"/>
        <n v="53.41"/>
        <n v="53.4"/>
        <n v="53.36"/>
        <n v="53.34"/>
        <n v="53.29"/>
        <n v="53.25"/>
        <n v="53.23"/>
        <n v="53.19"/>
        <n v="53.18"/>
        <n v="53.16"/>
        <n v="53.13"/>
        <n v="53.08"/>
        <n v="53.04"/>
        <n v="53.01"/>
        <n v="53"/>
        <n v="52.96"/>
        <n v="52.95"/>
        <n v="52.92"/>
        <n v="52.83"/>
        <n v="52.82"/>
        <n v="52.8"/>
        <n v="52.79"/>
        <n v="52.7"/>
        <n v="52.68"/>
        <n v="52.63"/>
        <n v="52.62"/>
        <n v="52.6"/>
        <n v="52.58"/>
        <n v="52.55"/>
        <n v="52.5"/>
        <n v="52.49"/>
        <n v="52.41"/>
        <n v="52.35"/>
        <n v="52.21"/>
        <n v="52.17"/>
        <n v="52.1"/>
        <n v="52.08"/>
        <n v="52"/>
        <n v="51.96"/>
        <n v="51.92"/>
        <n v="51.89"/>
        <n v="51.88"/>
        <n v="51.85"/>
        <n v="51.82"/>
        <n v="51.81"/>
        <n v="51.79"/>
        <n v="51.72"/>
        <n v="51.67"/>
        <n v="51.63"/>
        <n v="51.62"/>
        <n v="51.6"/>
        <n v="51.48"/>
        <n v="51.47"/>
        <n v="51.38"/>
        <n v="51.31"/>
        <n v="51.3"/>
        <n v="51.29"/>
        <n v="51.25"/>
        <n v="51.23"/>
        <n v="51.22"/>
        <n v="51.21"/>
        <n v="51.19"/>
        <n v="51.04"/>
        <n v="51"/>
        <n v="50.98"/>
        <n v="50.93"/>
        <n v="50.91"/>
        <n v="50.9"/>
        <n v="50.88"/>
        <n v="50.85"/>
        <n v="50.76"/>
        <n v="50.75"/>
        <n v="50.69"/>
        <n v="50.67"/>
        <n v="50.66"/>
        <n v="50.65"/>
        <n v="50.63"/>
        <n v="50.59"/>
        <n v="50.56"/>
        <n v="50.53"/>
        <n v="50.5"/>
        <n v="50.46"/>
        <n v="50.45"/>
        <n v="50.4"/>
        <n v="50.38"/>
        <n v="50.37"/>
        <n v="50.33"/>
        <n v="50.3"/>
        <n v="50.29"/>
        <n v="50.27"/>
        <n v="50.25"/>
        <n v="50.22"/>
        <n v="50.2"/>
        <n v="50.18"/>
        <n v="50.17"/>
        <n v="50.16"/>
        <n v="50.11"/>
        <n v="50.08"/>
        <n v="50.04"/>
        <n v="50.02"/>
        <n v="50"/>
        <n v="49.93"/>
        <n v="49.88"/>
        <n v="49.8"/>
        <n v="49.69"/>
        <n v="49.67"/>
        <n v="49.55"/>
        <n v="49.51"/>
        <n v="49.47"/>
        <n v="49.44"/>
        <n v="49.38"/>
        <n v="49.34"/>
        <n v="49.32"/>
        <n v="49.28"/>
        <n v="49.25"/>
        <n v="49.23"/>
        <n v="49.21"/>
        <n v="49.19"/>
        <n v="49.14"/>
        <n v="49.12"/>
        <n v="49.11"/>
        <n v="49.06"/>
        <n v="49"/>
        <n v="48.98"/>
        <n v="48.85"/>
        <n v="48.84"/>
        <n v="48.72"/>
        <n v="48.71"/>
        <n v="48.7"/>
        <n v="48.62"/>
        <n v="48.56"/>
        <n v="48.55"/>
        <n v="48.54"/>
        <n v="48.45"/>
        <n v="48.44"/>
        <n v="48.43"/>
        <n v="48.34"/>
        <n v="48.33"/>
        <n v="48.28"/>
        <n v="48.25"/>
        <n v="48.24"/>
        <n v="48.2"/>
        <n v="48.18"/>
        <n v="48.15"/>
        <n v="48.13"/>
        <n v="48.1"/>
        <n v="48.09"/>
        <n v="48.08"/>
        <n v="48.06"/>
        <n v="48.05"/>
        <n v="48.04"/>
        <n v="47.94"/>
        <n v="47.91"/>
        <n v="47.88"/>
        <n v="47.86"/>
        <n v="47.85"/>
        <n v="47.78"/>
        <n v="47.77"/>
        <n v="47.76"/>
        <n v="47.7"/>
        <n v="47.68"/>
        <n v="47.67"/>
        <n v="47.66"/>
        <n v="47.57"/>
        <n v="47.54"/>
        <n v="47.5"/>
        <n v="47.47"/>
        <n v="47.46"/>
        <n v="47.43"/>
        <n v="47.41"/>
        <n v="47.4"/>
        <n v="47.38"/>
        <n v="47.33"/>
        <n v="47.27"/>
        <n v="47.26"/>
        <n v="47.22"/>
        <n v="47.2"/>
        <n v="47.19"/>
        <n v="47.18"/>
        <n v="47.13"/>
        <n v="47.11"/>
        <n v="47.06"/>
        <n v="47.03"/>
        <n v="47"/>
        <n v="46.95"/>
        <n v="46.93"/>
        <n v="46.89"/>
        <n v="46.88"/>
        <n v="46.77"/>
        <n v="46.73"/>
        <n v="46.71"/>
        <n v="46.7"/>
        <n v="46.67"/>
        <n v="46.65"/>
        <n v="46.63"/>
        <n v="46.61"/>
        <n v="46.59"/>
        <n v="46.58"/>
        <n v="46.5"/>
        <n v="46.43"/>
        <n v="46.42"/>
        <n v="46.4"/>
        <n v="46.25"/>
        <n v="46.23"/>
        <n v="46.22"/>
        <n v="46.2"/>
        <n v="46.18"/>
        <n v="46.13"/>
        <n v="46.09"/>
        <n v="46.07"/>
        <n v="46.05"/>
        <n v="46.03"/>
        <n v="45.99"/>
        <n v="45.98"/>
        <n v="45.97"/>
        <n v="45.94"/>
        <n v="45.88"/>
        <n v="45.84"/>
        <n v="45.83"/>
        <n v="45.79"/>
        <n v="45.67"/>
        <n v="45.62"/>
        <n v="45.6"/>
        <n v="45.59"/>
        <n v="45.57"/>
        <n v="45.55"/>
        <n v="45.54"/>
        <n v="45.48"/>
        <n v="45.46"/>
        <n v="45.44"/>
        <n v="45.42"/>
        <n v="45.41"/>
        <n v="45.39"/>
        <n v="45.35"/>
        <n v="45.33"/>
        <n v="45.21"/>
        <n v="45.2"/>
        <n v="45.16"/>
        <n v="45.11"/>
        <n v="45.05"/>
        <n v="45.04"/>
        <n v="45"/>
        <n v="44.96"/>
        <n v="44.94"/>
        <n v="44.92"/>
        <n v="44.91"/>
        <n v="44.86"/>
        <n v="44.85"/>
        <n v="44.76"/>
        <n v="44.69"/>
        <n v="44.67"/>
        <n v="44.65"/>
        <n v="44.61"/>
        <n v="44.54"/>
        <n v="44.5"/>
        <n v="44.48"/>
        <n v="44.46"/>
        <n v="44.44"/>
        <n v="44.33"/>
        <n v="44.32"/>
        <n v="44.31"/>
        <n v="44.25"/>
        <n v="44.24"/>
        <n v="44.21"/>
        <n v="44.19"/>
        <n v="44.17"/>
        <n v="44.14"/>
        <n v="44.1"/>
        <n v="44.09"/>
        <n v="44.06"/>
        <n v="44"/>
        <n v="43.98"/>
        <n v="43.91"/>
        <n v="43.85"/>
        <n v="43.82"/>
        <n v="43.73"/>
        <n v="43.71"/>
        <n v="43.7"/>
        <n v="43.64"/>
        <n v="43.62"/>
        <n v="43.57"/>
        <n v="43.55"/>
        <n v="43.54"/>
        <n v="43.52"/>
        <n v="43.5"/>
        <n v="43.42"/>
        <n v="43.35"/>
        <n v="43.33"/>
        <n v="43.28"/>
        <n v="43.21"/>
        <n v="43.2"/>
        <n v="43.13"/>
        <n v="43.1"/>
        <n v="43.06"/>
        <n v="43.04"/>
        <n v="43.03"/>
        <n v="43.02"/>
        <n v="43"/>
        <n v="42.9"/>
        <n v="42.89"/>
        <n v="42.87"/>
        <n v="42.86"/>
        <n v="42.8"/>
        <n v="42.73"/>
        <n v="42.72"/>
        <n v="42.67"/>
        <n v="42.63"/>
        <n v="42.61"/>
        <n v="42.55"/>
        <n v="42.52"/>
        <n v="42.5"/>
        <n v="42.48"/>
        <n v="42.38"/>
        <n v="42.35"/>
        <n v="42.33"/>
        <n v="42.3"/>
        <n v="42.24"/>
        <n v="42.22"/>
        <n v="42.21"/>
        <n v="42.16"/>
        <n v="42.11"/>
        <n v="42.02"/>
        <n v="42"/>
        <n v="41.96"/>
        <n v="41.95"/>
        <n v="41.94"/>
        <n v="41.92"/>
        <n v="41.89"/>
        <n v="41.85"/>
        <n v="41.83"/>
        <n v="41.78"/>
        <n v="41.77"/>
        <n v="41.75"/>
        <n v="41.74"/>
        <n v="41.73"/>
        <n v="41.7"/>
        <n v="41.68"/>
        <n v="41.67"/>
        <n v="41.61"/>
        <n v="41.59"/>
        <n v="41.58"/>
        <n v="41.42"/>
        <n v="41.41"/>
        <n v="41.38"/>
        <n v="41.33"/>
        <n v="41.24"/>
        <n v="41.23"/>
        <n v="41.22"/>
        <n v="41.13"/>
        <n v="41.04"/>
        <n v="41.03"/>
        <n v="41"/>
        <n v="40.98"/>
        <n v="40.96"/>
        <n v="40.94"/>
        <n v="40.92"/>
        <n v="40.85"/>
        <n v="40.83"/>
        <n v="40.799999999999997"/>
        <n v="40.78"/>
        <n v="40.76"/>
        <n v="40.75"/>
        <n v="40.71"/>
        <n v="40.630000000000003"/>
        <n v="40.61"/>
        <n v="40.549999999999997"/>
        <n v="40.49"/>
        <n v="40.479999999999997"/>
        <n v="40.450000000000003"/>
        <n v="40.42"/>
        <n v="40.4"/>
        <n v="40.35"/>
        <n v="40.29"/>
        <n v="40.270000000000003"/>
        <n v="40.24"/>
        <n v="40.21"/>
        <n v="40.14"/>
        <n v="40.08"/>
        <n v="40.07"/>
        <n v="40.06"/>
        <n v="40.04"/>
        <n v="40.01"/>
        <n v="40"/>
        <n v="39.97"/>
        <n v="39.92"/>
        <n v="39.869999999999997"/>
        <n v="39.83"/>
        <n v="39.82"/>
        <n v="39.81"/>
        <n v="39.74"/>
        <n v="39.67"/>
        <n v="39.6"/>
        <n v="39.57"/>
        <n v="39.54"/>
        <n v="39.51"/>
        <n v="39.49"/>
        <n v="39.479999999999997"/>
        <n v="39.44"/>
        <n v="39.380000000000003"/>
        <n v="39.31"/>
        <n v="39.29"/>
        <n v="39.229999999999997"/>
        <n v="39.18"/>
        <n v="39.17"/>
        <n v="39.159999999999997"/>
        <n v="39.07"/>
        <n v="39.049999999999997"/>
        <n v="39.04"/>
        <n v="39"/>
        <n v="38.99"/>
        <n v="38.94"/>
        <n v="38.89"/>
        <n v="38.880000000000003"/>
        <n v="38.869999999999997"/>
        <n v="38.86"/>
        <n v="38.85"/>
        <n v="38.79"/>
        <n v="38.75"/>
        <n v="38.74"/>
        <n v="38.71"/>
        <n v="38.65"/>
        <n v="38.6"/>
        <n v="38.590000000000003"/>
        <n v="38.57"/>
        <n v="38.549999999999997"/>
        <n v="38.54"/>
        <n v="38.520000000000003"/>
        <n v="38.5"/>
        <n v="38.479999999999997"/>
        <n v="38.46"/>
        <n v="38.44"/>
        <n v="38.42"/>
        <n v="38.33"/>
        <n v="38.28"/>
        <n v="38.25"/>
        <n v="38.24"/>
        <n v="38.18"/>
        <n v="37.96"/>
        <n v="37.950000000000003"/>
        <n v="37.94"/>
        <n v="37.89"/>
        <n v="37.78"/>
        <n v="37.75"/>
        <n v="37.67"/>
        <n v="37.65"/>
        <n v="37.630000000000003"/>
        <n v="37.61"/>
        <n v="37.590000000000003"/>
        <n v="37.56"/>
        <n v="37.54"/>
        <n v="37.5"/>
        <n v="37.479999999999997"/>
        <n v="37.47"/>
        <n v="37.46"/>
        <n v="37.450000000000003"/>
        <n v="37.409999999999997"/>
        <n v="37.270000000000003"/>
        <n v="37.25"/>
        <n v="37.22"/>
        <n v="37.21"/>
        <n v="37.200000000000003"/>
        <n v="37.15"/>
        <n v="37.14"/>
        <n v="37.130000000000003"/>
        <n v="37.119999999999997"/>
        <n v="37.08"/>
        <n v="37.07"/>
        <n v="36.97"/>
        <n v="36.96"/>
        <n v="36.86"/>
        <n v="36.770000000000003"/>
        <n v="36.68"/>
        <n v="36.67"/>
        <n v="36.630000000000003"/>
        <n v="36.61"/>
        <n v="36.590000000000003"/>
        <n v="36.53"/>
        <n v="36.5"/>
        <n v="36.47"/>
        <n v="36.36"/>
        <n v="36.33"/>
        <n v="36.24"/>
        <n v="36.21"/>
        <n v="36.11"/>
        <n v="36.08"/>
        <n v="36.07"/>
        <n v="36"/>
        <n v="35.96"/>
        <n v="35.950000000000003"/>
        <n v="35.92"/>
        <n v="35.9"/>
        <n v="35.840000000000003"/>
        <n v="35.83"/>
        <n v="35.799999999999997"/>
        <n v="35.79"/>
        <n v="35.770000000000003"/>
        <n v="35.74"/>
        <n v="35.729999999999997"/>
        <n v="35.71"/>
        <n v="35.619999999999997"/>
        <n v="35.61"/>
        <n v="35.6"/>
        <n v="35.549999999999997"/>
        <n v="35.520000000000003"/>
        <n v="35.5"/>
        <n v="35.49"/>
        <n v="35.47"/>
        <n v="35.44"/>
        <n v="35.4"/>
        <n v="35.380000000000003"/>
        <n v="35.33"/>
        <n v="35.17"/>
        <n v="35.130000000000003"/>
        <n v="35.119999999999997"/>
        <n v="35.1"/>
        <n v="35.04"/>
        <n v="35"/>
        <n v="34.950000000000003"/>
        <n v="34.92"/>
        <n v="34.9"/>
        <n v="34.880000000000003"/>
        <n v="34.869999999999997"/>
        <n v="34.79"/>
        <n v="34.76"/>
        <n v="34.75"/>
        <n v="34.69"/>
        <n v="34.67"/>
        <n v="34.6"/>
        <n v="34.44"/>
        <n v="34.409999999999997"/>
        <n v="34.380000000000003"/>
        <n v="34.270000000000003"/>
        <n v="34.25"/>
        <n v="34.22"/>
        <n v="34.21"/>
        <n v="34.18"/>
        <n v="34.17"/>
        <n v="34.130000000000003"/>
        <n v="34.1"/>
        <n v="34.07"/>
        <n v="34.020000000000003"/>
        <n v="34.01"/>
        <n v="34"/>
        <n v="33.99"/>
        <n v="33.94"/>
        <n v="33.76"/>
        <n v="33.75"/>
        <n v="33.74"/>
        <n v="33.71"/>
        <n v="33.67"/>
        <n v="33.57"/>
        <n v="33.549999999999997"/>
        <n v="33.33"/>
        <n v="33.32"/>
        <n v="33.31"/>
        <n v="33.29"/>
        <n v="33.25"/>
        <n v="33.24"/>
        <n v="33.19"/>
        <n v="33.08"/>
        <n v="33.06"/>
        <n v="33.03"/>
        <n v="32.979999999999997"/>
        <n v="32.97"/>
        <n v="32.82"/>
        <n v="32.75"/>
        <n v="32.72"/>
        <n v="32.67"/>
        <n v="32.5"/>
        <n v="32.36"/>
        <n v="32.340000000000003"/>
        <n v="32.32"/>
        <n v="32.270000000000003"/>
        <n v="32.25"/>
        <n v="32.1"/>
        <n v="32.07"/>
        <n v="32.01"/>
        <n v="32"/>
        <n v="31.97"/>
        <n v="31.96"/>
        <n v="31.93"/>
        <n v="31.91"/>
        <n v="31.85"/>
        <n v="31.83"/>
        <n v="31.82"/>
        <n v="31.81"/>
        <n v="31.76"/>
        <n v="31.75"/>
        <n v="31.69"/>
        <n v="31.66"/>
        <n v="31.62"/>
        <n v="31.58"/>
        <n v="31.57"/>
        <n v="31.56"/>
        <n v="31.5"/>
        <n v="31.44"/>
        <n v="31.38"/>
        <n v="31.34"/>
        <n v="31.25"/>
        <n v="31.21"/>
        <n v="31.17"/>
        <n v="31.14"/>
        <n v="31.07"/>
        <n v="31.05"/>
        <n v="31"/>
        <n v="30.96"/>
        <n v="30.95"/>
        <n v="30.94"/>
        <n v="30.93"/>
        <n v="30.85"/>
        <n v="30.78"/>
        <n v="30.77"/>
        <n v="30.71"/>
        <n v="30.67"/>
        <n v="30.65"/>
        <n v="30.58"/>
        <n v="30.5"/>
        <n v="30.37"/>
        <n v="30.31"/>
        <n v="30.29"/>
        <n v="30.27"/>
        <n v="30.2"/>
        <n v="30.19"/>
        <n v="30.15"/>
        <n v="30.13"/>
        <n v="30.12"/>
        <n v="30.08"/>
        <n v="30"/>
        <n v="29.89"/>
        <n v="29.79"/>
        <n v="29.71"/>
        <n v="29.67"/>
        <n v="29.63"/>
        <n v="29.62"/>
        <n v="29.61"/>
        <n v="29.58"/>
        <n v="29.56"/>
        <n v="29.5"/>
        <n v="29.47"/>
        <n v="29.43"/>
        <n v="29.41"/>
        <n v="29.31"/>
        <n v="29.29"/>
        <n v="29.26"/>
        <n v="29.25"/>
        <n v="29.24"/>
        <n v="29.19"/>
        <n v="29.17"/>
        <n v="29.13"/>
        <n v="29.09"/>
        <n v="29.07"/>
        <n v="29.05"/>
        <n v="29.04"/>
        <n v="29.02"/>
        <n v="29"/>
        <n v="28.94"/>
        <n v="28.92"/>
        <n v="28.89"/>
        <n v="28.88"/>
        <n v="28.73"/>
        <n v="28.68"/>
        <n v="28.66"/>
        <n v="28.63"/>
        <n v="28.58"/>
        <n v="28.57"/>
        <n v="28.55"/>
        <n v="28.41"/>
        <n v="28.4"/>
        <n v="28.33"/>
        <n v="28.32"/>
        <n v="28.2"/>
        <n v="28.19"/>
        <n v="28.18"/>
        <n v="28.13"/>
        <n v="28.11"/>
        <n v="28.1"/>
        <n v="28"/>
        <n v="27.94"/>
        <n v="27.9"/>
        <n v="27.86"/>
        <n v="27.78"/>
        <n v="27.73"/>
        <n v="27.61"/>
        <n v="27.6"/>
        <n v="27.58"/>
        <n v="27.56"/>
        <n v="27.5"/>
        <n v="27.47"/>
        <n v="27.39"/>
        <n v="27.36"/>
        <n v="27.32"/>
        <n v="27.3"/>
        <n v="27.27"/>
        <n v="27.23"/>
        <n v="27.15"/>
        <n v="27.14"/>
        <n v="27.1"/>
        <n v="27.08"/>
        <n v="27.07"/>
        <n v="27"/>
        <n v="26.92"/>
        <n v="26.75"/>
        <n v="26.67"/>
        <n v="26.61"/>
        <n v="26.6"/>
        <n v="26.59"/>
        <n v="26.57"/>
        <n v="26.55"/>
        <n v="26.54"/>
        <n v="26.5"/>
        <n v="26.38"/>
        <n v="26.33"/>
        <n v="26.27"/>
        <n v="26.25"/>
        <n v="26.15"/>
        <n v="26.06"/>
        <n v="26.02"/>
        <n v="26"/>
        <n v="25.71"/>
        <n v="25.69"/>
        <n v="25.65"/>
        <n v="25.58"/>
        <n v="25.57"/>
        <n v="25.52"/>
        <n v="25.5"/>
        <n v="25.49"/>
        <n v="25.46"/>
        <n v="25.43"/>
        <n v="25.4"/>
        <n v="25.35"/>
        <n v="25.31"/>
        <n v="25.29"/>
        <n v="25.25"/>
        <n v="25.21"/>
        <n v="25.2"/>
        <n v="25.17"/>
        <n v="25.16"/>
        <n v="25.13"/>
        <n v="25.09"/>
        <n v="25.02"/>
        <n v="25"/>
        <n v="24.78"/>
        <n v="24.76"/>
        <n v="24.71"/>
        <n v="24.62"/>
        <n v="24.6"/>
        <n v="24.58"/>
        <n v="24.55"/>
        <n v="24.5"/>
        <n v="24.46"/>
        <n v="24.44"/>
        <n v="24.42"/>
        <n v="24.33"/>
        <n v="24.29"/>
        <n v="24.27"/>
        <n v="24.21"/>
        <n v="24.2"/>
        <n v="24.15"/>
        <n v="24.08"/>
        <n v="24"/>
        <n v="23.96"/>
        <n v="23.95"/>
        <n v="23.92"/>
        <n v="23.87"/>
        <n v="23.81"/>
        <n v="23.8"/>
        <n v="23.75"/>
        <n v="23.67"/>
        <n v="23.65"/>
        <n v="23.64"/>
        <n v="23.63"/>
        <n v="23.57"/>
        <n v="23.52"/>
        <n v="23.5"/>
        <n v="23.45"/>
        <n v="23.33"/>
        <n v="23.28"/>
        <n v="23.25"/>
        <n v="23.18"/>
        <n v="23.17"/>
        <n v="23.15"/>
        <n v="23.14"/>
        <n v="23.12"/>
        <n v="23.1"/>
        <n v="23.08"/>
        <n v="23"/>
        <n v="22.91"/>
        <n v="22.83"/>
        <n v="22.75"/>
        <n v="22.74"/>
        <n v="22.67"/>
        <n v="22.64"/>
        <n v="22.61"/>
        <n v="22.5"/>
        <n v="22.33"/>
        <n v="22.22"/>
        <n v="22.12"/>
        <n v="22.08"/>
        <n v="22"/>
        <n v="21.9"/>
        <n v="21.86"/>
        <n v="21.8"/>
        <n v="21.76"/>
        <n v="21.73"/>
        <n v="21.67"/>
        <n v="21.64"/>
        <n v="21.57"/>
        <n v="21.56"/>
        <n v="21.5"/>
        <n v="21.47"/>
        <n v="21.38"/>
        <n v="21.37"/>
        <n v="21.34"/>
        <n v="21.25"/>
        <n v="21.23"/>
        <n v="21.2"/>
        <n v="21.19"/>
        <n v="21.1"/>
        <n v="20.88"/>
        <n v="20.71"/>
        <n v="20.5"/>
        <n v="20.47"/>
        <n v="20.34"/>
        <n v="20.329999999999998"/>
        <n v="20.25"/>
        <n v="20.14"/>
        <n v="20.12"/>
        <n v="20.079999999999998"/>
        <n v="20"/>
        <n v="19.7"/>
        <n v="19.670000000000002"/>
        <n v="19.600000000000001"/>
        <n v="19.489999999999998"/>
        <n v="19.47"/>
        <n v="19.46"/>
        <n v="19.399999999999999"/>
        <n v="19.329999999999998"/>
        <n v="19.27"/>
        <n v="19.239999999999998"/>
        <n v="19"/>
        <n v="18.91"/>
        <n v="18.899999999999999"/>
        <n v="18.77"/>
        <n v="18.75"/>
        <n v="18.71"/>
        <n v="18.670000000000002"/>
        <n v="18.579999999999998"/>
        <n v="18.5"/>
        <n v="18.329999999999998"/>
        <n v="18.27"/>
        <n v="18.239999999999998"/>
        <n v="18"/>
        <n v="17.989999999999998"/>
        <n v="17.850000000000001"/>
        <n v="17.829999999999998"/>
        <n v="17.82"/>
        <n v="17.71"/>
        <n v="17.670000000000002"/>
        <n v="17.53"/>
        <n v="17.5"/>
        <n v="17.329999999999998"/>
        <n v="17.25"/>
        <n v="17.239999999999998"/>
        <n v="17.2"/>
        <n v="17"/>
        <n v="16.829999999999998"/>
        <n v="16.760000000000002"/>
        <n v="16.670000000000002"/>
        <n v="16.63"/>
        <n v="16.43"/>
        <n v="16.399999999999999"/>
        <n v="16.38"/>
        <n v="16.309999999999999"/>
        <n v="16.25"/>
        <n v="16.2"/>
        <n v="16"/>
        <n v="15.83"/>
        <n v="15.77"/>
        <n v="15.75"/>
        <n v="15.72"/>
        <n v="15.71"/>
        <n v="15.67"/>
        <n v="15.5"/>
        <n v="15.43"/>
        <n v="15.33"/>
        <n v="15.2"/>
        <n v="15.15"/>
        <n v="15.13"/>
        <n v="15.04"/>
        <n v="15"/>
        <n v="14.84"/>
        <n v="14.44"/>
        <n v="14.43"/>
        <n v="14.37"/>
        <n v="14.33"/>
        <n v="14.13"/>
        <n v="14"/>
        <n v="13.6"/>
        <n v="13.55"/>
        <n v="13.54"/>
        <n v="13.53"/>
        <n v="13.33"/>
        <n v="13.25"/>
        <n v="13.11"/>
        <n v="13.01"/>
        <n v="13"/>
        <n v="12.8"/>
        <n v="12.75"/>
        <n v="12.67"/>
        <n v="12.53"/>
        <n v="12.5"/>
        <n v="12.47"/>
        <n v="12.4"/>
        <n v="12.14"/>
        <n v="12"/>
        <n v="11.92"/>
        <n v="11.77"/>
        <n v="11.67"/>
        <n v="11.64"/>
        <n v="11.62"/>
        <n v="11.43"/>
        <n v="11.36"/>
        <n v="11.33"/>
        <n v="11.25"/>
        <n v="10.67"/>
        <n v="10.56"/>
        <n v="10.51"/>
        <n v="10.5"/>
        <n v="10.38"/>
        <n v="10.33"/>
        <n v="10.25"/>
        <n v="10.17"/>
        <n v="10.039999999999999"/>
        <n v="10"/>
        <n v="9.75"/>
        <n v="9.5"/>
        <n v="9.4"/>
        <n v="9"/>
        <n v="8.86"/>
        <n v="8.75"/>
        <n v="8.57"/>
        <n v="8.5"/>
        <n v="8.33"/>
        <n v="8.1300000000000008"/>
        <n v="8"/>
        <n v="7.5"/>
        <n v="7.33"/>
        <n v="7.25"/>
        <n v="7.19"/>
        <n v="7"/>
        <n v="6.83"/>
        <n v="6.75"/>
        <n v="6.71"/>
        <n v="6.5"/>
        <n v="6.25"/>
        <n v="6.18"/>
        <n v="6"/>
        <n v="5.8"/>
        <n v="5.75"/>
        <n v="5.67"/>
        <n v="5.5"/>
        <n v="5.33"/>
        <n v="5.31"/>
        <n v="5.29"/>
        <n v="5"/>
        <n v="4.92"/>
        <n v="4.83"/>
        <n v="4.8"/>
        <n v="4.75"/>
        <n v="4.57"/>
        <n v="4"/>
        <n v="3.8"/>
        <n v="3.71"/>
        <n v="3.67"/>
        <n v="3.33"/>
        <n v="3.25"/>
        <n v="3"/>
        <n v="2.75"/>
        <n v="2.67"/>
        <n v="2.33"/>
        <n v="2"/>
        <n v="1.54"/>
        <n v="1.5"/>
        <n v="1.33"/>
        <n v="1"/>
        <n v="0"/>
      </sharedItems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5-04-30T21:26:11"/>
        <d v="2015-02-28T17:19:25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1-11-30T06:01:26"/>
        <d v="2014-06-12T22:38:50"/>
        <d v="2014-07-09T23:10:22"/>
        <d v="2013-04-09T13:54:44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5-12-30T08:00:29"/>
        <d v="2016-06-27T04:37:55"/>
        <d v="2014-10-28T14:05:37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6-06-08T17:32:14"/>
        <d v="2015-11-18T16:27:01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6-09-19T10:38:27"/>
        <d v="2015-05-20T18:28:03"/>
        <d v="2015-10-18T21:24:14"/>
        <d v="2013-10-04T19:09:17"/>
        <d v="2013-05-22T18:18:58"/>
        <d v="2014-10-28T21:24:00"/>
        <d v="2014-08-21T19:23:05"/>
        <d v="2015-12-02T20:20:12"/>
        <d v="2014-07-01T09:46:21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2-10-12T02:37:27"/>
        <d v="2011-05-19T21:14:06"/>
        <d v="2015-09-11T07:07:49"/>
        <d v="2017-02-09T04:08:52"/>
        <d v="2016-04-03T20:48:00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2-29T20:23:22"/>
        <d v="2016-05-06T06:21:33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1-09-16T23:09:01"/>
        <d v="2015-10-14T17:44:57"/>
        <d v="2014-07-28T16:18:55"/>
        <d v="2017-03-09T20:13:39"/>
        <d v="2015-02-13T17:04:53"/>
        <d v="2015-08-01T16:04:57"/>
        <d v="2016-06-24T16:55:35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6-06-14T07:51:34"/>
        <d v="2016-07-22T15:45:32"/>
        <d v="2015-10-30T00:49:04"/>
        <d v="2014-07-15T23:27:00"/>
        <d v="2011-08-27T03:58:22"/>
        <d v="2015-11-17T10:46:30"/>
        <d v="2016-03-24T10:16:40"/>
        <d v="2015-10-20T10:23:27"/>
        <d v="2014-01-11T00:21:41"/>
        <d v="2014-12-16T15:56:45"/>
        <d v="2014-05-13T19:08:05"/>
        <d v="2014-11-08T23:21:27"/>
        <d v="2016-01-14T21:35:13"/>
        <d v="2014-07-05T01:19:32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6-06-04T15:46:00"/>
        <d v="2014-12-09T21:42:19"/>
        <d v="2017-01-24T14:14:22"/>
        <d v="2014-12-29T22:14:52"/>
        <d v="2015-09-28T20:40:04"/>
        <d v="2016-10-03T21:31:32"/>
        <d v="2015-01-07T22:13:21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4-07-18T19:58:18"/>
        <d v="2016-10-02T08:49:07"/>
        <d v="2014-06-22T18:35:11"/>
        <d v="2015-03-13T02:12:42"/>
        <d v="2014-03-31T16:51:20"/>
        <d v="2016-01-08T16:58:00"/>
        <d v="2016-01-22T18:33:07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6-01-06T23:55:31"/>
        <d v="2013-08-14T17:56:20"/>
        <d v="2016-09-02T18:04:46"/>
        <d v="2015-01-29T20:17:35"/>
        <d v="2016-03-31T08:59:00"/>
        <d v="2015-12-20T13:45:23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6"/>
        <n v="2014"/>
        <n v="2012"/>
        <n v="2015"/>
        <n v="2011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267.873852430559" createdVersion="6" refreshedVersion="6" minRefreshableVersion="3" recordCount="4115" xr:uid="{179D4088-7F5C-494A-84D2-A40DBD801E2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5-04-30T21:26:11"/>
        <d v="2015-02-28T17:19:25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1-11-30T06:01:26"/>
        <d v="2014-06-12T22:38:50"/>
        <d v="2014-07-09T23:10:22"/>
        <d v="2013-04-09T13:54:44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5-12-30T08:00:29"/>
        <d v="2016-06-27T04:37:55"/>
        <d v="2014-10-28T14:05:37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6-06-08T17:32:14"/>
        <d v="2015-11-18T16:27:01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6-09-19T10:38:27"/>
        <d v="2015-05-20T18:28:03"/>
        <d v="2015-10-18T21:24:14"/>
        <d v="2013-10-04T19:09:17"/>
        <d v="2013-05-22T18:18:58"/>
        <d v="2014-10-28T21:24:00"/>
        <d v="2014-08-21T19:23:05"/>
        <d v="2015-12-02T20:20:12"/>
        <d v="2014-07-01T09:46:21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2-10-12T02:37:27"/>
        <d v="2011-05-19T21:14:06"/>
        <d v="2015-09-11T07:07:49"/>
        <d v="2017-02-09T04:08:52"/>
        <d v="2016-04-03T20:48:00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2-29T20:23:22"/>
        <d v="2016-05-06T06:21:33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1-09-16T23:09:01"/>
        <d v="2015-10-14T17:44:57"/>
        <d v="2014-07-28T16:18:55"/>
        <d v="2017-03-09T20:13:39"/>
        <d v="2015-02-13T17:04:53"/>
        <d v="2015-08-01T16:04:57"/>
        <d v="2016-06-24T16:55:35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6-06-14T07:51:34"/>
        <d v="2016-07-22T15:45:32"/>
        <d v="2015-10-30T00:49:04"/>
        <d v="2014-07-15T23:27:00"/>
        <d v="2011-08-27T03:58:22"/>
        <d v="2015-11-17T10:46:30"/>
        <d v="2016-03-24T10:16:40"/>
        <d v="2015-10-20T10:23:27"/>
        <d v="2014-01-11T00:21:41"/>
        <d v="2014-12-16T15:56:45"/>
        <d v="2014-05-13T19:08:05"/>
        <d v="2014-11-08T23:21:27"/>
        <d v="2016-01-14T21:35:13"/>
        <d v="2014-07-05T01:19:32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6-06-04T15:46:00"/>
        <d v="2014-12-09T21:42:19"/>
        <d v="2017-01-24T14:14:22"/>
        <d v="2014-12-29T22:14:52"/>
        <d v="2015-09-28T20:40:04"/>
        <d v="2016-10-03T21:31:32"/>
        <d v="2015-01-07T22:13:21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4-07-18T19:58:18"/>
        <d v="2016-10-02T08:49:07"/>
        <d v="2014-06-22T18:35:11"/>
        <d v="2015-03-13T02:12:42"/>
        <d v="2014-03-31T16:51:20"/>
        <d v="2016-01-08T16:58:00"/>
        <d v="2016-01-22T18:33:07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6-01-06T23:55:31"/>
        <d v="2013-08-14T17:56:20"/>
        <d v="2016-09-02T18:04:46"/>
        <d v="2015-01-29T20:17:35"/>
        <d v="2016-03-31T08:59:00"/>
        <d v="2015-12-20T13:45:23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267.873852777775" createdVersion="6" refreshedVersion="6" minRefreshableVersion="3" recordCount="4115" xr:uid="{9D786143-3ACD-4FEF-A118-9B5F32B700C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 count="42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267.87385300926" createdVersion="6" refreshedVersion="6" minRefreshableVersion="3" recordCount="4114" xr:uid="{62986C11-BEAB-47F5-B2DF-8E2A987CFC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x v="0"/>
    <x v="0"/>
    <x v="0"/>
    <x v="0"/>
    <s v="USD"/>
    <n v="1489537560"/>
    <n v="1484357160"/>
    <b v="0"/>
    <x v="0"/>
    <b v="0"/>
    <s v="technology/wearables"/>
    <n v="2"/>
    <x v="0"/>
    <x v="0"/>
    <x v="0"/>
    <x v="0"/>
    <d v="2017-03-15T00:26:00"/>
    <x v="0"/>
  </r>
  <r>
    <n v="166"/>
    <s v="Pressure"/>
    <s v="A young teen makes a bad decision after joining gang and the film expresses his choices that led him to that point."/>
    <x v="1"/>
    <x v="1"/>
    <x v="1"/>
    <x v="0"/>
    <s v="USD"/>
    <n v="1484531362"/>
    <n v="1481939362"/>
    <b v="0"/>
    <x v="1"/>
    <b v="0"/>
    <s v="film &amp; video/drama"/>
    <n v="60"/>
    <x v="1"/>
    <x v="1"/>
    <x v="1"/>
    <x v="1"/>
    <d v="2017-01-16T01:49:22"/>
    <x v="0"/>
  </r>
  <r>
    <n v="1917"/>
    <s v="Chronovisor:The MOST innovative watch for night time reading"/>
    <s v="Let's build a legendary brand altogether"/>
    <x v="2"/>
    <x v="2"/>
    <x v="1"/>
    <x v="1"/>
    <s v="HKD"/>
    <n v="1486708133"/>
    <n v="1484116133"/>
    <b v="0"/>
    <x v="2"/>
    <b v="0"/>
    <s v="technology/gadgets"/>
    <n v="53"/>
    <x v="2"/>
    <x v="0"/>
    <x v="2"/>
    <x v="2"/>
    <d v="2017-02-10T06:28:53"/>
    <x v="0"/>
  </r>
  <r>
    <n v="3066"/>
    <s v="Gold Coast Wake Park"/>
    <s v="Our mission is to offer an innovative family watersports attraction that is fun, safe, economical and a leader in its field."/>
    <x v="3"/>
    <x v="3"/>
    <x v="1"/>
    <x v="2"/>
    <s v="AUD"/>
    <n v="1468128537"/>
    <n v="1465536537"/>
    <b v="0"/>
    <x v="3"/>
    <b v="0"/>
    <s v="theater/spaces"/>
    <n v="12"/>
    <x v="3"/>
    <x v="2"/>
    <x v="3"/>
    <x v="3"/>
    <d v="2016-07-10T05:28:57"/>
    <x v="1"/>
  </r>
  <r>
    <n v="1960"/>
    <s v="TREKKAYAK"/>
    <s v="Trekkayak is an ultralight, durable and inflatable boat to be carried in your backpack to cross a lake or paddle down a river."/>
    <x v="4"/>
    <x v="4"/>
    <x v="2"/>
    <x v="3"/>
    <s v="SEK"/>
    <n v="1419151341"/>
    <n v="1416559341"/>
    <b v="1"/>
    <x v="4"/>
    <b v="1"/>
    <s v="technology/hardware"/>
    <n v="118"/>
    <x v="4"/>
    <x v="0"/>
    <x v="4"/>
    <x v="4"/>
    <d v="2014-12-21T08:42:21"/>
    <x v="2"/>
  </r>
  <r>
    <n v="648"/>
    <s v="Audio Jacket"/>
    <s v="Get ready for the next product that you canâ€™t live without"/>
    <x v="5"/>
    <x v="5"/>
    <x v="2"/>
    <x v="0"/>
    <s v="USD"/>
    <n v="1413304708"/>
    <n v="1410280708"/>
    <b v="0"/>
    <x v="5"/>
    <b v="1"/>
    <s v="technology/wearables"/>
    <n v="127"/>
    <x v="5"/>
    <x v="0"/>
    <x v="0"/>
    <x v="5"/>
    <d v="2014-10-14T16:38:28"/>
    <x v="2"/>
  </r>
  <r>
    <n v="669"/>
    <s v="Christian DiLusso Watches"/>
    <s v="Beautiful automatic watches, made for every moment._x000a_Sports, business, casual.....it fits every moment of your life."/>
    <x v="6"/>
    <x v="6"/>
    <x v="1"/>
    <x v="3"/>
    <s v="SEK"/>
    <n v="1467817258"/>
    <n v="1465225258"/>
    <b v="0"/>
    <x v="6"/>
    <b v="0"/>
    <s v="technology/wearables"/>
    <n v="22"/>
    <x v="6"/>
    <x v="0"/>
    <x v="0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x v="7"/>
    <x v="0"/>
    <x v="0"/>
    <s v="USD"/>
    <n v="1485254052"/>
    <n v="1481366052"/>
    <b v="0"/>
    <x v="7"/>
    <b v="0"/>
    <s v="technology/wearables"/>
    <n v="21535"/>
    <x v="7"/>
    <x v="0"/>
    <x v="0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x v="7"/>
    <x v="8"/>
    <x v="2"/>
    <x v="0"/>
    <s v="USD"/>
    <n v="1339484400"/>
    <n v="1336627492"/>
    <b v="1"/>
    <x v="8"/>
    <b v="1"/>
    <s v="technology/hardware"/>
    <n v="1027"/>
    <x v="8"/>
    <x v="0"/>
    <x v="4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x v="9"/>
    <x v="0"/>
    <x v="4"/>
    <s v="GBP"/>
    <n v="1485796613"/>
    <n v="1481908613"/>
    <b v="0"/>
    <x v="9"/>
    <b v="0"/>
    <s v="technology/wearables"/>
    <n v="104"/>
    <x v="9"/>
    <x v="0"/>
    <x v="0"/>
    <x v="9"/>
    <d v="2017-01-30T17:16:53"/>
    <x v="0"/>
  </r>
  <r>
    <n v="969"/>
    <s v="Make 100 | Geek &amp; Chic: Smart Safety Jewelry."/>
    <s v="Geek &amp; Chic Smart Jewelry Collection, Wearables Meet Style!"/>
    <x v="8"/>
    <x v="10"/>
    <x v="1"/>
    <x v="5"/>
    <s v="MXN"/>
    <n v="1486624607"/>
    <n v="1483773407"/>
    <b v="0"/>
    <x v="10"/>
    <b v="0"/>
    <s v="technology/wearables"/>
    <n v="47"/>
    <x v="10"/>
    <x v="0"/>
    <x v="0"/>
    <x v="10"/>
    <d v="2017-02-09T07:16:47"/>
    <x v="0"/>
  </r>
  <r>
    <n v="3090"/>
    <s v="Save the Stage"/>
    <s v="To create a space by restoring a historic church in Burlington, Ky where community theater, dance and music and art can be performed."/>
    <x v="9"/>
    <x v="11"/>
    <x v="1"/>
    <x v="0"/>
    <s v="USD"/>
    <n v="1430505545"/>
    <n v="1425325145"/>
    <b v="0"/>
    <x v="11"/>
    <b v="0"/>
    <s v="theater/spaces"/>
    <n v="5"/>
    <x v="11"/>
    <x v="2"/>
    <x v="3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x v="10"/>
    <x v="12"/>
    <x v="1"/>
    <x v="0"/>
    <s v="USD"/>
    <n v="1437188400"/>
    <n v="1432100004"/>
    <b v="0"/>
    <x v="12"/>
    <b v="0"/>
    <s v="theater/plays"/>
    <n v="31"/>
    <x v="12"/>
    <x v="2"/>
    <x v="5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11"/>
    <x v="13"/>
    <x v="2"/>
    <x v="3"/>
    <s v="SEK"/>
    <n v="1432314209"/>
    <n v="1429722209"/>
    <b v="0"/>
    <x v="13"/>
    <b v="1"/>
    <s v="theater/plays"/>
    <n v="101"/>
    <x v="13"/>
    <x v="2"/>
    <x v="5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x v="12"/>
    <x v="14"/>
    <x v="2"/>
    <x v="0"/>
    <s v="USD"/>
    <n v="1410601041"/>
    <n v="1406713041"/>
    <b v="0"/>
    <x v="14"/>
    <b v="1"/>
    <s v="theater/plays"/>
    <n v="100"/>
    <x v="14"/>
    <x v="2"/>
    <x v="5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x v="6"/>
    <x v="15"/>
    <x v="0"/>
    <x v="0"/>
    <s v="USD"/>
    <n v="1446217183"/>
    <n v="1443538783"/>
    <b v="0"/>
    <x v="15"/>
    <b v="0"/>
    <s v="technology/wearables"/>
    <n v="75"/>
    <x v="15"/>
    <x v="0"/>
    <x v="0"/>
    <x v="15"/>
    <d v="2015-10-30T14:59:43"/>
    <x v="4"/>
  </r>
  <r>
    <n v="2703"/>
    <s v="Bisagra Teatro: Foro Multidisciplinario"/>
    <s v="Â¡Tu nuevo espacio cultural multidisciplinario en el centro de Pachuca, Hidalgo"/>
    <x v="13"/>
    <x v="16"/>
    <x v="3"/>
    <x v="5"/>
    <s v="MXN"/>
    <n v="1490196830"/>
    <n v="1485016430"/>
    <b v="0"/>
    <x v="16"/>
    <b v="0"/>
    <s v="theater/spaces"/>
    <n v="104"/>
    <x v="16"/>
    <x v="2"/>
    <x v="3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x v="14"/>
    <x v="17"/>
    <x v="2"/>
    <x v="0"/>
    <s v="USD"/>
    <n v="1449973592"/>
    <n v="1447381592"/>
    <b v="0"/>
    <x v="17"/>
    <b v="1"/>
    <s v="theater/plays"/>
    <n v="104"/>
    <x v="17"/>
    <x v="2"/>
    <x v="5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x v="15"/>
    <x v="18"/>
    <x v="0"/>
    <x v="3"/>
    <s v="SEK"/>
    <n v="1482515937"/>
    <n v="1479923937"/>
    <b v="0"/>
    <x v="18"/>
    <b v="0"/>
    <s v="technology/wearables"/>
    <n v="1"/>
    <x v="18"/>
    <x v="0"/>
    <x v="0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x v="16"/>
    <x v="19"/>
    <x v="2"/>
    <x v="6"/>
    <s v="NOK"/>
    <n v="1458104697"/>
    <n v="1455516297"/>
    <b v="1"/>
    <x v="19"/>
    <b v="1"/>
    <s v="photography/photobooks"/>
    <n v="157"/>
    <x v="19"/>
    <x v="3"/>
    <x v="6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x v="8"/>
    <x v="20"/>
    <x v="2"/>
    <x v="0"/>
    <s v="USD"/>
    <n v="1413604800"/>
    <n v="1408624622"/>
    <b v="0"/>
    <x v="20"/>
    <b v="1"/>
    <s v="technology/hardware"/>
    <n v="104"/>
    <x v="20"/>
    <x v="0"/>
    <x v="4"/>
    <x v="20"/>
    <d v="2014-10-18T04:00:00"/>
    <x v="2"/>
  </r>
  <r>
    <n v="1954"/>
    <s v="Orison â€“ Rethink the Power of Energy"/>
    <s v="The First Home Battery System You Simply Plug in to Install"/>
    <x v="7"/>
    <x v="21"/>
    <x v="2"/>
    <x v="0"/>
    <s v="USD"/>
    <n v="1457758800"/>
    <n v="1453730176"/>
    <b v="1"/>
    <x v="21"/>
    <b v="1"/>
    <s v="technology/hardware"/>
    <n v="699"/>
    <x v="21"/>
    <x v="0"/>
    <x v="4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x v="17"/>
    <x v="22"/>
    <x v="0"/>
    <x v="0"/>
    <s v="USD"/>
    <n v="1480536919"/>
    <n v="1477509319"/>
    <b v="0"/>
    <x v="13"/>
    <b v="0"/>
    <s v="technology/wearables"/>
    <n v="32"/>
    <x v="22"/>
    <x v="0"/>
    <x v="0"/>
    <x v="22"/>
    <d v="2016-11-30T20:15:19"/>
    <x v="1"/>
  </r>
  <r>
    <n v="4095"/>
    <s v="LOPE ENAMORADO"/>
    <s v="Proyecto teatral dirigido por MartÃ­n Acosta que habla y reflexiona sobre el amor y su naturaleza."/>
    <x v="8"/>
    <x v="23"/>
    <x v="1"/>
    <x v="5"/>
    <s v="MXN"/>
    <n v="1482108350"/>
    <n v="1479516350"/>
    <b v="0"/>
    <x v="1"/>
    <b v="0"/>
    <s v="theater/plays"/>
    <n v="3"/>
    <x v="23"/>
    <x v="2"/>
    <x v="5"/>
    <x v="23"/>
    <d v="2016-12-19T00:45:50"/>
    <x v="1"/>
  </r>
  <r>
    <n v="978"/>
    <s v="hidn tempo - a wearable stress coach"/>
    <s v="hidn tempo is an intelligent watch band that allows you to monitor your stress and manage it anywhere, anytime."/>
    <x v="18"/>
    <x v="24"/>
    <x v="1"/>
    <x v="3"/>
    <s v="SEK"/>
    <n v="1456385101"/>
    <n v="1453793101"/>
    <b v="0"/>
    <x v="22"/>
    <b v="0"/>
    <s v="technology/wearables"/>
    <n v="56"/>
    <x v="24"/>
    <x v="0"/>
    <x v="0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x v="8"/>
    <x v="25"/>
    <x v="1"/>
    <x v="0"/>
    <s v="USD"/>
    <n v="1421208000"/>
    <n v="1418315852"/>
    <b v="0"/>
    <x v="3"/>
    <b v="0"/>
    <s v="technology/wearables"/>
    <n v="39"/>
    <x v="25"/>
    <x v="0"/>
    <x v="0"/>
    <x v="25"/>
    <d v="2015-01-14T04:00:00"/>
    <x v="4"/>
  </r>
  <r>
    <n v="3118"/>
    <s v="Garden Eden, theatre, meeting, culture, music, art"/>
    <s v="a magical place for all kind of people, like a fairytaile in all colours"/>
    <x v="19"/>
    <x v="26"/>
    <x v="1"/>
    <x v="3"/>
    <s v="SEK"/>
    <n v="1467473723"/>
    <n v="1465832123"/>
    <b v="0"/>
    <x v="12"/>
    <b v="0"/>
    <s v="theater/spaces"/>
    <n v="0"/>
    <x v="26"/>
    <x v="2"/>
    <x v="3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x v="20"/>
    <x v="27"/>
    <x v="1"/>
    <x v="7"/>
    <s v="DKK"/>
    <n v="1433775600"/>
    <n v="1431973478"/>
    <b v="0"/>
    <x v="10"/>
    <b v="0"/>
    <s v="publishing/translations"/>
    <n v="10"/>
    <x v="27"/>
    <x v="4"/>
    <x v="7"/>
    <x v="27"/>
    <d v="2015-06-08T15:00:00"/>
    <x v="4"/>
  </r>
  <r>
    <n v="515"/>
    <s v="A Tale of Faith - An Animated Short Film"/>
    <s v="A Tale of Faith is an animated short film based on the heartwarming tale by Rebbe Nachman of Breslov."/>
    <x v="21"/>
    <x v="28"/>
    <x v="1"/>
    <x v="0"/>
    <s v="USD"/>
    <n v="1451389601"/>
    <n v="1447933601"/>
    <b v="0"/>
    <x v="23"/>
    <b v="0"/>
    <s v="film &amp; video/animation"/>
    <n v="25"/>
    <x v="28"/>
    <x v="1"/>
    <x v="8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x v="22"/>
    <x v="29"/>
    <x v="2"/>
    <x v="0"/>
    <s v="USD"/>
    <n v="1474426800"/>
    <n v="1471976529"/>
    <b v="0"/>
    <x v="24"/>
    <b v="1"/>
    <s v="theater/plays"/>
    <n v="122"/>
    <x v="29"/>
    <x v="2"/>
    <x v="5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x v="7"/>
    <x v="30"/>
    <x v="2"/>
    <x v="0"/>
    <s v="USD"/>
    <n v="1312747970"/>
    <n v="1310155970"/>
    <b v="0"/>
    <x v="25"/>
    <b v="1"/>
    <s v="film &amp; video/documentary"/>
    <n v="104"/>
    <x v="30"/>
    <x v="1"/>
    <x v="9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x v="23"/>
    <x v="31"/>
    <x v="2"/>
    <x v="0"/>
    <s v="USD"/>
    <n v="1483729500"/>
    <n v="1481137500"/>
    <b v="0"/>
    <x v="26"/>
    <b v="1"/>
    <s v="film &amp; video/documentary"/>
    <n v="122"/>
    <x v="31"/>
    <x v="1"/>
    <x v="9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x v="24"/>
    <x v="32"/>
    <x v="1"/>
    <x v="4"/>
    <s v="GBP"/>
    <n v="1441995769"/>
    <n v="1436811769"/>
    <b v="0"/>
    <x v="17"/>
    <b v="0"/>
    <s v="publishing/translations"/>
    <n v="1"/>
    <x v="32"/>
    <x v="4"/>
    <x v="7"/>
    <x v="32"/>
    <d v="2015-09-11T18:22:49"/>
    <x v="4"/>
  </r>
  <r>
    <n v="1179"/>
    <s v="El Camion Roja"/>
    <s v="Mexican Style Food Truck, run by a Red Seal Chef, in a town with NO MEXICAN FOOD! That is a culinary emergency situation!"/>
    <x v="25"/>
    <x v="33"/>
    <x v="1"/>
    <x v="8"/>
    <s v="CAD"/>
    <n v="1446052627"/>
    <n v="1443460627"/>
    <b v="0"/>
    <x v="27"/>
    <b v="0"/>
    <s v="food/food trucks"/>
    <n v="5"/>
    <x v="33"/>
    <x v="5"/>
    <x v="10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x v="26"/>
    <x v="34"/>
    <x v="2"/>
    <x v="0"/>
    <s v="USD"/>
    <n v="1442264400"/>
    <n v="1439530776"/>
    <b v="0"/>
    <x v="4"/>
    <b v="1"/>
    <s v="film &amp; video/television"/>
    <n v="100"/>
    <x v="34"/>
    <x v="1"/>
    <x v="11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x v="6"/>
    <x v="35"/>
    <x v="0"/>
    <x v="7"/>
    <s v="DKK"/>
    <n v="1469109600"/>
    <n v="1464586746"/>
    <b v="0"/>
    <x v="28"/>
    <b v="0"/>
    <s v="technology/wearables"/>
    <n v="6"/>
    <x v="35"/>
    <x v="0"/>
    <x v="0"/>
    <x v="35"/>
    <d v="2016-07-21T14:00:00"/>
    <x v="1"/>
  </r>
  <r>
    <n v="2496"/>
    <s v="Lynn Haven - The First Album, &quot;Fair Weather Friends&quot;"/>
    <s v="Be a part of making the first Lynn Haven album, &quot;Fair Weather Friends.&quot;"/>
    <x v="27"/>
    <x v="36"/>
    <x v="2"/>
    <x v="0"/>
    <s v="USD"/>
    <n v="1364597692"/>
    <n v="1361577292"/>
    <b v="0"/>
    <x v="29"/>
    <b v="1"/>
    <s v="music/indie rock"/>
    <n v="100"/>
    <x v="36"/>
    <x v="6"/>
    <x v="12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x v="28"/>
    <x v="37"/>
    <x v="2"/>
    <x v="0"/>
    <s v="USD"/>
    <n v="1430981880"/>
    <n v="1426216033"/>
    <b v="1"/>
    <x v="30"/>
    <b v="1"/>
    <s v="technology/hardware"/>
    <n v="387"/>
    <x v="37"/>
    <x v="0"/>
    <x v="4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x v="11"/>
    <x v="38"/>
    <x v="1"/>
    <x v="5"/>
    <s v="MXN"/>
    <n v="1486317653"/>
    <n v="1481133653"/>
    <b v="0"/>
    <x v="0"/>
    <b v="0"/>
    <s v="technology/wearables"/>
    <n v="4"/>
    <x v="38"/>
    <x v="0"/>
    <x v="0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x v="29"/>
    <x v="39"/>
    <x v="2"/>
    <x v="0"/>
    <s v="USD"/>
    <n v="1325961309"/>
    <n v="1322073309"/>
    <b v="1"/>
    <x v="31"/>
    <b v="1"/>
    <s v="film &amp; video/documentary"/>
    <n v="101"/>
    <x v="39"/>
    <x v="1"/>
    <x v="9"/>
    <x v="39"/>
    <d v="2012-01-07T18:35:09"/>
    <x v="3"/>
  </r>
  <r>
    <n v="1955"/>
    <s v="Bukobot 3D Printer - Affordable 3D with No Compromises!"/>
    <s v="An easy to build open source 3D object printer. For the newbie or experienced maker, there's a model for everyone! NEW $599 Model!"/>
    <x v="30"/>
    <x v="40"/>
    <x v="2"/>
    <x v="0"/>
    <s v="USD"/>
    <n v="1337799600"/>
    <n v="1334989881"/>
    <b v="1"/>
    <x v="32"/>
    <b v="1"/>
    <s v="technology/hardware"/>
    <n v="399"/>
    <x v="40"/>
    <x v="0"/>
    <x v="4"/>
    <x v="40"/>
    <d v="2012-05-23T19:00:00"/>
    <x v="3"/>
  </r>
  <r>
    <n v="2062"/>
    <s v="Rho Board"/>
    <s v="4K HEVC Android TV Media Player with optional DIY electronics, ideal for app development, home control, software developement, learning"/>
    <x v="11"/>
    <x v="41"/>
    <x v="2"/>
    <x v="7"/>
    <s v="DKK"/>
    <n v="1458807098"/>
    <n v="1456218698"/>
    <b v="0"/>
    <x v="33"/>
    <b v="1"/>
    <s v="technology/hardware"/>
    <n v="115"/>
    <x v="41"/>
    <x v="0"/>
    <x v="4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x v="1"/>
    <x v="42"/>
    <x v="2"/>
    <x v="0"/>
    <s v="USD"/>
    <n v="1379515740"/>
    <n v="1378306140"/>
    <b v="0"/>
    <x v="29"/>
    <b v="1"/>
    <s v="music/pop"/>
    <n v="111"/>
    <x v="42"/>
    <x v="6"/>
    <x v="13"/>
    <x v="42"/>
    <d v="2013-09-18T14:49:00"/>
    <x v="6"/>
  </r>
  <r>
    <n v="3648"/>
    <s v="Moth Theater Lives"/>
    <s v="Help Moth Live! Support Moth and its artist collective to achieve its 2014/15 season."/>
    <x v="13"/>
    <x v="43"/>
    <x v="2"/>
    <x v="0"/>
    <s v="USD"/>
    <n v="1412492445"/>
    <n v="1409900445"/>
    <b v="0"/>
    <x v="25"/>
    <b v="1"/>
    <s v="theater/plays"/>
    <n v="100"/>
    <x v="43"/>
    <x v="2"/>
    <x v="5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x v="31"/>
    <x v="44"/>
    <x v="1"/>
    <x v="9"/>
    <s v="EUR"/>
    <n v="1443121765"/>
    <n v="1440529765"/>
    <b v="0"/>
    <x v="12"/>
    <b v="0"/>
    <s v="technology/makerspaces"/>
    <n v="0"/>
    <x v="44"/>
    <x v="0"/>
    <x v="14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x v="26"/>
    <x v="45"/>
    <x v="2"/>
    <x v="9"/>
    <s v="EUR"/>
    <n v="1482085857"/>
    <n v="1479493857"/>
    <b v="0"/>
    <x v="34"/>
    <b v="1"/>
    <s v="technology/hardware"/>
    <n v="131"/>
    <x v="45"/>
    <x v="0"/>
    <x v="4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x v="11"/>
    <x v="46"/>
    <x v="1"/>
    <x v="0"/>
    <s v="USD"/>
    <n v="1411005600"/>
    <n v="1408141245"/>
    <b v="0"/>
    <x v="35"/>
    <b v="0"/>
    <s v="technology/wearables"/>
    <n v="15"/>
    <x v="46"/>
    <x v="0"/>
    <x v="0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x v="32"/>
    <x v="47"/>
    <x v="2"/>
    <x v="0"/>
    <s v="USD"/>
    <n v="1349203203"/>
    <n v="1345056003"/>
    <b v="0"/>
    <x v="36"/>
    <b v="1"/>
    <s v="music/indie rock"/>
    <n v="101"/>
    <x v="47"/>
    <x v="6"/>
    <x v="12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x v="22"/>
    <x v="48"/>
    <x v="1"/>
    <x v="0"/>
    <s v="USD"/>
    <n v="1409585434"/>
    <n v="1406907034"/>
    <b v="0"/>
    <x v="12"/>
    <b v="0"/>
    <s v="music/faith"/>
    <n v="11"/>
    <x v="48"/>
    <x v="6"/>
    <x v="15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x v="11"/>
    <x v="49"/>
    <x v="2"/>
    <x v="9"/>
    <s v="EUR"/>
    <n v="1436680958"/>
    <n v="1433224958"/>
    <b v="1"/>
    <x v="37"/>
    <b v="1"/>
    <s v="technology/hardware"/>
    <n v="348"/>
    <x v="49"/>
    <x v="0"/>
    <x v="4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x v="13"/>
    <x v="50"/>
    <x v="2"/>
    <x v="8"/>
    <s v="CAD"/>
    <n v="1488390735"/>
    <n v="1484070735"/>
    <b v="0"/>
    <x v="38"/>
    <b v="1"/>
    <s v="technology/hardware"/>
    <n v="145"/>
    <x v="50"/>
    <x v="0"/>
    <x v="4"/>
    <x v="50"/>
    <d v="2017-03-01T17:52:15"/>
    <x v="0"/>
  </r>
  <r>
    <n v="1590"/>
    <s v="An Italian Adventure"/>
    <s v="Discover Italy through photography."/>
    <x v="25"/>
    <x v="51"/>
    <x v="1"/>
    <x v="10"/>
    <s v="EUR"/>
    <n v="1443040464"/>
    <n v="1440448464"/>
    <b v="0"/>
    <x v="12"/>
    <b v="0"/>
    <s v="photography/places"/>
    <n v="2"/>
    <x v="51"/>
    <x v="3"/>
    <x v="16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x v="33"/>
    <x v="52"/>
    <x v="1"/>
    <x v="6"/>
    <s v="NOK"/>
    <n v="1486313040"/>
    <n v="1483131966"/>
    <b v="0"/>
    <x v="9"/>
    <b v="0"/>
    <s v="food/food trucks"/>
    <n v="1"/>
    <x v="52"/>
    <x v="5"/>
    <x v="10"/>
    <x v="52"/>
    <d v="2017-02-05T16:44:00"/>
    <x v="0"/>
  </r>
  <r>
    <n v="139"/>
    <s v="Roman Dead (Canceled)"/>
    <s v="When  Rome is infected with a zombie plague, Lucius Agrippa and a small group fights for survival"/>
    <x v="34"/>
    <x v="53"/>
    <x v="0"/>
    <x v="0"/>
    <s v="USD"/>
    <n v="1436738772"/>
    <n v="1435874772"/>
    <b v="0"/>
    <x v="1"/>
    <b v="0"/>
    <s v="film &amp; video/science fiction"/>
    <n v="100"/>
    <x v="53"/>
    <x v="1"/>
    <x v="17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x v="35"/>
    <x v="54"/>
    <x v="1"/>
    <x v="5"/>
    <s v="MXN"/>
    <n v="1487613600"/>
    <n v="1482444295"/>
    <b v="0"/>
    <x v="3"/>
    <b v="0"/>
    <s v="theater/plays"/>
    <n v="20"/>
    <x v="53"/>
    <x v="2"/>
    <x v="5"/>
    <x v="5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36"/>
    <x v="53"/>
    <x v="1"/>
    <x v="0"/>
    <s v="USD"/>
    <n v="1450887480"/>
    <n v="1448469719"/>
    <b v="0"/>
    <x v="1"/>
    <b v="0"/>
    <s v="theater/musical"/>
    <n v="1"/>
    <x v="53"/>
    <x v="2"/>
    <x v="18"/>
    <x v="55"/>
    <d v="2015-12-23T16:18:00"/>
    <x v="4"/>
  </r>
  <r>
    <n v="1210"/>
    <s v="Det Andra GÃ¶teborg"/>
    <s v="En fotobok om livet i det enda andra GÃ¶teborg i vÃ¤rlden"/>
    <x v="26"/>
    <x v="55"/>
    <x v="2"/>
    <x v="3"/>
    <s v="SEK"/>
    <n v="1433106000"/>
    <n v="1431124572"/>
    <b v="0"/>
    <x v="39"/>
    <b v="1"/>
    <s v="photography/photobooks"/>
    <n v="254"/>
    <x v="54"/>
    <x v="3"/>
    <x v="6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x v="1"/>
    <x v="56"/>
    <x v="2"/>
    <x v="0"/>
    <s v="USD"/>
    <n v="1478402804"/>
    <n v="1473218804"/>
    <b v="0"/>
    <x v="3"/>
    <b v="1"/>
    <s v="technology/hardware"/>
    <n v="148"/>
    <x v="55"/>
    <x v="0"/>
    <x v="4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x v="22"/>
    <x v="57"/>
    <x v="2"/>
    <x v="0"/>
    <s v="USD"/>
    <n v="1423922991"/>
    <n v="1421330991"/>
    <b v="0"/>
    <x v="40"/>
    <b v="1"/>
    <s v="publishing/nonfiction"/>
    <n v="128"/>
    <x v="56"/>
    <x v="4"/>
    <x v="19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x v="37"/>
    <x v="58"/>
    <x v="1"/>
    <x v="0"/>
    <s v="USD"/>
    <n v="1407562632"/>
    <n v="1404970632"/>
    <b v="0"/>
    <x v="18"/>
    <b v="0"/>
    <s v="theater/plays"/>
    <n v="62"/>
    <x v="57"/>
    <x v="2"/>
    <x v="5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x v="25"/>
    <x v="59"/>
    <x v="2"/>
    <x v="0"/>
    <s v="USD"/>
    <n v="1429391405"/>
    <n v="1425507005"/>
    <b v="1"/>
    <x v="41"/>
    <b v="1"/>
    <s v="technology/hardware"/>
    <n v="294"/>
    <x v="58"/>
    <x v="0"/>
    <x v="4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x v="38"/>
    <x v="60"/>
    <x v="2"/>
    <x v="7"/>
    <s v="DKK"/>
    <n v="1458579568"/>
    <n v="1455991168"/>
    <b v="0"/>
    <x v="42"/>
    <b v="1"/>
    <s v="photography/photobooks"/>
    <n v="108"/>
    <x v="59"/>
    <x v="3"/>
    <x v="6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x v="11"/>
    <x v="61"/>
    <x v="2"/>
    <x v="0"/>
    <s v="USD"/>
    <n v="1434017153"/>
    <n v="1431425153"/>
    <b v="1"/>
    <x v="43"/>
    <b v="1"/>
    <s v="technology/hardware"/>
    <n v="161"/>
    <x v="60"/>
    <x v="0"/>
    <x v="4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x v="38"/>
    <x v="62"/>
    <x v="1"/>
    <x v="0"/>
    <s v="USD"/>
    <n v="1417377481"/>
    <n v="1412189881"/>
    <b v="0"/>
    <x v="18"/>
    <b v="0"/>
    <s v="photography/people"/>
    <n v="21"/>
    <x v="61"/>
    <x v="3"/>
    <x v="20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x v="7"/>
    <x v="63"/>
    <x v="2"/>
    <x v="0"/>
    <s v="USD"/>
    <n v="1428643974"/>
    <n v="1423463574"/>
    <b v="0"/>
    <x v="44"/>
    <b v="1"/>
    <s v="technology/hardware"/>
    <n v="108"/>
    <x v="62"/>
    <x v="0"/>
    <x v="4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x v="7"/>
    <x v="64"/>
    <x v="3"/>
    <x v="5"/>
    <s v="MXN"/>
    <n v="1490416380"/>
    <n v="1487485760"/>
    <b v="0"/>
    <x v="0"/>
    <b v="0"/>
    <s v="theater/plays"/>
    <n v="5"/>
    <x v="63"/>
    <x v="2"/>
    <x v="5"/>
    <x v="65"/>
    <d v="2017-03-25T04:33:00"/>
    <x v="0"/>
  </r>
  <r>
    <n v="150"/>
    <s v="Star Trek First Frontier (Canceled)"/>
    <s v="The untold story of Captain Robert April and the first launching of the starship U.S.S. Enterprise,  NCC-1701"/>
    <x v="39"/>
    <x v="65"/>
    <x v="0"/>
    <x v="0"/>
    <s v="USD"/>
    <n v="1432612382"/>
    <n v="1427428382"/>
    <b v="0"/>
    <x v="45"/>
    <b v="0"/>
    <s v="film &amp; video/science fiction"/>
    <n v="23"/>
    <x v="64"/>
    <x v="1"/>
    <x v="17"/>
    <x v="66"/>
    <d v="2015-05-26T03:53:02"/>
    <x v="4"/>
  </r>
  <r>
    <n v="2039"/>
    <s v="ODIN2: Smart Projector for movies, video calls, and apps"/>
    <s v="Open up your digital worlds with the most sophisticated, intuitive android smart projector."/>
    <x v="40"/>
    <x v="66"/>
    <x v="2"/>
    <x v="0"/>
    <s v="USD"/>
    <n v="1480568340"/>
    <n v="1477996325"/>
    <b v="1"/>
    <x v="46"/>
    <b v="1"/>
    <s v="technology/hardware"/>
    <n v="136"/>
    <x v="65"/>
    <x v="0"/>
    <x v="4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x v="41"/>
    <x v="67"/>
    <x v="2"/>
    <x v="0"/>
    <s v="USD"/>
    <n v="1320220800"/>
    <n v="1315612909"/>
    <b v="0"/>
    <x v="9"/>
    <b v="1"/>
    <s v="music/rock"/>
    <n v="118"/>
    <x v="66"/>
    <x v="6"/>
    <x v="21"/>
    <x v="68"/>
    <d v="2011-11-02T08:00:00"/>
    <x v="5"/>
  </r>
  <r>
    <n v="3146"/>
    <s v="SoÃ±Ã© una ciudad amurallada"/>
    <s v="Somos... Podemos... Amamos... Nuestra muralla, nuestra utopÃ­a. Que el amor sea el lÃ­mite"/>
    <x v="7"/>
    <x v="68"/>
    <x v="3"/>
    <x v="5"/>
    <s v="MXN"/>
    <n v="1492356166"/>
    <n v="1488471766"/>
    <b v="0"/>
    <x v="14"/>
    <b v="0"/>
    <s v="theater/plays"/>
    <n v="11"/>
    <x v="67"/>
    <x v="2"/>
    <x v="5"/>
    <x v="69"/>
    <d v="2017-04-16T15:22:46"/>
    <x v="0"/>
  </r>
  <r>
    <n v="2250"/>
    <s v="The Game Anywhere Table"/>
    <s v="A customizable gaming table, for the best gaming experience, portable, storable and lightweight, that can be taken anywhere"/>
    <x v="23"/>
    <x v="69"/>
    <x v="2"/>
    <x v="0"/>
    <s v="USD"/>
    <n v="1480727273"/>
    <n v="1478131673"/>
    <b v="0"/>
    <x v="47"/>
    <b v="1"/>
    <s v="games/tabletop games"/>
    <n v="975"/>
    <x v="68"/>
    <x v="7"/>
    <x v="22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"/>
    <x v="70"/>
    <x v="1"/>
    <x v="0"/>
    <s v="USD"/>
    <n v="1417388340"/>
    <n v="1412835530"/>
    <b v="0"/>
    <x v="10"/>
    <b v="0"/>
    <s v="technology/wearables"/>
    <n v="2"/>
    <x v="69"/>
    <x v="0"/>
    <x v="0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x v="7"/>
    <x v="71"/>
    <x v="2"/>
    <x v="11"/>
    <s v="EUR"/>
    <n v="1452553200"/>
    <n v="1449650173"/>
    <b v="1"/>
    <x v="48"/>
    <b v="1"/>
    <s v="technology/hardware"/>
    <n v="820"/>
    <x v="70"/>
    <x v="0"/>
    <x v="4"/>
    <x v="72"/>
    <d v="2016-01-11T23:00:00"/>
    <x v="1"/>
  </r>
  <r>
    <n v="3376"/>
    <s v="The Tutors"/>
    <s v="3 college grads struggling to fund their social network. 1 bratty blackmailing student. 1 dreamy Asian business man. 1 awesome play."/>
    <x v="10"/>
    <x v="72"/>
    <x v="2"/>
    <x v="0"/>
    <s v="USD"/>
    <n v="1429976994"/>
    <n v="1424796594"/>
    <b v="0"/>
    <x v="28"/>
    <b v="1"/>
    <s v="theater/plays"/>
    <n v="100"/>
    <x v="71"/>
    <x v="2"/>
    <x v="5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x v="42"/>
    <x v="73"/>
    <x v="1"/>
    <x v="0"/>
    <s v="USD"/>
    <n v="1442722891"/>
    <n v="1440130891"/>
    <b v="0"/>
    <x v="27"/>
    <b v="0"/>
    <s v="theater/spaces"/>
    <n v="0"/>
    <x v="72"/>
    <x v="2"/>
    <x v="3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6"/>
    <x v="74"/>
    <x v="2"/>
    <x v="0"/>
    <s v="USD"/>
    <n v="1399672800"/>
    <n v="1396906530"/>
    <b v="0"/>
    <x v="34"/>
    <b v="1"/>
    <s v="music/rock"/>
    <n v="100"/>
    <x v="73"/>
    <x v="6"/>
    <x v="21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x v="43"/>
    <x v="75"/>
    <x v="2"/>
    <x v="9"/>
    <s v="EUR"/>
    <n v="1449178200"/>
    <n v="1447614732"/>
    <b v="0"/>
    <x v="49"/>
    <b v="1"/>
    <s v="music/indie rock"/>
    <n v="111"/>
    <x v="74"/>
    <x v="6"/>
    <x v="12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x v="44"/>
    <x v="76"/>
    <x v="1"/>
    <x v="0"/>
    <s v="USD"/>
    <n v="1427040435"/>
    <n v="1424452035"/>
    <b v="0"/>
    <x v="5"/>
    <b v="0"/>
    <s v="theater/spaces"/>
    <n v="1"/>
    <x v="75"/>
    <x v="2"/>
    <x v="3"/>
    <x v="77"/>
    <d v="2015-03-22T16:07:15"/>
    <x v="4"/>
  </r>
  <r>
    <n v="1757"/>
    <s v="The Resurgence of Femininity Photo Thesis"/>
    <s v="I want to create a self published photo art book on the topic of the resurgence of femininity."/>
    <x v="1"/>
    <x v="77"/>
    <x v="2"/>
    <x v="0"/>
    <s v="USD"/>
    <n v="1485631740"/>
    <n v="1483041083"/>
    <b v="0"/>
    <x v="50"/>
    <b v="1"/>
    <s v="photography/photobooks"/>
    <n v="116"/>
    <x v="76"/>
    <x v="3"/>
    <x v="6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x v="7"/>
    <x v="78"/>
    <x v="1"/>
    <x v="8"/>
    <s v="CAD"/>
    <n v="1406994583"/>
    <n v="1401810583"/>
    <b v="0"/>
    <x v="1"/>
    <b v="0"/>
    <s v="games/video games"/>
    <n v="1"/>
    <x v="77"/>
    <x v="7"/>
    <x v="23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x v="7"/>
    <x v="79"/>
    <x v="2"/>
    <x v="0"/>
    <s v="USD"/>
    <n v="1417611645"/>
    <n v="1414584045"/>
    <b v="1"/>
    <x v="51"/>
    <b v="1"/>
    <s v="technology/hardware"/>
    <n v="248"/>
    <x v="78"/>
    <x v="0"/>
    <x v="4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x v="26"/>
    <x v="80"/>
    <x v="1"/>
    <x v="0"/>
    <s v="USD"/>
    <n v="1444876253"/>
    <n v="1442284253"/>
    <b v="0"/>
    <x v="52"/>
    <b v="0"/>
    <s v="technology/wearables"/>
    <n v="73"/>
    <x v="79"/>
    <x v="0"/>
    <x v="0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x v="7"/>
    <x v="81"/>
    <x v="1"/>
    <x v="12"/>
    <s v="EUR"/>
    <n v="1447600389"/>
    <n v="1444140789"/>
    <b v="0"/>
    <x v="23"/>
    <b v="0"/>
    <s v="technology/web"/>
    <n v="27"/>
    <x v="80"/>
    <x v="0"/>
    <x v="24"/>
    <x v="82"/>
    <d v="2015-11-15T15:13:09"/>
    <x v="4"/>
  </r>
  <r>
    <n v="442"/>
    <s v="The Paranormal Idiot"/>
    <s v="Doomsday is here"/>
    <x v="45"/>
    <x v="82"/>
    <x v="1"/>
    <x v="0"/>
    <s v="USD"/>
    <n v="1424380783"/>
    <n v="1421788783"/>
    <b v="0"/>
    <x v="24"/>
    <b v="0"/>
    <s v="film &amp; video/animation"/>
    <n v="39"/>
    <x v="81"/>
    <x v="1"/>
    <x v="8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x v="8"/>
    <x v="83"/>
    <x v="1"/>
    <x v="8"/>
    <s v="CAD"/>
    <n v="1429207833"/>
    <n v="1426615833"/>
    <b v="0"/>
    <x v="18"/>
    <b v="0"/>
    <s v="technology/web"/>
    <n v="9"/>
    <x v="82"/>
    <x v="0"/>
    <x v="24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x v="26"/>
    <x v="84"/>
    <x v="2"/>
    <x v="3"/>
    <s v="SEK"/>
    <n v="1454248563"/>
    <n v="1451656563"/>
    <b v="1"/>
    <x v="53"/>
    <b v="1"/>
    <s v="music/electronic music"/>
    <n v="119"/>
    <x v="83"/>
    <x v="6"/>
    <x v="25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x v="11"/>
    <x v="85"/>
    <x v="2"/>
    <x v="0"/>
    <s v="USD"/>
    <n v="1465652372"/>
    <n v="1463060372"/>
    <b v="1"/>
    <x v="54"/>
    <b v="1"/>
    <s v="technology/hardware"/>
    <n v="125"/>
    <x v="84"/>
    <x v="0"/>
    <x v="4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x v="7"/>
    <x v="86"/>
    <x v="2"/>
    <x v="13"/>
    <s v="EUR"/>
    <n v="1479890743"/>
    <n v="1476776743"/>
    <b v="1"/>
    <x v="55"/>
    <b v="1"/>
    <s v="technology/hardware"/>
    <n v="305"/>
    <x v="85"/>
    <x v="0"/>
    <x v="4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x v="46"/>
    <x v="87"/>
    <x v="1"/>
    <x v="5"/>
    <s v="MXN"/>
    <n v="1482711309"/>
    <n v="1479860109"/>
    <b v="0"/>
    <x v="0"/>
    <b v="0"/>
    <s v="theater/plays"/>
    <n v="7"/>
    <x v="86"/>
    <x v="2"/>
    <x v="5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x v="23"/>
    <x v="88"/>
    <x v="0"/>
    <x v="4"/>
    <s v="GBP"/>
    <n v="1475333917"/>
    <n v="1472569117"/>
    <b v="0"/>
    <x v="56"/>
    <b v="0"/>
    <s v="technology/wearables"/>
    <n v="70"/>
    <x v="87"/>
    <x v="0"/>
    <x v="0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x v="22"/>
    <x v="89"/>
    <x v="1"/>
    <x v="0"/>
    <s v="USD"/>
    <n v="1454734740"/>
    <n v="1451684437"/>
    <b v="0"/>
    <x v="27"/>
    <b v="0"/>
    <s v="theater/plays"/>
    <n v="19"/>
    <x v="88"/>
    <x v="2"/>
    <x v="5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x v="11"/>
    <x v="90"/>
    <x v="0"/>
    <x v="0"/>
    <s v="USD"/>
    <n v="1418849028"/>
    <n v="1415825028"/>
    <b v="0"/>
    <x v="57"/>
    <b v="0"/>
    <s v="technology/wearables"/>
    <n v="85"/>
    <x v="89"/>
    <x v="0"/>
    <x v="0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x v="27"/>
    <x v="91"/>
    <x v="2"/>
    <x v="12"/>
    <s v="EUR"/>
    <n v="1451226045"/>
    <n v="1444828845"/>
    <b v="0"/>
    <x v="24"/>
    <b v="1"/>
    <s v="film &amp; video/shorts"/>
    <n v="106"/>
    <x v="90"/>
    <x v="1"/>
    <x v="26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x v="26"/>
    <x v="92"/>
    <x v="2"/>
    <x v="8"/>
    <s v="CAD"/>
    <n v="1441378800"/>
    <n v="1438873007"/>
    <b v="0"/>
    <x v="58"/>
    <b v="1"/>
    <s v="technology/makerspaces"/>
    <n v="105"/>
    <x v="91"/>
    <x v="0"/>
    <x v="14"/>
    <x v="93"/>
    <d v="2015-09-04T15:00:00"/>
    <x v="4"/>
  </r>
  <r>
    <n v="183"/>
    <s v="Three Little Words"/>
    <s v="Don't kill me until I meet my Dad"/>
    <x v="47"/>
    <x v="93"/>
    <x v="1"/>
    <x v="4"/>
    <s v="GBP"/>
    <n v="1417033610"/>
    <n v="1414438010"/>
    <b v="0"/>
    <x v="14"/>
    <b v="0"/>
    <s v="film &amp; video/drama"/>
    <n v="36"/>
    <x v="92"/>
    <x v="1"/>
    <x v="1"/>
    <x v="94"/>
    <d v="2014-11-26T20:26:50"/>
    <x v="2"/>
  </r>
  <r>
    <n v="2157"/>
    <s v="Nin"/>
    <s v="Gamers and 90's fans unite in this small tale of epic proportions!"/>
    <x v="36"/>
    <x v="94"/>
    <x v="1"/>
    <x v="0"/>
    <s v="USD"/>
    <n v="1482479940"/>
    <n v="1479684783"/>
    <b v="0"/>
    <x v="59"/>
    <b v="0"/>
    <s v="games/video games"/>
    <n v="28"/>
    <x v="93"/>
    <x v="7"/>
    <x v="23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x v="22"/>
    <x v="95"/>
    <x v="2"/>
    <x v="0"/>
    <s v="USD"/>
    <n v="1452174420"/>
    <n v="1449150420"/>
    <b v="0"/>
    <x v="5"/>
    <b v="1"/>
    <s v="theater/spaces"/>
    <n v="100"/>
    <x v="94"/>
    <x v="2"/>
    <x v="3"/>
    <x v="96"/>
    <d v="2016-01-07T13:47:00"/>
    <x v="1"/>
  </r>
  <r>
    <n v="1309"/>
    <s v="CORE : Roam (Canceled)"/>
    <s v="Wicked fun and built for excitement, CORE is the safest and most versatile speaker you've ever worn."/>
    <x v="48"/>
    <x v="96"/>
    <x v="0"/>
    <x v="0"/>
    <s v="USD"/>
    <n v="1444943468"/>
    <n v="1441919468"/>
    <b v="0"/>
    <x v="42"/>
    <b v="0"/>
    <s v="technology/wearables"/>
    <n v="112"/>
    <x v="95"/>
    <x v="0"/>
    <x v="0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x v="49"/>
    <x v="97"/>
    <x v="0"/>
    <x v="0"/>
    <s v="USD"/>
    <n v="1438616124"/>
    <n v="1433432124"/>
    <b v="0"/>
    <x v="17"/>
    <b v="0"/>
    <s v="technology/web"/>
    <n v="15"/>
    <x v="96"/>
    <x v="0"/>
    <x v="24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x v="50"/>
    <x v="98"/>
    <x v="1"/>
    <x v="0"/>
    <s v="USD"/>
    <n v="1487617200"/>
    <n v="1483634335"/>
    <b v="0"/>
    <x v="60"/>
    <b v="0"/>
    <s v="technology/wearables"/>
    <n v="42"/>
    <x v="97"/>
    <x v="0"/>
    <x v="0"/>
    <x v="99"/>
    <d v="2017-02-20T19:00:00"/>
    <x v="0"/>
  </r>
  <r>
    <n v="1748"/>
    <s v="So It Is: Vancouver"/>
    <s v="Telling the story of the city through remarkable people who live in Vancouver today."/>
    <x v="7"/>
    <x v="99"/>
    <x v="2"/>
    <x v="8"/>
    <s v="CAD"/>
    <n v="1441234143"/>
    <n v="1438642143"/>
    <b v="0"/>
    <x v="61"/>
    <b v="1"/>
    <s v="photography/photobooks"/>
    <n v="130"/>
    <x v="98"/>
    <x v="3"/>
    <x v="6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x v="38"/>
    <x v="100"/>
    <x v="1"/>
    <x v="0"/>
    <s v="USD"/>
    <n v="1435291200"/>
    <n v="1432640342"/>
    <b v="0"/>
    <x v="49"/>
    <b v="0"/>
    <s v="food/food trucks"/>
    <n v="19"/>
    <x v="99"/>
    <x v="5"/>
    <x v="10"/>
    <x v="101"/>
    <d v="2015-06-26T04:00:00"/>
    <x v="4"/>
  </r>
  <r>
    <n v="3456"/>
    <s v="THIEF"/>
    <s v="&quot;Thief,&quot; a one man touring show, a theatrical experience portraying a supernatural story about the 3 days Jesus spent in the grave."/>
    <x v="43"/>
    <x v="101"/>
    <x v="2"/>
    <x v="0"/>
    <s v="USD"/>
    <n v="1406876340"/>
    <n v="1404190567"/>
    <b v="0"/>
    <x v="62"/>
    <b v="1"/>
    <s v="theater/plays"/>
    <n v="191"/>
    <x v="100"/>
    <x v="2"/>
    <x v="5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x v="51"/>
    <x v="102"/>
    <x v="1"/>
    <x v="3"/>
    <s v="SEK"/>
    <n v="1432455532"/>
    <n v="1429863532"/>
    <b v="0"/>
    <x v="28"/>
    <b v="0"/>
    <s v="theater/musical"/>
    <n v="12"/>
    <x v="101"/>
    <x v="2"/>
    <x v="18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52"/>
    <x v="103"/>
    <x v="2"/>
    <x v="0"/>
    <s v="USD"/>
    <n v="1272828120"/>
    <n v="1268934736"/>
    <b v="0"/>
    <x v="40"/>
    <b v="1"/>
    <s v="film &amp; video/documentary"/>
    <n v="101"/>
    <x v="102"/>
    <x v="1"/>
    <x v="9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x v="53"/>
    <x v="104"/>
    <x v="1"/>
    <x v="0"/>
    <s v="USD"/>
    <n v="1365448657"/>
    <n v="1362860257"/>
    <b v="0"/>
    <x v="17"/>
    <b v="0"/>
    <s v="music/jazz"/>
    <n v="12"/>
    <x v="103"/>
    <x v="6"/>
    <x v="27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x v="23"/>
    <x v="105"/>
    <x v="2"/>
    <x v="0"/>
    <s v="USD"/>
    <n v="1476994315"/>
    <n v="1474402315"/>
    <b v="0"/>
    <x v="63"/>
    <b v="1"/>
    <s v="technology/hardware"/>
    <n v="105"/>
    <x v="104"/>
    <x v="0"/>
    <x v="4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x v="106"/>
    <x v="2"/>
    <x v="7"/>
    <s v="DKK"/>
    <n v="1420648906"/>
    <n v="1415464906"/>
    <b v="0"/>
    <x v="64"/>
    <b v="1"/>
    <s v="music/rock"/>
    <n v="119"/>
    <x v="105"/>
    <x v="6"/>
    <x v="21"/>
    <x v="107"/>
    <d v="2015-01-07T16:41:46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6"/>
    <x v="107"/>
    <x v="1"/>
    <x v="0"/>
    <s v="USD"/>
    <n v="1481173140"/>
    <n v="1478016097"/>
    <b v="0"/>
    <x v="65"/>
    <b v="0"/>
    <s v="technology/wearables"/>
    <n v="58"/>
    <x v="106"/>
    <x v="0"/>
    <x v="0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x v="54"/>
    <x v="108"/>
    <x v="0"/>
    <x v="0"/>
    <s v="USD"/>
    <n v="1469199740"/>
    <n v="1465311740"/>
    <b v="0"/>
    <x v="17"/>
    <b v="0"/>
    <s v="technology/web"/>
    <n v="1"/>
    <x v="107"/>
    <x v="0"/>
    <x v="24"/>
    <x v="109"/>
    <d v="2016-07-22T15:02:20"/>
    <x v="1"/>
  </r>
  <r>
    <n v="2729"/>
    <s v="McChi Luggage: It's a Luggage, USB Charger and a Table Top"/>
    <s v="A luggage that is more than a luggage! It is what you want it to be."/>
    <x v="49"/>
    <x v="109"/>
    <x v="2"/>
    <x v="0"/>
    <s v="USD"/>
    <n v="1430459197"/>
    <n v="1427867197"/>
    <b v="0"/>
    <x v="66"/>
    <b v="1"/>
    <s v="technology/hardware"/>
    <n v="104"/>
    <x v="108"/>
    <x v="0"/>
    <x v="4"/>
    <x v="110"/>
    <d v="2015-05-01T05:46:37"/>
    <x v="4"/>
  </r>
  <r>
    <n v="1168"/>
    <s v="SiMpLy FreSH fOoD TrUck"/>
    <s v="Simply fresh farm to table on wheels working close with local farms to ensure the highest of quality of product ."/>
    <x v="55"/>
    <x v="51"/>
    <x v="1"/>
    <x v="0"/>
    <s v="USD"/>
    <n v="1474507065"/>
    <n v="1471915065"/>
    <b v="0"/>
    <x v="17"/>
    <b v="0"/>
    <s v="food/food trucks"/>
    <n v="6"/>
    <x v="109"/>
    <x v="5"/>
    <x v="10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x v="7"/>
    <x v="110"/>
    <x v="1"/>
    <x v="0"/>
    <s v="USD"/>
    <n v="1429740037"/>
    <n v="1425423637"/>
    <b v="0"/>
    <x v="67"/>
    <b v="0"/>
    <s v="film &amp; video/drama"/>
    <n v="56"/>
    <x v="110"/>
    <x v="1"/>
    <x v="1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x v="7"/>
    <x v="111"/>
    <x v="2"/>
    <x v="0"/>
    <s v="USD"/>
    <n v="1405002663"/>
    <n v="1402410663"/>
    <b v="1"/>
    <x v="68"/>
    <b v="1"/>
    <s v="technology/hardware"/>
    <n v="234"/>
    <x v="111"/>
    <x v="0"/>
    <x v="4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x v="10"/>
    <x v="112"/>
    <x v="2"/>
    <x v="0"/>
    <s v="USD"/>
    <n v="1409187600"/>
    <n v="1406316312"/>
    <b v="0"/>
    <x v="69"/>
    <b v="1"/>
    <s v="theater/musical"/>
    <n v="103"/>
    <x v="112"/>
    <x v="2"/>
    <x v="18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x v="38"/>
    <x v="113"/>
    <x v="2"/>
    <x v="6"/>
    <s v="NOK"/>
    <n v="1446418800"/>
    <n v="1443036470"/>
    <b v="0"/>
    <x v="34"/>
    <b v="1"/>
    <s v="theater/plays"/>
    <n v="105"/>
    <x v="113"/>
    <x v="2"/>
    <x v="5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x v="7"/>
    <x v="114"/>
    <x v="2"/>
    <x v="0"/>
    <s v="USD"/>
    <n v="1455933653"/>
    <n v="1452045653"/>
    <b v="0"/>
    <x v="70"/>
    <b v="1"/>
    <s v="technology/hardware"/>
    <n v="353"/>
    <x v="114"/>
    <x v="0"/>
    <x v="4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x v="11"/>
    <x v="115"/>
    <x v="2"/>
    <x v="0"/>
    <s v="USD"/>
    <n v="1431100918"/>
    <n v="1427212918"/>
    <b v="0"/>
    <x v="71"/>
    <b v="1"/>
    <s v="technology/hardware"/>
    <n v="153"/>
    <x v="115"/>
    <x v="0"/>
    <x v="4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x v="1"/>
    <x v="116"/>
    <x v="2"/>
    <x v="0"/>
    <s v="USD"/>
    <n v="1370547157"/>
    <n v="1368646357"/>
    <b v="0"/>
    <x v="66"/>
    <b v="1"/>
    <s v="film &amp; video/shorts"/>
    <n v="148"/>
    <x v="116"/>
    <x v="1"/>
    <x v="26"/>
    <x v="118"/>
    <d v="2013-06-06T19:32:37"/>
    <x v="6"/>
  </r>
  <r>
    <n v="32"/>
    <s v="Over &amp; Out"/>
    <s v="Approaching a milestone birthday, Gail abandons her group of yuppie stay-at-home mom friends for the vibrant and rowdy gay community."/>
    <x v="56"/>
    <x v="117"/>
    <x v="2"/>
    <x v="0"/>
    <s v="USD"/>
    <n v="1463111940"/>
    <n v="1459523017"/>
    <b v="0"/>
    <x v="72"/>
    <b v="1"/>
    <s v="film &amp; video/television"/>
    <n v="100"/>
    <x v="117"/>
    <x v="1"/>
    <x v="11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x v="38"/>
    <x v="118"/>
    <x v="1"/>
    <x v="0"/>
    <s v="USD"/>
    <n v="1439662344"/>
    <n v="1434478344"/>
    <b v="0"/>
    <x v="49"/>
    <b v="0"/>
    <s v="theater/plays"/>
    <n v="17"/>
    <x v="118"/>
    <x v="2"/>
    <x v="5"/>
    <x v="120"/>
    <d v="2015-08-15T18:12:24"/>
    <x v="4"/>
  </r>
  <r>
    <n v="217"/>
    <s v="Bitch"/>
    <s v="A roadmovie by paw"/>
    <x v="11"/>
    <x v="119"/>
    <x v="1"/>
    <x v="3"/>
    <s v="SEK"/>
    <n v="1419780149"/>
    <n v="1417101749"/>
    <b v="0"/>
    <x v="73"/>
    <b v="0"/>
    <s v="film &amp; video/drama"/>
    <n v="12"/>
    <x v="119"/>
    <x v="1"/>
    <x v="1"/>
    <x v="121"/>
    <d v="2014-12-28T15:22:29"/>
    <x v="2"/>
  </r>
  <r>
    <n v="128"/>
    <s v="Ralphi3 (Canceled)"/>
    <s v="A Science Fiction film filled with entertainment and Excitement"/>
    <x v="11"/>
    <x v="120"/>
    <x v="0"/>
    <x v="0"/>
    <s v="USD"/>
    <n v="1476941293"/>
    <n v="1473917293"/>
    <b v="0"/>
    <x v="0"/>
    <b v="0"/>
    <s v="film &amp; video/science fiction"/>
    <n v="2"/>
    <x v="120"/>
    <x v="1"/>
    <x v="17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x v="57"/>
    <x v="121"/>
    <x v="2"/>
    <x v="4"/>
    <s v="GBP"/>
    <n v="1431204449"/>
    <n v="1428526049"/>
    <b v="0"/>
    <x v="74"/>
    <b v="1"/>
    <s v="theater/plays"/>
    <n v="101"/>
    <x v="121"/>
    <x v="2"/>
    <x v="5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x v="23"/>
    <x v="122"/>
    <x v="0"/>
    <x v="0"/>
    <s v="USD"/>
    <n v="1449354502"/>
    <n v="1446762502"/>
    <b v="0"/>
    <x v="62"/>
    <b v="0"/>
    <s v="technology/wearables"/>
    <n v="20"/>
    <x v="122"/>
    <x v="0"/>
    <x v="0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x v="58"/>
    <x v="123"/>
    <x v="0"/>
    <x v="0"/>
    <s v="USD"/>
    <n v="1450380009"/>
    <n v="1447960809"/>
    <b v="0"/>
    <x v="24"/>
    <b v="0"/>
    <s v="technology/space exploration"/>
    <n v="2"/>
    <x v="123"/>
    <x v="0"/>
    <x v="28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x v="57"/>
    <x v="124"/>
    <x v="2"/>
    <x v="4"/>
    <s v="GBP"/>
    <n v="1404471600"/>
    <n v="1401910634"/>
    <b v="0"/>
    <x v="74"/>
    <b v="1"/>
    <s v="theater/plays"/>
    <n v="100"/>
    <x v="124"/>
    <x v="2"/>
    <x v="5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x v="7"/>
    <x v="125"/>
    <x v="2"/>
    <x v="0"/>
    <s v="USD"/>
    <n v="1433538000"/>
    <n v="1428541276"/>
    <b v="0"/>
    <x v="75"/>
    <b v="1"/>
    <s v="technology/hardware"/>
    <n v="116"/>
    <x v="125"/>
    <x v="0"/>
    <x v="4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x v="17"/>
    <x v="126"/>
    <x v="1"/>
    <x v="3"/>
    <s v="SEK"/>
    <n v="1444027186"/>
    <n v="1441435186"/>
    <b v="0"/>
    <x v="9"/>
    <b v="0"/>
    <s v="food/food trucks"/>
    <n v="0"/>
    <x v="126"/>
    <x v="5"/>
    <x v="10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x v="5"/>
    <x v="127"/>
    <x v="1"/>
    <x v="8"/>
    <s v="CAD"/>
    <n v="1407427009"/>
    <n v="1404835009"/>
    <b v="0"/>
    <x v="5"/>
    <b v="0"/>
    <s v="food/food trucks"/>
    <n v="24"/>
    <x v="127"/>
    <x v="5"/>
    <x v="10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x v="37"/>
    <x v="128"/>
    <x v="2"/>
    <x v="0"/>
    <s v="USD"/>
    <n v="1311393540"/>
    <n v="1309919526"/>
    <b v="0"/>
    <x v="76"/>
    <b v="1"/>
    <s v="music/rock"/>
    <n v="100"/>
    <x v="128"/>
    <x v="6"/>
    <x v="21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x v="59"/>
    <x v="129"/>
    <x v="2"/>
    <x v="0"/>
    <s v="USD"/>
    <n v="1408464000"/>
    <n v="1406831445"/>
    <b v="0"/>
    <x v="40"/>
    <b v="1"/>
    <s v="theater/plays"/>
    <n v="101"/>
    <x v="129"/>
    <x v="2"/>
    <x v="5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x v="5"/>
    <x v="130"/>
    <x v="1"/>
    <x v="0"/>
    <s v="USD"/>
    <n v="1466449140"/>
    <n v="1463392828"/>
    <b v="0"/>
    <x v="77"/>
    <b v="0"/>
    <s v="technology/wearables"/>
    <n v="83"/>
    <x v="130"/>
    <x v="0"/>
    <x v="0"/>
    <x v="132"/>
    <d v="2016-06-20T18:59:00"/>
    <x v="1"/>
  </r>
  <r>
    <n v="2343"/>
    <s v="Mobile Excellence Awards (Canceled)"/>
    <s v="The most influential and prestigious awards program that honors innovation and leadership in mobile technology and entertainment"/>
    <x v="22"/>
    <x v="131"/>
    <x v="0"/>
    <x v="0"/>
    <s v="USD"/>
    <n v="1452282420"/>
    <n v="1447962505"/>
    <b v="0"/>
    <x v="1"/>
    <b v="0"/>
    <s v="technology/web"/>
    <n v="3"/>
    <x v="131"/>
    <x v="0"/>
    <x v="24"/>
    <x v="133"/>
    <d v="2016-01-08T19:47:00"/>
    <x v="1"/>
  </r>
  <r>
    <n v="3115"/>
    <s v="spoken word pop-up:"/>
    <s v="We are creating a mobile community devoted to the spreading and sharing of spoken word and other kinds of storytelling."/>
    <x v="22"/>
    <x v="131"/>
    <x v="1"/>
    <x v="3"/>
    <s v="SEK"/>
    <n v="1465123427"/>
    <n v="1462531427"/>
    <b v="0"/>
    <x v="1"/>
    <b v="0"/>
    <s v="theater/spaces"/>
    <n v="3"/>
    <x v="131"/>
    <x v="2"/>
    <x v="3"/>
    <x v="134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x v="8"/>
    <x v="131"/>
    <x v="0"/>
    <x v="8"/>
    <s v="CAD"/>
    <n v="1408986738"/>
    <n v="1405098738"/>
    <b v="0"/>
    <x v="1"/>
    <b v="0"/>
    <s v="technology/web"/>
    <n v="1"/>
    <x v="131"/>
    <x v="0"/>
    <x v="24"/>
    <x v="135"/>
    <d v="2014-08-25T17:12:18"/>
    <x v="2"/>
  </r>
  <r>
    <n v="3196"/>
    <s v="Our Modern Lives"/>
    <s v="Help five college students as they journey to bring their groundbreaking new musical &quot;Our Modern Lives&quot; to Broadway!"/>
    <x v="60"/>
    <x v="132"/>
    <x v="1"/>
    <x v="0"/>
    <s v="USD"/>
    <n v="1438437600"/>
    <n v="1433254875"/>
    <b v="0"/>
    <x v="0"/>
    <b v="0"/>
    <s v="theater/musical"/>
    <n v="0"/>
    <x v="131"/>
    <x v="2"/>
    <x v="18"/>
    <x v="136"/>
    <d v="2015-08-01T14:00:00"/>
    <x v="4"/>
  </r>
  <r>
    <n v="1199"/>
    <s v="The portrait of the forgotten: Syrian refugees in Jordan"/>
    <s v="There are over 627.295 Syrian refugees in Jordan due to the war. Let me tell you some of their stories with the help of a photobook!"/>
    <x v="61"/>
    <x v="133"/>
    <x v="2"/>
    <x v="4"/>
    <s v="GBP"/>
    <n v="1436380200"/>
    <n v="1433615400"/>
    <b v="0"/>
    <x v="11"/>
    <b v="1"/>
    <s v="photography/photobooks"/>
    <n v="101"/>
    <x v="132"/>
    <x v="3"/>
    <x v="6"/>
    <x v="137"/>
    <d v="2015-07-08T18:30:00"/>
    <x v="4"/>
  </r>
  <r>
    <n v="3425"/>
    <s v="The Erlkings"/>
    <s v="The Erlkings is a play that uses the writings of the perpetrators of the Columbine Shooting to explore the inner lives of these boys."/>
    <x v="8"/>
    <x v="134"/>
    <x v="2"/>
    <x v="0"/>
    <s v="USD"/>
    <n v="1412434136"/>
    <n v="1409669336"/>
    <b v="0"/>
    <x v="78"/>
    <b v="1"/>
    <s v="theater/plays"/>
    <n v="103"/>
    <x v="133"/>
    <x v="2"/>
    <x v="5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x v="62"/>
    <x v="135"/>
    <x v="2"/>
    <x v="0"/>
    <s v="USD"/>
    <n v="1404522000"/>
    <n v="1404308883"/>
    <b v="0"/>
    <x v="11"/>
    <b v="1"/>
    <s v="theater/plays"/>
    <n v="146"/>
    <x v="134"/>
    <x v="2"/>
    <x v="5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x v="54"/>
    <x v="136"/>
    <x v="0"/>
    <x v="0"/>
    <s v="USD"/>
    <n v="1434405980"/>
    <n v="1431813980"/>
    <b v="0"/>
    <x v="27"/>
    <b v="0"/>
    <s v="technology/web"/>
    <n v="1"/>
    <x v="135"/>
    <x v="0"/>
    <x v="24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x v="54"/>
    <x v="137"/>
    <x v="1"/>
    <x v="8"/>
    <s v="CAD"/>
    <n v="1415865720"/>
    <n v="1413270690"/>
    <b v="0"/>
    <x v="79"/>
    <b v="0"/>
    <s v="technology/wearables"/>
    <n v="8"/>
    <x v="136"/>
    <x v="0"/>
    <x v="0"/>
    <x v="141"/>
    <d v="2014-11-13T08:02:00"/>
    <x v="2"/>
  </r>
  <r>
    <n v="8"/>
    <s v="Sizzling in the Kitchen Flynn Style"/>
    <s v="Help us raise the funds to film our pilot episode!"/>
    <x v="63"/>
    <x v="138"/>
    <x v="2"/>
    <x v="0"/>
    <s v="USD"/>
    <n v="1460754000"/>
    <n v="1460155212"/>
    <b v="0"/>
    <x v="14"/>
    <b v="1"/>
    <s v="film &amp; video/television"/>
    <n v="100"/>
    <x v="137"/>
    <x v="1"/>
    <x v="11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x v="64"/>
    <x v="139"/>
    <x v="1"/>
    <x v="4"/>
    <s v="GBP"/>
    <n v="1406130880"/>
    <n v="1403538880"/>
    <b v="0"/>
    <x v="80"/>
    <b v="0"/>
    <s v="technology/wearables"/>
    <n v="27"/>
    <x v="138"/>
    <x v="0"/>
    <x v="0"/>
    <x v="143"/>
    <d v="2014-07-23T15:54:40"/>
    <x v="2"/>
  </r>
  <r>
    <n v="366"/>
    <s v="A BUSHMAN ODYSSEY"/>
    <s v="One Bushman familyâ€™s struggle to survive genocide, dispossession and post-apartheid freedom in South Africa."/>
    <x v="35"/>
    <x v="140"/>
    <x v="2"/>
    <x v="0"/>
    <s v="USD"/>
    <n v="1337540518"/>
    <n v="1334948518"/>
    <b v="0"/>
    <x v="81"/>
    <b v="1"/>
    <s v="film &amp; video/documentary"/>
    <n v="101"/>
    <x v="139"/>
    <x v="1"/>
    <x v="9"/>
    <x v="144"/>
    <d v="2012-05-20T19:01:58"/>
    <x v="3"/>
  </r>
  <r>
    <n v="3197"/>
    <s v="Mirror, mirror on the wall"/>
    <s v="This years most important stage project for young artists in our region. www.ungespor.no"/>
    <x v="22"/>
    <x v="141"/>
    <x v="1"/>
    <x v="6"/>
    <s v="NOK"/>
    <n v="1423050618"/>
    <n v="1420458618"/>
    <b v="0"/>
    <x v="9"/>
    <b v="0"/>
    <s v="theater/musical"/>
    <n v="11"/>
    <x v="140"/>
    <x v="2"/>
    <x v="18"/>
    <x v="145"/>
    <d v="2015-02-04T11:50:18"/>
    <x v="4"/>
  </r>
  <r>
    <n v="2207"/>
    <s v="Piece of Happy"/>
    <s v="Each piece has a story behind it. Not of some life drama but of an experience you live whilst listening; Happiness evoking"/>
    <x v="65"/>
    <x v="142"/>
    <x v="2"/>
    <x v="0"/>
    <s v="USD"/>
    <n v="1384580373"/>
    <n v="1381984773"/>
    <b v="0"/>
    <x v="18"/>
    <b v="1"/>
    <s v="music/electronic music"/>
    <n v="100"/>
    <x v="141"/>
    <x v="6"/>
    <x v="25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x v="23"/>
    <x v="143"/>
    <x v="2"/>
    <x v="0"/>
    <s v="USD"/>
    <n v="1398477518"/>
    <n v="1395885518"/>
    <b v="1"/>
    <x v="82"/>
    <b v="1"/>
    <s v="technology/hardware"/>
    <n v="179"/>
    <x v="142"/>
    <x v="0"/>
    <x v="4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x v="6"/>
    <x v="144"/>
    <x v="2"/>
    <x v="0"/>
    <s v="USD"/>
    <n v="1447909140"/>
    <n v="1444734146"/>
    <b v="1"/>
    <x v="83"/>
    <b v="1"/>
    <s v="technology/hardware"/>
    <n v="115"/>
    <x v="143"/>
    <x v="0"/>
    <x v="4"/>
    <x v="148"/>
    <d v="2015-11-19T04:59:00"/>
    <x v="4"/>
  </r>
  <r>
    <n v="1968"/>
    <s v="XSHIFTER: World's First Affordable Wireless Shifting System"/>
    <s v="Bringing the advantages of wireless smart shifting to every cyclist. FITS ANY BIKE"/>
    <x v="7"/>
    <x v="145"/>
    <x v="2"/>
    <x v="0"/>
    <s v="USD"/>
    <n v="1480777515"/>
    <n v="1478095515"/>
    <b v="1"/>
    <x v="84"/>
    <b v="1"/>
    <s v="technology/hardware"/>
    <n v="285"/>
    <x v="144"/>
    <x v="0"/>
    <x v="4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x v="22"/>
    <x v="146"/>
    <x v="2"/>
    <x v="0"/>
    <s v="USD"/>
    <n v="1433036578"/>
    <n v="1429580578"/>
    <b v="0"/>
    <x v="85"/>
    <b v="1"/>
    <s v="technology/hardware"/>
    <n v="473"/>
    <x v="145"/>
    <x v="0"/>
    <x v="4"/>
    <x v="150"/>
    <d v="2015-05-31T01:42:58"/>
    <x v="4"/>
  </r>
  <r>
    <n v="80"/>
    <s v="Swingers Anonymous"/>
    <s v="What would you do if you ended up at a swingers party with two dead bodies and $20,000 in drug money?"/>
    <x v="12"/>
    <x v="147"/>
    <x v="2"/>
    <x v="0"/>
    <s v="USD"/>
    <n v="1386640856"/>
    <n v="1383616856"/>
    <b v="0"/>
    <x v="86"/>
    <b v="1"/>
    <s v="film &amp; video/shorts"/>
    <n v="107"/>
    <x v="146"/>
    <x v="1"/>
    <x v="26"/>
    <x v="151"/>
    <d v="2013-12-10T02:00:56"/>
    <x v="6"/>
  </r>
  <r>
    <n v="2830"/>
    <s v="Nakhtik and Avalon"/>
    <s v="Avalon is a new South African Township play and Nakhtik is a  danced political lecture."/>
    <x v="43"/>
    <x v="1"/>
    <x v="2"/>
    <x v="0"/>
    <s v="USD"/>
    <n v="1399867140"/>
    <n v="1398802148"/>
    <b v="0"/>
    <x v="10"/>
    <b v="1"/>
    <s v="theater/plays"/>
    <n v="100"/>
    <x v="147"/>
    <x v="2"/>
    <x v="5"/>
    <x v="152"/>
    <d v="2014-05-12T03:59:00"/>
    <x v="2"/>
  </r>
  <r>
    <n v="3107"/>
    <s v="Creating Cabaret"/>
    <s v="When opportunity knocks, we answer!  Help expand the ravishingly talented troupe into a new and exciting market and venue!"/>
    <x v="13"/>
    <x v="148"/>
    <x v="1"/>
    <x v="0"/>
    <s v="USD"/>
    <n v="1431372751"/>
    <n v="1430767951"/>
    <b v="0"/>
    <x v="35"/>
    <b v="0"/>
    <s v="theater/spaces"/>
    <n v="20"/>
    <x v="148"/>
    <x v="2"/>
    <x v="3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x v="66"/>
    <x v="149"/>
    <x v="2"/>
    <x v="0"/>
    <s v="USD"/>
    <n v="1384488000"/>
    <n v="1381752061"/>
    <b v="1"/>
    <x v="87"/>
    <b v="1"/>
    <s v="technology/hardware"/>
    <n v="263"/>
    <x v="149"/>
    <x v="0"/>
    <x v="4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x v="5"/>
    <x v="150"/>
    <x v="2"/>
    <x v="0"/>
    <s v="USD"/>
    <n v="1489207808"/>
    <n v="1486183808"/>
    <b v="0"/>
    <x v="88"/>
    <b v="1"/>
    <s v="food/small batch"/>
    <n v="101"/>
    <x v="150"/>
    <x v="5"/>
    <x v="29"/>
    <x v="155"/>
    <d v="2017-03-11T04:50:08"/>
    <x v="0"/>
  </r>
  <r>
    <n v="2613"/>
    <s v="Earth 360"/>
    <s v="Re-inventing the way we look at our planet by sending 5 cameras to near space to create the first 360 panoramic view of the earth."/>
    <x v="49"/>
    <x v="151"/>
    <x v="2"/>
    <x v="0"/>
    <s v="USD"/>
    <n v="1348256294"/>
    <n v="1345664294"/>
    <b v="1"/>
    <x v="6"/>
    <b v="1"/>
    <s v="technology/space exploration"/>
    <n v="101"/>
    <x v="151"/>
    <x v="0"/>
    <x v="28"/>
    <x v="156"/>
    <d v="2012-09-21T19:38:14"/>
    <x v="3"/>
  </r>
  <r>
    <n v="1095"/>
    <s v="Project Snowstorm"/>
    <s v="MMORPG with Real-Time Pet Battles, Expansive 3D World and Ranked Individual &amp; Guild PvP arenas all on your mobile device!"/>
    <x v="19"/>
    <x v="152"/>
    <x v="1"/>
    <x v="0"/>
    <s v="USD"/>
    <n v="1377867220"/>
    <n v="1375275220"/>
    <b v="0"/>
    <x v="89"/>
    <b v="0"/>
    <s v="games/video games"/>
    <n v="5"/>
    <x v="152"/>
    <x v="7"/>
    <x v="23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x v="67"/>
    <x v="153"/>
    <x v="2"/>
    <x v="0"/>
    <s v="USD"/>
    <n v="1402515198"/>
    <n v="1399923198"/>
    <b v="0"/>
    <x v="24"/>
    <b v="1"/>
    <s v="theater/musical"/>
    <n v="101"/>
    <x v="153"/>
    <x v="2"/>
    <x v="18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x v="26"/>
    <x v="154"/>
    <x v="2"/>
    <x v="0"/>
    <s v="USD"/>
    <n v="1440179713"/>
    <n v="1437587713"/>
    <b v="0"/>
    <x v="90"/>
    <b v="1"/>
    <s v="technology/makerspaces"/>
    <n v="107"/>
    <x v="154"/>
    <x v="0"/>
    <x v="14"/>
    <x v="159"/>
    <d v="2015-08-21T17:55:13"/>
    <x v="4"/>
  </r>
  <r>
    <n v="2535"/>
    <s v="Mark Hayes Requiem Recording"/>
    <s v="Mark Hayes: Requiem Recording"/>
    <x v="26"/>
    <x v="155"/>
    <x v="2"/>
    <x v="0"/>
    <s v="USD"/>
    <n v="1417463945"/>
    <n v="1414781945"/>
    <b v="0"/>
    <x v="91"/>
    <b v="1"/>
    <s v="music/classical music"/>
    <n v="104"/>
    <x v="155"/>
    <x v="6"/>
    <x v="30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x v="1"/>
    <x v="156"/>
    <x v="2"/>
    <x v="0"/>
    <s v="USD"/>
    <n v="1451620800"/>
    <n v="1449171508"/>
    <b v="0"/>
    <x v="4"/>
    <b v="1"/>
    <s v="theater/plays"/>
    <n v="175"/>
    <x v="156"/>
    <x v="2"/>
    <x v="5"/>
    <x v="16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x v="8"/>
    <x v="157"/>
    <x v="3"/>
    <x v="0"/>
    <s v="USD"/>
    <n v="1491181200"/>
    <n v="1488387008"/>
    <b v="0"/>
    <x v="73"/>
    <b v="0"/>
    <s v="music/faith"/>
    <n v="33"/>
    <x v="157"/>
    <x v="6"/>
    <x v="15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x v="68"/>
    <x v="158"/>
    <x v="2"/>
    <x v="0"/>
    <s v="USD"/>
    <n v="1450486800"/>
    <n v="1446562807"/>
    <b v="1"/>
    <x v="92"/>
    <b v="1"/>
    <s v="technology/hardware"/>
    <n v="211"/>
    <x v="158"/>
    <x v="0"/>
    <x v="4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x v="5"/>
    <x v="159"/>
    <x v="2"/>
    <x v="0"/>
    <s v="USD"/>
    <n v="1441857540"/>
    <n v="1438617471"/>
    <b v="1"/>
    <x v="81"/>
    <b v="1"/>
    <s v="theater/plays"/>
    <n v="100"/>
    <x v="159"/>
    <x v="2"/>
    <x v="5"/>
    <x v="164"/>
    <d v="2015-09-10T03:59:00"/>
    <x v="4"/>
  </r>
  <r>
    <n v="2726"/>
    <s v="Krimston TWO - Dual SIM case for iPhone"/>
    <s v="Krimston TWO: iPhone Dual SIM Case"/>
    <x v="11"/>
    <x v="160"/>
    <x v="2"/>
    <x v="0"/>
    <s v="USD"/>
    <n v="1461333311"/>
    <n v="1458741311"/>
    <b v="0"/>
    <x v="93"/>
    <b v="1"/>
    <s v="technology/hardware"/>
    <n v="106"/>
    <x v="160"/>
    <x v="0"/>
    <x v="4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x v="69"/>
    <x v="161"/>
    <x v="2"/>
    <x v="0"/>
    <s v="USD"/>
    <n v="1410324720"/>
    <n v="1407784586"/>
    <b v="0"/>
    <x v="94"/>
    <b v="1"/>
    <s v="theater/spaces"/>
    <n v="191"/>
    <x v="161"/>
    <x v="2"/>
    <x v="3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x v="40"/>
    <x v="162"/>
    <x v="2"/>
    <x v="13"/>
    <s v="EUR"/>
    <n v="1467128723"/>
    <n v="1464536723"/>
    <b v="0"/>
    <x v="95"/>
    <b v="1"/>
    <s v="technology/hardware"/>
    <n v="317"/>
    <x v="162"/>
    <x v="0"/>
    <x v="4"/>
    <x v="167"/>
    <d v="2016-06-28T15:45:23"/>
    <x v="1"/>
  </r>
  <r>
    <n v="3220"/>
    <s v="Burners"/>
    <s v="A sci-fi thriller for the stage opening March 10 in Los Angeles."/>
    <x v="38"/>
    <x v="163"/>
    <x v="2"/>
    <x v="0"/>
    <s v="USD"/>
    <n v="1489352400"/>
    <n v="1486411204"/>
    <b v="1"/>
    <x v="96"/>
    <b v="1"/>
    <s v="theater/plays"/>
    <n v="101"/>
    <x v="163"/>
    <x v="2"/>
    <x v="5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x v="10"/>
    <x v="164"/>
    <x v="2"/>
    <x v="0"/>
    <s v="USD"/>
    <n v="1401024758"/>
    <n v="1398432758"/>
    <b v="0"/>
    <x v="97"/>
    <b v="1"/>
    <s v="theater/musical"/>
    <n v="102"/>
    <x v="164"/>
    <x v="2"/>
    <x v="18"/>
    <x v="169"/>
    <d v="2014-05-25T13:32:38"/>
    <x v="2"/>
  </r>
  <r>
    <n v="282"/>
    <s v="Greenlight the PATROL BASE JAKER Movie"/>
    <s v="See US Marines make counter-insurgency work in Helmand Province--the Taliban's stronghold in Afghanistan."/>
    <x v="70"/>
    <x v="165"/>
    <x v="2"/>
    <x v="0"/>
    <s v="USD"/>
    <n v="1266876000"/>
    <n v="1263679492"/>
    <b v="1"/>
    <x v="98"/>
    <b v="1"/>
    <s v="film &amp; video/documentary"/>
    <n v="101"/>
    <x v="165"/>
    <x v="1"/>
    <x v="9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x v="23"/>
    <x v="166"/>
    <x v="1"/>
    <x v="0"/>
    <s v="USD"/>
    <n v="1461440421"/>
    <n v="1458848421"/>
    <b v="0"/>
    <x v="99"/>
    <b v="0"/>
    <s v="games/mobile games"/>
    <n v="40"/>
    <x v="166"/>
    <x v="7"/>
    <x v="31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x v="57"/>
    <x v="167"/>
    <x v="3"/>
    <x v="0"/>
    <s v="USD"/>
    <n v="1491738594"/>
    <n v="1489150194"/>
    <b v="0"/>
    <x v="18"/>
    <b v="0"/>
    <s v="music/faith"/>
    <n v="44"/>
    <x v="167"/>
    <x v="6"/>
    <x v="15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x v="1"/>
    <x v="168"/>
    <x v="2"/>
    <x v="0"/>
    <s v="USD"/>
    <n v="1463166263"/>
    <n v="1460574263"/>
    <b v="0"/>
    <x v="100"/>
    <b v="1"/>
    <s v="theater/plays"/>
    <n v="302"/>
    <x v="168"/>
    <x v="2"/>
    <x v="5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x v="64"/>
    <x v="169"/>
    <x v="2"/>
    <x v="0"/>
    <s v="USD"/>
    <n v="1475294340"/>
    <n v="1472753745"/>
    <b v="1"/>
    <x v="101"/>
    <b v="1"/>
    <s v="theater/plays"/>
    <n v="106"/>
    <x v="169"/>
    <x v="2"/>
    <x v="5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x v="22"/>
    <x v="170"/>
    <x v="3"/>
    <x v="0"/>
    <s v="USD"/>
    <n v="1489903200"/>
    <n v="1488459307"/>
    <b v="0"/>
    <x v="102"/>
    <b v="0"/>
    <s v="theater/plays"/>
    <n v="75"/>
    <x v="170"/>
    <x v="2"/>
    <x v="5"/>
    <x v="175"/>
    <d v="2017-03-19T06:00:00"/>
    <x v="0"/>
  </r>
  <r>
    <n v="2480"/>
    <s v="Either, Either EP"/>
    <s v="We are a band from Long Beach, Ca looking to record our first EP. Any little bit counts and your support would mean the world to us!"/>
    <x v="65"/>
    <x v="142"/>
    <x v="2"/>
    <x v="0"/>
    <s v="USD"/>
    <n v="1444516084"/>
    <n v="1439332084"/>
    <b v="0"/>
    <x v="49"/>
    <b v="1"/>
    <s v="music/indie rock"/>
    <n v="100"/>
    <x v="171"/>
    <x v="6"/>
    <x v="12"/>
    <x v="176"/>
    <d v="2015-10-10T22:28:04"/>
    <x v="4"/>
  </r>
  <r>
    <n v="592"/>
    <s v="Go Start A Biz"/>
    <s v="Together, we can build a FREE, business start-up system that will help aspiring entrepreneurs change their economic circumstances."/>
    <x v="49"/>
    <x v="171"/>
    <x v="1"/>
    <x v="0"/>
    <s v="USD"/>
    <n v="1417584860"/>
    <n v="1414992860"/>
    <b v="0"/>
    <x v="1"/>
    <b v="0"/>
    <s v="technology/web"/>
    <n v="3"/>
    <x v="171"/>
    <x v="0"/>
    <x v="24"/>
    <x v="177"/>
    <d v="2014-12-03T05:34:20"/>
    <x v="2"/>
  </r>
  <r>
    <n v="506"/>
    <s v="Age of Spirit: The Battle in Heaven"/>
    <s v="A feature-length 3D animation that depicts what happened when the Son of the Morning rebelled against God."/>
    <x v="6"/>
    <x v="171"/>
    <x v="1"/>
    <x v="0"/>
    <s v="USD"/>
    <n v="1376140520"/>
    <n v="1373548520"/>
    <b v="0"/>
    <x v="1"/>
    <b v="0"/>
    <s v="film &amp; video/animation"/>
    <n v="0"/>
    <x v="171"/>
    <x v="1"/>
    <x v="8"/>
    <x v="178"/>
    <d v="2013-08-10T13:15:20"/>
    <x v="6"/>
  </r>
  <r>
    <n v="1008"/>
    <s v="Miclop - Tu cabina profesional portÃ¡til (Canceled)"/>
    <s v="MICLOP es una cabina portable impresa en 3D protegida en el interior con espuma acÃºstica, reduce el ruido ambiental o rebote de sonido."/>
    <x v="71"/>
    <x v="171"/>
    <x v="0"/>
    <x v="5"/>
    <s v="MXN"/>
    <n v="1482953115"/>
    <n v="1480361115"/>
    <b v="0"/>
    <x v="1"/>
    <b v="0"/>
    <s v="technology/wearables"/>
    <n v="0"/>
    <x v="171"/>
    <x v="0"/>
    <x v="0"/>
    <x v="179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x v="29"/>
    <x v="171"/>
    <x v="0"/>
    <x v="0"/>
    <s v="USD"/>
    <n v="1472317209"/>
    <n v="1469725209"/>
    <b v="0"/>
    <x v="1"/>
    <b v="0"/>
    <s v="journalism/audio"/>
    <n v="0"/>
    <x v="171"/>
    <x v="8"/>
    <x v="32"/>
    <x v="180"/>
    <d v="2016-08-27T17:00:09"/>
    <x v="1"/>
  </r>
  <r>
    <n v="3937"/>
    <s v="Fever - a workshop production"/>
    <s v="Support the artists of the new play FEVER: a story of love, friendship and sonnets. Donate to help us develop this production!"/>
    <x v="72"/>
    <x v="172"/>
    <x v="1"/>
    <x v="0"/>
    <s v="USD"/>
    <n v="1468249760"/>
    <n v="1465830560"/>
    <b v="0"/>
    <x v="29"/>
    <b v="0"/>
    <s v="theater/plays"/>
    <n v="86"/>
    <x v="172"/>
    <x v="2"/>
    <x v="5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x v="73"/>
    <x v="173"/>
    <x v="2"/>
    <x v="0"/>
    <s v="USD"/>
    <n v="1470466800"/>
    <n v="1467134464"/>
    <b v="1"/>
    <x v="103"/>
    <b v="1"/>
    <s v="technology/hardware"/>
    <n v="257"/>
    <x v="173"/>
    <x v="0"/>
    <x v="4"/>
    <x v="182"/>
    <d v="2016-08-06T07:00:00"/>
    <x v="1"/>
  </r>
  <r>
    <n v="355"/>
    <s v="REZA ABDOH -Theatre Visionary"/>
    <s v="A documentary film about the late REZA ABDOH and his performance company DAR A LUZ."/>
    <x v="5"/>
    <x v="174"/>
    <x v="2"/>
    <x v="0"/>
    <s v="USD"/>
    <n v="1417420994"/>
    <n v="1414738994"/>
    <b v="1"/>
    <x v="104"/>
    <b v="1"/>
    <s v="film &amp; video/documentary"/>
    <n v="116"/>
    <x v="174"/>
    <x v="1"/>
    <x v="9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x v="49"/>
    <x v="175"/>
    <x v="2"/>
    <x v="0"/>
    <s v="USD"/>
    <n v="1384363459"/>
    <n v="1381767859"/>
    <b v="1"/>
    <x v="105"/>
    <b v="1"/>
    <s v="music/rock"/>
    <n v="102"/>
    <x v="175"/>
    <x v="6"/>
    <x v="21"/>
    <x v="184"/>
    <d v="2013-11-13T17:24:19"/>
    <x v="6"/>
  </r>
  <r>
    <n v="1977"/>
    <s v="Ario: Smart Lighting. Better Health."/>
    <s v="Ario learns about you, syncs your body clock, and keeps you healthy through natural lighting patterns."/>
    <x v="7"/>
    <x v="176"/>
    <x v="2"/>
    <x v="0"/>
    <s v="USD"/>
    <n v="1450511940"/>
    <n v="1446527540"/>
    <b v="1"/>
    <x v="106"/>
    <b v="1"/>
    <s v="technology/hardware"/>
    <n v="402"/>
    <x v="176"/>
    <x v="0"/>
    <x v="4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x v="40"/>
    <x v="177"/>
    <x v="0"/>
    <x v="0"/>
    <s v="USD"/>
    <n v="1468108198"/>
    <n v="1465516198"/>
    <b v="0"/>
    <x v="107"/>
    <b v="0"/>
    <s v="theater/spaces"/>
    <n v="68"/>
    <x v="177"/>
    <x v="2"/>
    <x v="3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x v="7"/>
    <x v="178"/>
    <x v="2"/>
    <x v="0"/>
    <s v="USD"/>
    <n v="1451776791"/>
    <n v="1449098391"/>
    <b v="0"/>
    <x v="108"/>
    <b v="1"/>
    <s v="technology/hardware"/>
    <n v="128"/>
    <x v="178"/>
    <x v="0"/>
    <x v="4"/>
    <x v="18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x v="74"/>
    <x v="179"/>
    <x v="2"/>
    <x v="0"/>
    <s v="USD"/>
    <n v="1405688952"/>
    <n v="1400504952"/>
    <b v="0"/>
    <x v="52"/>
    <b v="1"/>
    <s v="theater/spaces"/>
    <n v="103"/>
    <x v="179"/>
    <x v="2"/>
    <x v="3"/>
    <x v="188"/>
    <d v="2014-07-18T13:09:12"/>
    <x v="2"/>
  </r>
  <r>
    <n v="365"/>
    <s v="A QUEER COUNTRY"/>
    <s v="Please help us finish this documentary about how Tel Aviv in Israel became a gay friendly liberal hub in a religious state"/>
    <x v="38"/>
    <x v="180"/>
    <x v="2"/>
    <x v="4"/>
    <s v="GBP"/>
    <n v="1393597999"/>
    <n v="1391005999"/>
    <b v="0"/>
    <x v="109"/>
    <b v="1"/>
    <s v="film &amp; video/documentary"/>
    <n v="104"/>
    <x v="180"/>
    <x v="1"/>
    <x v="9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x v="23"/>
    <x v="181"/>
    <x v="2"/>
    <x v="0"/>
    <s v="USD"/>
    <n v="1418430311"/>
    <n v="1415838311"/>
    <b v="0"/>
    <x v="110"/>
    <b v="1"/>
    <s v="technology/wearables"/>
    <n v="101"/>
    <x v="181"/>
    <x v="0"/>
    <x v="0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x v="57"/>
    <x v="182"/>
    <x v="1"/>
    <x v="2"/>
    <s v="AUD"/>
    <n v="1422928800"/>
    <n v="1420235311"/>
    <b v="0"/>
    <x v="27"/>
    <b v="0"/>
    <s v="theater/spaces"/>
    <n v="30"/>
    <x v="182"/>
    <x v="2"/>
    <x v="3"/>
    <x v="191"/>
    <d v="2015-02-03T02:00:00"/>
    <x v="4"/>
  </r>
  <r>
    <n v="3659"/>
    <s v="Reality of Love Remix (Love in Disguise)"/>
    <s v="We want you to analyze while we dramatize if people who romanticize can recognize true love in a disguise."/>
    <x v="43"/>
    <x v="183"/>
    <x v="2"/>
    <x v="0"/>
    <s v="USD"/>
    <n v="1426775940"/>
    <n v="1424414350"/>
    <b v="0"/>
    <x v="74"/>
    <b v="1"/>
    <s v="theater/plays"/>
    <n v="102"/>
    <x v="183"/>
    <x v="2"/>
    <x v="5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x v="75"/>
    <x v="184"/>
    <x v="2"/>
    <x v="0"/>
    <s v="USD"/>
    <n v="1417653540"/>
    <n v="1414975346"/>
    <b v="0"/>
    <x v="111"/>
    <b v="1"/>
    <s v="publishing/nonfiction"/>
    <n v="114"/>
    <x v="184"/>
    <x v="4"/>
    <x v="19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x v="76"/>
    <x v="185"/>
    <x v="2"/>
    <x v="0"/>
    <s v="USD"/>
    <n v="1449205200"/>
    <n v="1445363833"/>
    <b v="0"/>
    <x v="59"/>
    <b v="1"/>
    <s v="photography/photobooks"/>
    <n v="103"/>
    <x v="185"/>
    <x v="3"/>
    <x v="6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x v="77"/>
    <x v="186"/>
    <x v="2"/>
    <x v="0"/>
    <s v="USD"/>
    <n v="1439583533"/>
    <n v="1434399533"/>
    <b v="0"/>
    <x v="102"/>
    <b v="1"/>
    <s v="theater/spaces"/>
    <n v="101"/>
    <x v="186"/>
    <x v="2"/>
    <x v="3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x v="23"/>
    <x v="187"/>
    <x v="2"/>
    <x v="0"/>
    <s v="USD"/>
    <n v="1417012840"/>
    <n v="1414417240"/>
    <b v="0"/>
    <x v="112"/>
    <b v="1"/>
    <s v="theater/spaces"/>
    <n v="120"/>
    <x v="187"/>
    <x v="2"/>
    <x v="3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x v="188"/>
    <x v="1"/>
    <x v="0"/>
    <s v="USD"/>
    <n v="1323666376"/>
    <n v="1320033976"/>
    <b v="0"/>
    <x v="113"/>
    <b v="0"/>
    <s v="music/jazz"/>
    <n v="31"/>
    <x v="188"/>
    <x v="6"/>
    <x v="27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x v="70"/>
    <x v="189"/>
    <x v="2"/>
    <x v="0"/>
    <s v="USD"/>
    <n v="1410444068"/>
    <n v="1407852068"/>
    <b v="0"/>
    <x v="114"/>
    <b v="1"/>
    <s v="theater/musical"/>
    <n v="102"/>
    <x v="189"/>
    <x v="2"/>
    <x v="18"/>
    <x v="198"/>
    <d v="2014-09-11T14:01:08"/>
    <x v="2"/>
  </r>
  <r>
    <n v="1953"/>
    <s v="NTH Music Synthesizer"/>
    <s v="The NTH is an open source music synthesizer featuring instant fun, awesome sound, and a hackable design."/>
    <x v="38"/>
    <x v="190"/>
    <x v="2"/>
    <x v="0"/>
    <s v="USD"/>
    <n v="1330657200"/>
    <n v="1328158065"/>
    <b v="1"/>
    <x v="115"/>
    <b v="1"/>
    <s v="technology/hardware"/>
    <n v="226"/>
    <x v="190"/>
    <x v="0"/>
    <x v="4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78"/>
    <x v="191"/>
    <x v="2"/>
    <x v="0"/>
    <s v="USD"/>
    <n v="1418904533"/>
    <n v="1416485333"/>
    <b v="0"/>
    <x v="40"/>
    <b v="1"/>
    <s v="publishing/nonfiction"/>
    <n v="102"/>
    <x v="191"/>
    <x v="4"/>
    <x v="19"/>
    <x v="200"/>
    <d v="2014-12-18T12:08:53"/>
    <x v="2"/>
  </r>
  <r>
    <n v="296"/>
    <s v="Bel Borba Is Here!"/>
    <s v="Bel Borba is Here is a feature film about the most inspiring Brazilian artist you've never heard of... until now."/>
    <x v="23"/>
    <x v="192"/>
    <x v="2"/>
    <x v="0"/>
    <s v="USD"/>
    <n v="1347017083"/>
    <n v="1344857083"/>
    <b v="1"/>
    <x v="116"/>
    <b v="1"/>
    <s v="film &amp; video/documentary"/>
    <n v="119"/>
    <x v="192"/>
    <x v="1"/>
    <x v="9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x v="79"/>
    <x v="193"/>
    <x v="2"/>
    <x v="2"/>
    <s v="AUD"/>
    <n v="1429228800"/>
    <n v="1426714870"/>
    <b v="0"/>
    <x v="117"/>
    <b v="1"/>
    <s v="technology/hardware"/>
    <n v="103"/>
    <x v="193"/>
    <x v="0"/>
    <x v="4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x v="14"/>
    <x v="12"/>
    <x v="2"/>
    <x v="0"/>
    <s v="USD"/>
    <n v="1410145200"/>
    <n v="1407197670"/>
    <b v="0"/>
    <x v="10"/>
    <b v="1"/>
    <s v="theater/plays"/>
    <n v="100"/>
    <x v="194"/>
    <x v="2"/>
    <x v="5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80"/>
    <x v="194"/>
    <x v="2"/>
    <x v="0"/>
    <s v="USD"/>
    <n v="1462629432"/>
    <n v="1460037432"/>
    <b v="0"/>
    <x v="118"/>
    <b v="1"/>
    <s v="technology/hardware"/>
    <n v="111"/>
    <x v="195"/>
    <x v="0"/>
    <x v="4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x v="38"/>
    <x v="195"/>
    <x v="0"/>
    <x v="0"/>
    <s v="USD"/>
    <n v="1409924340"/>
    <n v="1405181320"/>
    <b v="0"/>
    <x v="18"/>
    <b v="0"/>
    <s v="publishing/translations"/>
    <n v="11"/>
    <x v="196"/>
    <x v="4"/>
    <x v="7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x v="26"/>
    <x v="196"/>
    <x v="2"/>
    <x v="4"/>
    <s v="GBP"/>
    <n v="1481716800"/>
    <n v="1479070867"/>
    <b v="0"/>
    <x v="119"/>
    <b v="1"/>
    <s v="film &amp; video/documentary"/>
    <n v="107"/>
    <x v="197"/>
    <x v="1"/>
    <x v="9"/>
    <x v="206"/>
    <d v="2016-12-14T12:00:00"/>
    <x v="1"/>
  </r>
  <r>
    <n v="2381"/>
    <s v="Cannabis Connection (Canceled)"/>
    <s v="Social Media Platform for the Marijuana Industry to create professionalism and a stable lasting market."/>
    <x v="81"/>
    <x v="197"/>
    <x v="0"/>
    <x v="0"/>
    <s v="USD"/>
    <n v="1428704848"/>
    <n v="1426112848"/>
    <b v="0"/>
    <x v="18"/>
    <b v="0"/>
    <s v="technology/web"/>
    <n v="2"/>
    <x v="198"/>
    <x v="0"/>
    <x v="24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x v="82"/>
    <x v="198"/>
    <x v="2"/>
    <x v="0"/>
    <s v="USD"/>
    <n v="1430712060"/>
    <n v="1427753265"/>
    <b v="0"/>
    <x v="91"/>
    <b v="1"/>
    <s v="music/rock"/>
    <n v="100"/>
    <x v="199"/>
    <x v="6"/>
    <x v="21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42"/>
    <x v="199"/>
    <x v="0"/>
    <x v="0"/>
    <s v="USD"/>
    <n v="1482307140"/>
    <n v="1479218315"/>
    <b v="1"/>
    <x v="120"/>
    <b v="0"/>
    <s v="technology/space exploration"/>
    <n v="34"/>
    <x v="200"/>
    <x v="0"/>
    <x v="28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x v="22"/>
    <x v="200"/>
    <x v="2"/>
    <x v="0"/>
    <s v="USD"/>
    <n v="1405615846"/>
    <n v="1403023846"/>
    <b v="0"/>
    <x v="121"/>
    <b v="1"/>
    <s v="film &amp; video/television"/>
    <n v="116"/>
    <x v="201"/>
    <x v="1"/>
    <x v="11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x v="11"/>
    <x v="201"/>
    <x v="2"/>
    <x v="0"/>
    <s v="USD"/>
    <n v="1427740319"/>
    <n v="1423855919"/>
    <b v="1"/>
    <x v="122"/>
    <b v="1"/>
    <s v="technology/hardware"/>
    <n v="120"/>
    <x v="202"/>
    <x v="0"/>
    <x v="4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x v="57"/>
    <x v="202"/>
    <x v="2"/>
    <x v="0"/>
    <s v="USD"/>
    <n v="1344826800"/>
    <n v="1341875544"/>
    <b v="1"/>
    <x v="110"/>
    <b v="1"/>
    <s v="technology/hardware"/>
    <n v="585"/>
    <x v="203"/>
    <x v="0"/>
    <x v="4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x v="38"/>
    <x v="203"/>
    <x v="1"/>
    <x v="0"/>
    <s v="USD"/>
    <n v="1482339794"/>
    <n v="1479747794"/>
    <b v="0"/>
    <x v="0"/>
    <b v="0"/>
    <s v="theater/plays"/>
    <n v="9"/>
    <x v="204"/>
    <x v="2"/>
    <x v="5"/>
    <x v="213"/>
    <d v="2016-12-21T17:03:14"/>
    <x v="1"/>
  </r>
  <r>
    <n v="1524"/>
    <s v="Heath - Limited Edition Split Zine - Make 100"/>
    <s v="Limited edition split zine by photographers AdeY and Kersti K. 100 signed and hand numbered copies!"/>
    <x v="43"/>
    <x v="204"/>
    <x v="2"/>
    <x v="3"/>
    <s v="SEK"/>
    <n v="1487592090"/>
    <n v="1485000090"/>
    <b v="1"/>
    <x v="6"/>
    <b v="1"/>
    <s v="photography/photobooks"/>
    <n v="207"/>
    <x v="205"/>
    <x v="3"/>
    <x v="6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x v="38"/>
    <x v="205"/>
    <x v="2"/>
    <x v="0"/>
    <s v="USD"/>
    <n v="1429991962"/>
    <n v="1427399962"/>
    <b v="0"/>
    <x v="123"/>
    <b v="1"/>
    <s v="film &amp; video/television"/>
    <n v="102"/>
    <x v="206"/>
    <x v="1"/>
    <x v="11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x v="68"/>
    <x v="206"/>
    <x v="2"/>
    <x v="13"/>
    <s v="EUR"/>
    <n v="1433996746"/>
    <n v="1431404746"/>
    <b v="1"/>
    <x v="124"/>
    <b v="1"/>
    <s v="technology/hardware"/>
    <n v="201"/>
    <x v="207"/>
    <x v="0"/>
    <x v="4"/>
    <x v="216"/>
    <d v="2015-06-11T04:25:46"/>
    <x v="4"/>
  </r>
  <r>
    <n v="185"/>
    <s v="BLANK Short Movie"/>
    <s v="Love has no boundaries!"/>
    <x v="13"/>
    <x v="207"/>
    <x v="1"/>
    <x v="6"/>
    <s v="NOK"/>
    <n v="1471557139"/>
    <n v="1468965139"/>
    <b v="0"/>
    <x v="29"/>
    <b v="0"/>
    <s v="film &amp; video/drama"/>
    <n v="6"/>
    <x v="208"/>
    <x v="1"/>
    <x v="1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x v="5"/>
    <x v="208"/>
    <x v="2"/>
    <x v="0"/>
    <s v="USD"/>
    <n v="1451001600"/>
    <n v="1448400943"/>
    <b v="1"/>
    <x v="125"/>
    <b v="1"/>
    <s v="food/small batch"/>
    <n v="102"/>
    <x v="209"/>
    <x v="5"/>
    <x v="29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x v="14"/>
    <x v="209"/>
    <x v="1"/>
    <x v="0"/>
    <s v="USD"/>
    <n v="1406861438"/>
    <n v="1402973438"/>
    <b v="0"/>
    <x v="17"/>
    <b v="0"/>
    <s v="photography/people"/>
    <n v="26"/>
    <x v="210"/>
    <x v="3"/>
    <x v="20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x v="83"/>
    <x v="210"/>
    <x v="1"/>
    <x v="0"/>
    <s v="USD"/>
    <n v="1469213732"/>
    <n v="1466621732"/>
    <b v="0"/>
    <x v="0"/>
    <b v="0"/>
    <s v="theater/plays"/>
    <n v="1"/>
    <x v="211"/>
    <x v="2"/>
    <x v="5"/>
    <x v="220"/>
    <d v="2016-07-22T18:55:32"/>
    <x v="1"/>
  </r>
  <r>
    <n v="2705"/>
    <s v="Fischer Theatre Marquee"/>
    <s v="Help light the lights at the historic Fischer Theatre in Danville, IL."/>
    <x v="84"/>
    <x v="211"/>
    <x v="3"/>
    <x v="0"/>
    <s v="USD"/>
    <n v="1490389158"/>
    <n v="1486504758"/>
    <b v="0"/>
    <x v="49"/>
    <b v="0"/>
    <s v="theater/spaces"/>
    <n v="11"/>
    <x v="212"/>
    <x v="2"/>
    <x v="3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x v="85"/>
    <x v="212"/>
    <x v="2"/>
    <x v="0"/>
    <s v="USD"/>
    <n v="1437633997"/>
    <n v="1435041997"/>
    <b v="0"/>
    <x v="78"/>
    <b v="1"/>
    <s v="film &amp; video/documentary"/>
    <n v="101"/>
    <x v="213"/>
    <x v="1"/>
    <x v="9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x v="22"/>
    <x v="213"/>
    <x v="1"/>
    <x v="0"/>
    <s v="USD"/>
    <n v="1435730400"/>
    <n v="1430855315"/>
    <b v="0"/>
    <x v="17"/>
    <b v="0"/>
    <s v="music/faith"/>
    <n v="7"/>
    <x v="214"/>
    <x v="6"/>
    <x v="15"/>
    <x v="223"/>
    <d v="2015-07-01T06:00:00"/>
    <x v="4"/>
  </r>
  <r>
    <n v="1004"/>
    <s v="AllerGuarder: Bluetooth wristband helps food-allergy kids"/>
    <s v="Harnessing wearable technology as a powerful defense for food-allergy children."/>
    <x v="23"/>
    <x v="214"/>
    <x v="0"/>
    <x v="0"/>
    <s v="USD"/>
    <n v="1455814827"/>
    <n v="1453222827"/>
    <b v="0"/>
    <x v="119"/>
    <b v="0"/>
    <s v="technology/wearables"/>
    <n v="82"/>
    <x v="215"/>
    <x v="0"/>
    <x v="0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x v="7"/>
    <x v="215"/>
    <x v="1"/>
    <x v="0"/>
    <s v="USD"/>
    <n v="1466697983"/>
    <n v="1464105983"/>
    <b v="0"/>
    <x v="126"/>
    <b v="0"/>
    <s v="technology/gadgets"/>
    <n v="43"/>
    <x v="216"/>
    <x v="0"/>
    <x v="2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x v="41"/>
    <x v="216"/>
    <x v="2"/>
    <x v="0"/>
    <s v="USD"/>
    <n v="1329320235"/>
    <n v="1326728235"/>
    <b v="1"/>
    <x v="18"/>
    <b v="1"/>
    <s v="film &amp; video/documentary"/>
    <n v="101"/>
    <x v="217"/>
    <x v="1"/>
    <x v="9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x v="23"/>
    <x v="217"/>
    <x v="2"/>
    <x v="0"/>
    <s v="USD"/>
    <n v="1333909178"/>
    <n v="1331320778"/>
    <b v="0"/>
    <x v="127"/>
    <b v="1"/>
    <s v="publishing/nonfiction"/>
    <n v="132"/>
    <x v="218"/>
    <x v="4"/>
    <x v="19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x v="27"/>
    <x v="218"/>
    <x v="2"/>
    <x v="0"/>
    <s v="USD"/>
    <n v="1423555140"/>
    <n v="1421105608"/>
    <b v="0"/>
    <x v="6"/>
    <b v="1"/>
    <s v="theater/musical"/>
    <n v="100"/>
    <x v="219"/>
    <x v="2"/>
    <x v="18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x v="26"/>
    <x v="219"/>
    <x v="0"/>
    <x v="12"/>
    <s v="EUR"/>
    <n v="1489680061"/>
    <n v="1487091661"/>
    <b v="0"/>
    <x v="3"/>
    <b v="0"/>
    <s v="technology/wearables"/>
    <n v="16"/>
    <x v="220"/>
    <x v="0"/>
    <x v="0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86"/>
    <x v="220"/>
    <x v="1"/>
    <x v="0"/>
    <s v="USD"/>
    <n v="1427850090"/>
    <n v="1425261690"/>
    <b v="0"/>
    <x v="49"/>
    <b v="0"/>
    <s v="photography/photobooks"/>
    <n v="7"/>
    <x v="221"/>
    <x v="3"/>
    <x v="6"/>
    <x v="230"/>
    <d v="2015-04-01T01:01:30"/>
    <x v="4"/>
  </r>
  <r>
    <n v="2329"/>
    <s v="Half Moon Bay Distillery"/>
    <s v="Vodka, whiskey and fruit brandy - coming soon! We are a coastal distillery located in historic Half Moon Bay, California."/>
    <x v="23"/>
    <x v="221"/>
    <x v="2"/>
    <x v="0"/>
    <s v="USD"/>
    <n v="1405609146"/>
    <n v="1403017146"/>
    <b v="1"/>
    <x v="128"/>
    <b v="1"/>
    <s v="food/small batch"/>
    <n v="106"/>
    <x v="222"/>
    <x v="5"/>
    <x v="29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x v="76"/>
    <x v="222"/>
    <x v="2"/>
    <x v="13"/>
    <s v="EUR"/>
    <n v="1434197351"/>
    <n v="1431605351"/>
    <b v="0"/>
    <x v="129"/>
    <b v="1"/>
    <s v="photography/photobooks"/>
    <n v="101"/>
    <x v="223"/>
    <x v="3"/>
    <x v="6"/>
    <x v="232"/>
    <d v="2015-06-13T12:09:11"/>
    <x v="4"/>
  </r>
  <r>
    <n v="3310"/>
    <s v="The Island Boys: A New Play"/>
    <s v="A new play about coming coming home, recovery, and trying to find God in the process."/>
    <x v="87"/>
    <x v="223"/>
    <x v="2"/>
    <x v="0"/>
    <s v="USD"/>
    <n v="1444169825"/>
    <n v="1441577825"/>
    <b v="0"/>
    <x v="105"/>
    <b v="1"/>
    <s v="theater/plays"/>
    <n v="100"/>
    <x v="224"/>
    <x v="2"/>
    <x v="5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x v="38"/>
    <x v="224"/>
    <x v="2"/>
    <x v="0"/>
    <s v="USD"/>
    <n v="1479952800"/>
    <n v="1477368867"/>
    <b v="0"/>
    <x v="130"/>
    <b v="1"/>
    <s v="photography/photobooks"/>
    <n v="148"/>
    <x v="225"/>
    <x v="3"/>
    <x v="6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x v="22"/>
    <x v="225"/>
    <x v="2"/>
    <x v="0"/>
    <s v="USD"/>
    <n v="1458835264"/>
    <n v="1456246864"/>
    <b v="0"/>
    <x v="131"/>
    <b v="1"/>
    <s v="photography/photobooks"/>
    <n v="155"/>
    <x v="226"/>
    <x v="3"/>
    <x v="6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x v="88"/>
    <x v="226"/>
    <x v="2"/>
    <x v="8"/>
    <s v="CAD"/>
    <n v="1435418568"/>
    <n v="1432826568"/>
    <b v="0"/>
    <x v="13"/>
    <b v="1"/>
    <s v="games/tabletop games"/>
    <n v="106"/>
    <x v="227"/>
    <x v="7"/>
    <x v="22"/>
    <x v="236"/>
    <d v="2015-06-27T15:22:48"/>
    <x v="4"/>
  </r>
  <r>
    <n v="2618"/>
    <s v="SPACE ART FEATURING ASTRONAUTS #WeBelieveInAstronauts"/>
    <s v="LTD ED COLLECTIBLE SPACE ART FEAT. ASTRONAUTS"/>
    <x v="38"/>
    <x v="227"/>
    <x v="2"/>
    <x v="0"/>
    <s v="USD"/>
    <n v="1449000061"/>
    <n v="1443812461"/>
    <b v="1"/>
    <x v="132"/>
    <b v="1"/>
    <s v="technology/space exploration"/>
    <n v="105"/>
    <x v="228"/>
    <x v="0"/>
    <x v="28"/>
    <x v="237"/>
    <d v="2015-12-01T20:01:01"/>
    <x v="4"/>
  </r>
  <r>
    <n v="2074"/>
    <s v="Advanced Simulation Products - PC Gaming Controllers"/>
    <s v="Creating PC gaming controllers to bring your gaming experience to a new level."/>
    <x v="89"/>
    <x v="228"/>
    <x v="2"/>
    <x v="0"/>
    <s v="USD"/>
    <n v="1462564182"/>
    <n v="1459972182"/>
    <b v="0"/>
    <x v="17"/>
    <b v="1"/>
    <s v="technology/hardware"/>
    <n v="103"/>
    <x v="229"/>
    <x v="0"/>
    <x v="4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"/>
    <x v="229"/>
    <x v="1"/>
    <x v="0"/>
    <s v="USD"/>
    <n v="1407691248"/>
    <n v="1405099248"/>
    <b v="0"/>
    <x v="27"/>
    <b v="0"/>
    <s v="theater/musical"/>
    <n v="1"/>
    <x v="229"/>
    <x v="2"/>
    <x v="18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x v="57"/>
    <x v="230"/>
    <x v="2"/>
    <x v="0"/>
    <s v="USD"/>
    <n v="1473879600"/>
    <n v="1472498042"/>
    <b v="1"/>
    <x v="80"/>
    <b v="1"/>
    <s v="theater/plays"/>
    <n v="107"/>
    <x v="230"/>
    <x v="2"/>
    <x v="5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x v="57"/>
    <x v="231"/>
    <x v="2"/>
    <x v="0"/>
    <s v="USD"/>
    <n v="1438374748"/>
    <n v="1435782748"/>
    <b v="0"/>
    <x v="113"/>
    <b v="1"/>
    <s v="theater/plays"/>
    <n v="102"/>
    <x v="231"/>
    <x v="2"/>
    <x v="5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x v="90"/>
    <x v="232"/>
    <x v="1"/>
    <x v="4"/>
    <s v="GBP"/>
    <n v="1458117190"/>
    <n v="1455528790"/>
    <b v="0"/>
    <x v="17"/>
    <b v="0"/>
    <s v="theater/plays"/>
    <n v="61"/>
    <x v="232"/>
    <x v="2"/>
    <x v="5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x v="11"/>
    <x v="233"/>
    <x v="2"/>
    <x v="0"/>
    <s v="USD"/>
    <n v="1446019200"/>
    <n v="1442420377"/>
    <b v="1"/>
    <x v="19"/>
    <b v="1"/>
    <s v="film &amp; video/documentary"/>
    <n v="113"/>
    <x v="233"/>
    <x v="1"/>
    <x v="9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x v="34"/>
    <x v="234"/>
    <x v="2"/>
    <x v="0"/>
    <s v="USD"/>
    <n v="1434542702"/>
    <n v="1432814702"/>
    <b v="0"/>
    <x v="17"/>
    <b v="1"/>
    <s v="theater/plays"/>
    <n v="122"/>
    <x v="234"/>
    <x v="2"/>
    <x v="5"/>
    <x v="244"/>
    <d v="2015-06-17T12:05:02"/>
    <x v="4"/>
  </r>
  <r>
    <n v="3284"/>
    <s v="Help fund Black Enough!"/>
    <s v="Black Enough is an LSU student-staged performance exploring the effects of white supremacy on the black community."/>
    <x v="43"/>
    <x v="235"/>
    <x v="2"/>
    <x v="0"/>
    <s v="USD"/>
    <n v="1454047140"/>
    <n v="1452546853"/>
    <b v="0"/>
    <x v="3"/>
    <b v="1"/>
    <s v="theater/plays"/>
    <n v="102"/>
    <x v="235"/>
    <x v="2"/>
    <x v="5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x v="10"/>
    <x v="236"/>
    <x v="2"/>
    <x v="8"/>
    <s v="CAD"/>
    <n v="1427775414"/>
    <n v="1425187014"/>
    <b v="0"/>
    <x v="79"/>
    <b v="1"/>
    <s v="theater/plays"/>
    <n v="101"/>
    <x v="236"/>
    <x v="2"/>
    <x v="5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x v="7"/>
    <x v="237"/>
    <x v="1"/>
    <x v="0"/>
    <s v="USD"/>
    <n v="1451491953"/>
    <n v="1448899953"/>
    <b v="0"/>
    <x v="0"/>
    <b v="0"/>
    <s v="food/food trucks"/>
    <n v="2"/>
    <x v="237"/>
    <x v="5"/>
    <x v="10"/>
    <x v="247"/>
    <d v="2015-12-30T16:12:33"/>
    <x v="4"/>
  </r>
  <r>
    <n v="417"/>
    <s v="Cycle of Life"/>
    <s v="An unexpected kidney donor acts on faith in order to rescue a fellow cyclist from his failing body. The true story of Pete and Kelly."/>
    <x v="91"/>
    <x v="238"/>
    <x v="2"/>
    <x v="0"/>
    <s v="USD"/>
    <n v="1365395580"/>
    <n v="1364426260"/>
    <b v="0"/>
    <x v="121"/>
    <b v="1"/>
    <s v="film &amp; video/documentary"/>
    <n v="100"/>
    <x v="238"/>
    <x v="1"/>
    <x v="9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x v="6"/>
    <x v="239"/>
    <x v="1"/>
    <x v="8"/>
    <s v="CAD"/>
    <n v="1450297080"/>
    <n v="1448565459"/>
    <b v="0"/>
    <x v="133"/>
    <b v="0"/>
    <s v="theater/spaces"/>
    <n v="20"/>
    <x v="239"/>
    <x v="2"/>
    <x v="3"/>
    <x v="249"/>
    <d v="2015-12-16T20:18:00"/>
    <x v="4"/>
  </r>
  <r>
    <n v="3746"/>
    <s v="Stage Play Production - &quot;I Love You to Death&quot;"/>
    <s v="Generational curses CAN be broken...right?"/>
    <x v="74"/>
    <x v="240"/>
    <x v="1"/>
    <x v="0"/>
    <s v="USD"/>
    <n v="1475918439"/>
    <n v="1473326439"/>
    <b v="0"/>
    <x v="1"/>
    <b v="0"/>
    <s v="theater/plays"/>
    <n v="2"/>
    <x v="240"/>
    <x v="2"/>
    <x v="5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x v="26"/>
    <x v="241"/>
    <x v="2"/>
    <x v="0"/>
    <s v="USD"/>
    <n v="1475390484"/>
    <n v="1471502484"/>
    <b v="0"/>
    <x v="134"/>
    <b v="1"/>
    <s v="technology/hardware"/>
    <n v="281"/>
    <x v="241"/>
    <x v="0"/>
    <x v="4"/>
    <x v="251"/>
    <d v="2016-10-02T06:41:24"/>
    <x v="1"/>
  </r>
  <r>
    <n v="1373"/>
    <s v="Broccoli Samurai: Tour Van or Bust!"/>
    <s v="Help Broccoli Samurai raise money to get a new van and continue bringing you the jams!"/>
    <x v="22"/>
    <x v="242"/>
    <x v="2"/>
    <x v="0"/>
    <s v="USD"/>
    <n v="1483138233"/>
    <n v="1480546233"/>
    <b v="0"/>
    <x v="121"/>
    <b v="1"/>
    <s v="music/rock"/>
    <n v="105"/>
    <x v="242"/>
    <x v="6"/>
    <x v="21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x v="66"/>
    <x v="243"/>
    <x v="0"/>
    <x v="0"/>
    <s v="USD"/>
    <n v="1444330821"/>
    <n v="1441738821"/>
    <b v="0"/>
    <x v="17"/>
    <b v="0"/>
    <s v="theater/spaces"/>
    <n v="0"/>
    <x v="243"/>
    <x v="2"/>
    <x v="3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2"/>
    <x v="244"/>
    <x v="0"/>
    <x v="0"/>
    <s v="USD"/>
    <n v="1417690734"/>
    <n v="1415098734"/>
    <b v="0"/>
    <x v="135"/>
    <b v="0"/>
    <s v="technology/wearables"/>
    <n v="65"/>
    <x v="244"/>
    <x v="0"/>
    <x v="0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x v="86"/>
    <x v="245"/>
    <x v="2"/>
    <x v="0"/>
    <s v="USD"/>
    <n v="1398009714"/>
    <n v="1395417714"/>
    <b v="1"/>
    <x v="136"/>
    <b v="1"/>
    <s v="film &amp; video/documentary"/>
    <n v="101"/>
    <x v="245"/>
    <x v="1"/>
    <x v="9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x v="23"/>
    <x v="246"/>
    <x v="2"/>
    <x v="0"/>
    <s v="USD"/>
    <n v="1345660334"/>
    <n v="1343068334"/>
    <b v="1"/>
    <x v="137"/>
    <b v="1"/>
    <s v="film &amp; video/documentary"/>
    <n v="101"/>
    <x v="246"/>
    <x v="1"/>
    <x v="9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x v="76"/>
    <x v="247"/>
    <x v="2"/>
    <x v="0"/>
    <s v="USD"/>
    <n v="1402855525"/>
    <n v="1400263525"/>
    <b v="1"/>
    <x v="138"/>
    <b v="1"/>
    <s v="theater/plays"/>
    <n v="111"/>
    <x v="247"/>
    <x v="2"/>
    <x v="5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x v="26"/>
    <x v="248"/>
    <x v="0"/>
    <x v="0"/>
    <s v="USD"/>
    <n v="1476676800"/>
    <n v="1473957239"/>
    <b v="0"/>
    <x v="49"/>
    <b v="0"/>
    <s v="theater/spaces"/>
    <n v="8"/>
    <x v="248"/>
    <x v="2"/>
    <x v="3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x v="1"/>
    <x v="249"/>
    <x v="2"/>
    <x v="0"/>
    <s v="USD"/>
    <n v="1403846055"/>
    <n v="1401254055"/>
    <b v="0"/>
    <x v="69"/>
    <b v="1"/>
    <s v="theater/plays"/>
    <n v="100"/>
    <x v="249"/>
    <x v="2"/>
    <x v="5"/>
    <x v="259"/>
    <d v="2014-06-27T05:14:15"/>
    <x v="2"/>
  </r>
  <r>
    <n v="556"/>
    <s v="Braille Academy"/>
    <s v="An educational platform for learning Unified English Braille Code"/>
    <x v="10"/>
    <x v="250"/>
    <x v="1"/>
    <x v="0"/>
    <s v="USD"/>
    <n v="1452112717"/>
    <n v="1449520717"/>
    <b v="0"/>
    <x v="1"/>
    <b v="0"/>
    <s v="technology/web"/>
    <n v="3"/>
    <x v="250"/>
    <x v="0"/>
    <x v="24"/>
    <x v="26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10"/>
    <x v="250"/>
    <x v="1"/>
    <x v="14"/>
    <s v="NZD"/>
    <n v="1441837879"/>
    <n v="1439245879"/>
    <b v="0"/>
    <x v="1"/>
    <b v="0"/>
    <s v="theater/spaces"/>
    <n v="3"/>
    <x v="250"/>
    <x v="2"/>
    <x v="3"/>
    <x v="261"/>
    <d v="2015-09-09T22:31:19"/>
    <x v="4"/>
  </r>
  <r>
    <n v="2684"/>
    <s v="Ain't No Thang..."/>
    <s v="Not all wings are created equal. We believe ours take flight above the rest. Come judge for yourself. To us it Ain't No Thang..."/>
    <x v="4"/>
    <x v="23"/>
    <x v="1"/>
    <x v="0"/>
    <s v="USD"/>
    <n v="1407621425"/>
    <n v="1404165425"/>
    <b v="0"/>
    <x v="9"/>
    <b v="0"/>
    <s v="food/food trucks"/>
    <n v="1"/>
    <x v="250"/>
    <x v="5"/>
    <x v="10"/>
    <x v="26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x v="93"/>
    <x v="251"/>
    <x v="2"/>
    <x v="0"/>
    <s v="USD"/>
    <n v="1411743789"/>
    <n v="1409151789"/>
    <b v="0"/>
    <x v="139"/>
    <b v="1"/>
    <s v="film &amp; video/television"/>
    <n v="109"/>
    <x v="251"/>
    <x v="1"/>
    <x v="11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x v="65"/>
    <x v="252"/>
    <x v="2"/>
    <x v="8"/>
    <s v="CAD"/>
    <n v="1433131140"/>
    <n v="1429120908"/>
    <b v="0"/>
    <x v="10"/>
    <b v="1"/>
    <s v="theater/plays"/>
    <n v="110"/>
    <x v="252"/>
    <x v="2"/>
    <x v="5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x v="38"/>
    <x v="253"/>
    <x v="2"/>
    <x v="0"/>
    <s v="USD"/>
    <n v="1444264372"/>
    <n v="1442536372"/>
    <b v="0"/>
    <x v="91"/>
    <b v="1"/>
    <s v="theater/plays"/>
    <n v="104"/>
    <x v="253"/>
    <x v="2"/>
    <x v="5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x v="23"/>
    <x v="254"/>
    <x v="1"/>
    <x v="10"/>
    <s v="EUR"/>
    <n v="1465130532"/>
    <n v="1462538532"/>
    <b v="0"/>
    <x v="1"/>
    <b v="0"/>
    <s v="technology/wearables"/>
    <n v="1"/>
    <x v="254"/>
    <x v="0"/>
    <x v="0"/>
    <x v="266"/>
    <d v="2016-06-05T12:42:12"/>
    <x v="1"/>
  </r>
  <r>
    <n v="1393"/>
    <s v="WolfHunt | Social Commentary Rock Project"/>
    <s v="Rock n' Roll tales of our times"/>
    <x v="22"/>
    <x v="255"/>
    <x v="2"/>
    <x v="0"/>
    <s v="USD"/>
    <n v="1470068523"/>
    <n v="1467476523"/>
    <b v="0"/>
    <x v="121"/>
    <b v="1"/>
    <s v="music/rock"/>
    <n v="102"/>
    <x v="255"/>
    <x v="6"/>
    <x v="21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x v="94"/>
    <x v="256"/>
    <x v="2"/>
    <x v="0"/>
    <s v="USD"/>
    <n v="1445363722"/>
    <n v="1442771722"/>
    <b v="0"/>
    <x v="86"/>
    <b v="1"/>
    <s v="music/indie rock"/>
    <n v="102"/>
    <x v="256"/>
    <x v="6"/>
    <x v="12"/>
    <x v="268"/>
    <d v="2015-10-20T17:55:22"/>
    <x v="4"/>
  </r>
  <r>
    <n v="705"/>
    <s v="SomnoScope"/>
    <s v="The closest thing ever to the Holy Grail of wearables technology"/>
    <x v="11"/>
    <x v="257"/>
    <x v="1"/>
    <x v="15"/>
    <s v="EUR"/>
    <n v="1484999278"/>
    <n v="1482407278"/>
    <b v="0"/>
    <x v="27"/>
    <b v="0"/>
    <s v="technology/wearables"/>
    <n v="1"/>
    <x v="257"/>
    <x v="0"/>
    <x v="0"/>
    <x v="269"/>
    <d v="2017-01-21T11:47:58"/>
    <x v="0"/>
  </r>
  <r>
    <n v="46"/>
    <s v="New equipment for Joy's World!"/>
    <s v="The legendary community TV programme Joy's World is in dire need of new equipment! We are hoping you can help."/>
    <x v="95"/>
    <x v="258"/>
    <x v="2"/>
    <x v="2"/>
    <s v="AUD"/>
    <n v="1450220974"/>
    <n v="1447628974"/>
    <b v="0"/>
    <x v="16"/>
    <b v="1"/>
    <s v="film &amp; video/television"/>
    <n v="104"/>
    <x v="258"/>
    <x v="1"/>
    <x v="11"/>
    <x v="270"/>
    <d v="2015-12-15T23:09:34"/>
    <x v="4"/>
  </r>
  <r>
    <n v="2005"/>
    <s v="bassAware Holster"/>
    <s v="The bassAware Holster is a new type of wearable audio technology that uses vibration to create a massive bass experience."/>
    <x v="8"/>
    <x v="259"/>
    <x v="2"/>
    <x v="0"/>
    <s v="USD"/>
    <n v="1381895940"/>
    <n v="1379532618"/>
    <b v="1"/>
    <x v="140"/>
    <b v="1"/>
    <s v="technology/hardware"/>
    <n v="124"/>
    <x v="259"/>
    <x v="0"/>
    <x v="4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x v="22"/>
    <x v="260"/>
    <x v="2"/>
    <x v="0"/>
    <s v="USD"/>
    <n v="1451063221"/>
    <n v="1448471221"/>
    <b v="0"/>
    <x v="121"/>
    <b v="1"/>
    <s v="film &amp; video/television"/>
    <n v="101"/>
    <x v="260"/>
    <x v="1"/>
    <x v="11"/>
    <x v="272"/>
    <d v="2015-12-25T17:07:01"/>
    <x v="4"/>
  </r>
  <r>
    <n v="36"/>
    <s v="THE LISTENING BOX"/>
    <s v="A modern day priest makes an unusual discovery, setting off a chain of events."/>
    <x v="27"/>
    <x v="261"/>
    <x v="2"/>
    <x v="0"/>
    <s v="USD"/>
    <n v="1428128525"/>
    <n v="1425540125"/>
    <b v="0"/>
    <x v="141"/>
    <b v="1"/>
    <s v="film &amp; video/television"/>
    <n v="142"/>
    <x v="261"/>
    <x v="1"/>
    <x v="11"/>
    <x v="273"/>
    <d v="2015-04-04T06:22:05"/>
    <x v="4"/>
  </r>
  <r>
    <n v="3228"/>
    <s v="Hear Me Roar: A Season of Powerful Women"/>
    <s v="A Season of Powerful Women. A Season of Defiance."/>
    <x v="77"/>
    <x v="262"/>
    <x v="2"/>
    <x v="0"/>
    <s v="USD"/>
    <n v="1450328340"/>
    <n v="1447606884"/>
    <b v="1"/>
    <x v="20"/>
    <b v="1"/>
    <s v="theater/plays"/>
    <n v="102"/>
    <x v="262"/>
    <x v="2"/>
    <x v="5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x v="7"/>
    <x v="263"/>
    <x v="2"/>
    <x v="0"/>
    <s v="USD"/>
    <n v="1466002800"/>
    <n v="1463517521"/>
    <b v="1"/>
    <x v="142"/>
    <b v="1"/>
    <s v="film &amp; video/documentary"/>
    <n v="103"/>
    <x v="263"/>
    <x v="1"/>
    <x v="9"/>
    <x v="275"/>
    <d v="2016-06-15T15:00:00"/>
    <x v="1"/>
  </r>
  <r>
    <n v="2016"/>
    <s v="Hydra: a triple-output power supply for electronics projects"/>
    <s v="A smart, compact power supply designed to power anything, anywhere"/>
    <x v="22"/>
    <x v="264"/>
    <x v="2"/>
    <x v="0"/>
    <s v="USD"/>
    <n v="1362863299"/>
    <n v="1360271299"/>
    <b v="1"/>
    <x v="143"/>
    <b v="1"/>
    <s v="technology/hardware"/>
    <n v="922"/>
    <x v="264"/>
    <x v="0"/>
    <x v="4"/>
    <x v="276"/>
    <d v="2013-03-09T21:08:19"/>
    <x v="6"/>
  </r>
  <r>
    <n v="100"/>
    <s v="Two Sisters"/>
    <s v="Two sisters share a fragile relationship. When their mother dies and they inherit the family house, old problems rise to the surface."/>
    <x v="1"/>
    <x v="265"/>
    <x v="2"/>
    <x v="0"/>
    <s v="USD"/>
    <n v="1352055886"/>
    <n v="1350324286"/>
    <b v="0"/>
    <x v="40"/>
    <b v="1"/>
    <s v="film &amp; video/shorts"/>
    <n v="100"/>
    <x v="265"/>
    <x v="1"/>
    <x v="26"/>
    <x v="277"/>
    <d v="2012-11-04T19:04:46"/>
    <x v="3"/>
  </r>
  <r>
    <n v="1014"/>
    <s v="CHEMION: The World's First Smart Glasses (Canceled)"/>
    <s v="CHEMION is an eyewear device that lets you show your creativity to the world."/>
    <x v="22"/>
    <x v="266"/>
    <x v="0"/>
    <x v="0"/>
    <s v="USD"/>
    <n v="1420070615"/>
    <n v="1415750615"/>
    <b v="0"/>
    <x v="62"/>
    <b v="0"/>
    <s v="technology/wearables"/>
    <n v="31"/>
    <x v="266"/>
    <x v="0"/>
    <x v="0"/>
    <x v="278"/>
    <d v="2015-01-01T00:03:35"/>
    <x v="4"/>
  </r>
  <r>
    <n v="3033"/>
    <s v="Stagelights Studio by Pam Kinter, Greensboro"/>
    <s v="Finally Stagelights will have a space of our very own!  Be a part of this exciting new adventure in Greensboro!!"/>
    <x v="43"/>
    <x v="267"/>
    <x v="2"/>
    <x v="0"/>
    <s v="USD"/>
    <n v="1471487925"/>
    <n v="1468895925"/>
    <b v="0"/>
    <x v="66"/>
    <b v="1"/>
    <s v="theater/spaces"/>
    <n v="147"/>
    <x v="267"/>
    <x v="2"/>
    <x v="3"/>
    <x v="279"/>
    <d v="2016-08-18T02:38:45"/>
    <x v="1"/>
  </r>
  <r>
    <n v="1266"/>
    <s v="Sensory Station's First EP"/>
    <s v="We are looking to record our first EP produced by Aaron Harris (ISIS/Palms) at Studio West."/>
    <x v="96"/>
    <x v="268"/>
    <x v="2"/>
    <x v="0"/>
    <s v="USD"/>
    <n v="1389474145"/>
    <n v="1386882145"/>
    <b v="1"/>
    <x v="144"/>
    <b v="1"/>
    <s v="music/rock"/>
    <n v="100"/>
    <x v="268"/>
    <x v="6"/>
    <x v="21"/>
    <x v="280"/>
    <d v="2014-01-11T21:02:25"/>
    <x v="2"/>
  </r>
  <r>
    <n v="4"/>
    <s v="Party Monsters"/>
    <s v="19th centuryâ€™s most notorious literary characters, out of step with the times, find comradery as roommates in modern day Los Angeles."/>
    <x v="97"/>
    <x v="269"/>
    <x v="2"/>
    <x v="0"/>
    <s v="USD"/>
    <n v="1450555279"/>
    <n v="1447963279"/>
    <b v="0"/>
    <x v="145"/>
    <b v="1"/>
    <s v="film &amp; video/television"/>
    <n v="123"/>
    <x v="269"/>
    <x v="1"/>
    <x v="11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x v="270"/>
    <x v="2"/>
    <x v="0"/>
    <s v="USD"/>
    <n v="1450901872"/>
    <n v="1448309872"/>
    <b v="0"/>
    <x v="126"/>
    <b v="1"/>
    <s v="technology/wearables"/>
    <n v="126"/>
    <x v="270"/>
    <x v="0"/>
    <x v="0"/>
    <x v="282"/>
    <d v="2015-12-23T20:17:52"/>
    <x v="4"/>
  </r>
  <r>
    <n v="2457"/>
    <s v="NDWK The North Dakota Wine Kitchen"/>
    <s v="If you love wine, and have ever dreamed of crafting your own. You can in 3 easy steps.  Sample~Sprinkle~Savor."/>
    <x v="64"/>
    <x v="271"/>
    <x v="2"/>
    <x v="0"/>
    <s v="USD"/>
    <n v="1458826056"/>
    <n v="1456237656"/>
    <b v="0"/>
    <x v="146"/>
    <b v="1"/>
    <s v="food/small batch"/>
    <n v="102"/>
    <x v="271"/>
    <x v="5"/>
    <x v="29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x v="98"/>
    <x v="272"/>
    <x v="1"/>
    <x v="0"/>
    <s v="USD"/>
    <n v="1412167393"/>
    <n v="1409143393"/>
    <b v="0"/>
    <x v="102"/>
    <b v="0"/>
    <s v="music/jazz"/>
    <n v="21"/>
    <x v="272"/>
    <x v="6"/>
    <x v="27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x v="1"/>
    <x v="273"/>
    <x v="2"/>
    <x v="0"/>
    <s v="USD"/>
    <n v="1276574400"/>
    <n v="1270576379"/>
    <b v="1"/>
    <x v="6"/>
    <b v="1"/>
    <s v="music/rock"/>
    <n v="106"/>
    <x v="273"/>
    <x v="6"/>
    <x v="21"/>
    <x v="285"/>
    <d v="2010-06-15T04:00:00"/>
    <x v="7"/>
  </r>
  <r>
    <n v="3847"/>
    <s v="Madame X"/>
    <s v="The production of the original play &quot;Madame X&quot; by Amanda Davison. Inspired by the painting by John Singer Sargent."/>
    <x v="91"/>
    <x v="274"/>
    <x v="1"/>
    <x v="0"/>
    <s v="USD"/>
    <n v="1437283391"/>
    <n v="1433395391"/>
    <b v="1"/>
    <x v="11"/>
    <b v="0"/>
    <s v="theater/plays"/>
    <n v="16"/>
    <x v="274"/>
    <x v="2"/>
    <x v="5"/>
    <x v="286"/>
    <d v="2015-07-19T05:23:11"/>
    <x v="4"/>
  </r>
  <r>
    <n v="1948"/>
    <s v="UDOO X86: The Most Powerful Maker Board Ever"/>
    <s v="10 times more powerful than Raspberry Pi 3, x86 64-bit architecture"/>
    <x v="11"/>
    <x v="275"/>
    <x v="2"/>
    <x v="0"/>
    <s v="USD"/>
    <n v="1465232520"/>
    <n v="1460557809"/>
    <b v="1"/>
    <x v="147"/>
    <b v="1"/>
    <s v="technology/hardware"/>
    <n v="800"/>
    <x v="275"/>
    <x v="0"/>
    <x v="4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x v="26"/>
    <x v="276"/>
    <x v="2"/>
    <x v="0"/>
    <s v="USD"/>
    <n v="1419123600"/>
    <n v="1416945297"/>
    <b v="0"/>
    <x v="93"/>
    <b v="1"/>
    <s v="games/tabletop games"/>
    <n v="381"/>
    <x v="276"/>
    <x v="7"/>
    <x v="22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x v="13"/>
    <x v="277"/>
    <x v="2"/>
    <x v="0"/>
    <s v="USD"/>
    <n v="1460038591"/>
    <n v="1457450191"/>
    <b v="1"/>
    <x v="148"/>
    <b v="1"/>
    <s v="film &amp; video/documentary"/>
    <n v="125"/>
    <x v="277"/>
    <x v="1"/>
    <x v="9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x v="27"/>
    <x v="278"/>
    <x v="2"/>
    <x v="0"/>
    <s v="USD"/>
    <n v="1331174635"/>
    <n v="1328582635"/>
    <b v="0"/>
    <x v="97"/>
    <b v="1"/>
    <s v="music/indie rock"/>
    <n v="100"/>
    <x v="278"/>
    <x v="6"/>
    <x v="12"/>
    <x v="290"/>
    <d v="2012-03-08T02:43:55"/>
    <x v="3"/>
  </r>
  <r>
    <n v="734"/>
    <s v="Sideswiped"/>
    <s v="Sideswiped is my story of growing in and trusting God through the mess and mysteries of life."/>
    <x v="74"/>
    <x v="279"/>
    <x v="2"/>
    <x v="8"/>
    <s v="CAD"/>
    <n v="1431147600"/>
    <n v="1428465420"/>
    <b v="0"/>
    <x v="59"/>
    <b v="1"/>
    <s v="publishing/nonfiction"/>
    <n v="126"/>
    <x v="279"/>
    <x v="4"/>
    <x v="19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x v="26"/>
    <x v="280"/>
    <x v="2"/>
    <x v="4"/>
    <s v="GBP"/>
    <n v="1376899269"/>
    <n v="1371715269"/>
    <b v="1"/>
    <x v="149"/>
    <b v="1"/>
    <s v="technology/hardware"/>
    <n v="375"/>
    <x v="280"/>
    <x v="0"/>
    <x v="4"/>
    <x v="292"/>
    <d v="2013-08-19T08:01:09"/>
    <x v="6"/>
  </r>
  <r>
    <n v="3691"/>
    <s v="Most Dangerous Man in America (WEB DuBois) by Amiri  Baraka"/>
    <s v="World Premiere of last play written by Amiri Baraka"/>
    <x v="13"/>
    <x v="281"/>
    <x v="2"/>
    <x v="0"/>
    <s v="USD"/>
    <n v="1425272340"/>
    <n v="1421426929"/>
    <b v="0"/>
    <x v="150"/>
    <b v="1"/>
    <s v="theater/plays"/>
    <n v="128"/>
    <x v="281"/>
    <x v="2"/>
    <x v="5"/>
    <x v="293"/>
    <d v="2015-03-02T04:59:00"/>
    <x v="4"/>
  </r>
  <r>
    <n v="106"/>
    <s v="LOST WEEKEND"/>
    <s v="A Boy. A Girl. A Car. A Serial Killer."/>
    <x v="1"/>
    <x v="282"/>
    <x v="2"/>
    <x v="0"/>
    <s v="USD"/>
    <n v="1333391901"/>
    <n v="1332182301"/>
    <b v="0"/>
    <x v="5"/>
    <b v="1"/>
    <s v="film &amp; video/shorts"/>
    <n v="101"/>
    <x v="282"/>
    <x v="1"/>
    <x v="26"/>
    <x v="294"/>
    <d v="2012-04-02T18:38:21"/>
    <x v="3"/>
  </r>
  <r>
    <n v="3438"/>
    <s v="KLIPPIES"/>
    <s v="Klippies is the debut play from Johannesburg-born writer Jessica SiÃ¢n, premiering at the Southwark Playhouse, London in May 2015."/>
    <x v="14"/>
    <x v="283"/>
    <x v="2"/>
    <x v="4"/>
    <s v="GBP"/>
    <n v="1430600400"/>
    <n v="1428358567"/>
    <b v="0"/>
    <x v="50"/>
    <b v="1"/>
    <s v="theater/plays"/>
    <n v="104"/>
    <x v="283"/>
    <x v="2"/>
    <x v="5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1"/>
    <x v="284"/>
    <x v="1"/>
    <x v="0"/>
    <s v="USD"/>
    <n v="1442634617"/>
    <n v="1440042617"/>
    <b v="0"/>
    <x v="14"/>
    <b v="0"/>
    <s v="film &amp; video/drama"/>
    <n v="45"/>
    <x v="284"/>
    <x v="1"/>
    <x v="1"/>
    <x v="296"/>
    <d v="2015-09-19T03:50:17"/>
    <x v="4"/>
  </r>
  <r>
    <n v="1"/>
    <s v="FannibalFest Fan Convention"/>
    <s v="A Hannibal TV Show Fan Convention and Art Collective"/>
    <x v="99"/>
    <x v="285"/>
    <x v="2"/>
    <x v="0"/>
    <s v="USD"/>
    <n v="1488464683"/>
    <n v="1485872683"/>
    <b v="0"/>
    <x v="151"/>
    <b v="1"/>
    <s v="film &amp; video/television"/>
    <n v="143"/>
    <x v="285"/>
    <x v="1"/>
    <x v="11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x v="1"/>
    <x v="265"/>
    <x v="2"/>
    <x v="0"/>
    <s v="USD"/>
    <n v="1461336720"/>
    <n v="1459431960"/>
    <b v="0"/>
    <x v="5"/>
    <b v="1"/>
    <s v="music/classical music"/>
    <n v="100"/>
    <x v="286"/>
    <x v="6"/>
    <x v="30"/>
    <x v="298"/>
    <d v="2016-04-22T14:52:00"/>
    <x v="1"/>
  </r>
  <r>
    <n v="3359"/>
    <s v="BEIRUT, LADY OF LEBANON"/>
    <s v="A Theatrical Production Celebrating the Lebanese Culture and the Human Spirit in Time of War."/>
    <x v="57"/>
    <x v="286"/>
    <x v="2"/>
    <x v="0"/>
    <s v="USD"/>
    <n v="1487985734"/>
    <n v="1484097734"/>
    <b v="0"/>
    <x v="66"/>
    <b v="1"/>
    <s v="theater/plays"/>
    <n v="106"/>
    <x v="287"/>
    <x v="2"/>
    <x v="5"/>
    <x v="299"/>
    <d v="2017-02-25T01:22:14"/>
    <x v="0"/>
  </r>
  <r>
    <n v="3389"/>
    <s v="Chimera Ensemble Productions Fund"/>
    <s v="Chimera Ensemble is launching 2 inaugural theater productions, and we need support to do high quality work!"/>
    <x v="22"/>
    <x v="287"/>
    <x v="2"/>
    <x v="0"/>
    <s v="USD"/>
    <n v="1464960682"/>
    <n v="1462368682"/>
    <b v="0"/>
    <x v="129"/>
    <b v="1"/>
    <s v="theater/plays"/>
    <n v="115"/>
    <x v="288"/>
    <x v="2"/>
    <x v="5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x v="24"/>
    <x v="288"/>
    <x v="0"/>
    <x v="0"/>
    <s v="USD"/>
    <n v="1477065860"/>
    <n v="1471881860"/>
    <b v="0"/>
    <x v="10"/>
    <b v="0"/>
    <s v="technology/wearables"/>
    <n v="1"/>
    <x v="289"/>
    <x v="0"/>
    <x v="0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x v="23"/>
    <x v="289"/>
    <x v="2"/>
    <x v="2"/>
    <s v="AUD"/>
    <n v="1435388154"/>
    <n v="1432796154"/>
    <b v="0"/>
    <x v="152"/>
    <b v="1"/>
    <s v="photography/photobooks"/>
    <n v="199"/>
    <x v="290"/>
    <x v="3"/>
    <x v="6"/>
    <x v="302"/>
    <d v="2015-06-27T06:55:54"/>
    <x v="4"/>
  </r>
  <r>
    <n v="2897"/>
    <s v="CAYCE"/>
    <s v="A unique stage play about the epic struggle of psychic Edgar Cayce to deal with his extraordinary abilities and find his place in life."/>
    <x v="12"/>
    <x v="290"/>
    <x v="1"/>
    <x v="0"/>
    <s v="USD"/>
    <n v="1444577345"/>
    <n v="1441985458"/>
    <b v="0"/>
    <x v="17"/>
    <b v="0"/>
    <s v="theater/plays"/>
    <n v="5"/>
    <x v="291"/>
    <x v="2"/>
    <x v="5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x v="90"/>
    <x v="291"/>
    <x v="2"/>
    <x v="8"/>
    <s v="CAD"/>
    <n v="1434670397"/>
    <n v="1429486397"/>
    <b v="0"/>
    <x v="18"/>
    <b v="1"/>
    <s v="film &amp; video/documentary"/>
    <n v="128"/>
    <x v="292"/>
    <x v="1"/>
    <x v="9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x v="26"/>
    <x v="292"/>
    <x v="2"/>
    <x v="0"/>
    <s v="USD"/>
    <n v="1482962433"/>
    <n v="1480370433"/>
    <b v="0"/>
    <x v="60"/>
    <b v="1"/>
    <s v="theater/plays"/>
    <n v="101"/>
    <x v="293"/>
    <x v="2"/>
    <x v="5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6"/>
    <x v="293"/>
    <x v="2"/>
    <x v="0"/>
    <s v="USD"/>
    <n v="1398959729"/>
    <n v="1396367729"/>
    <b v="1"/>
    <x v="153"/>
    <b v="1"/>
    <s v="technology/hardware"/>
    <n v="370"/>
    <x v="294"/>
    <x v="0"/>
    <x v="4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x v="16"/>
    <x v="294"/>
    <x v="1"/>
    <x v="0"/>
    <s v="USD"/>
    <n v="1473750300"/>
    <n v="1470294300"/>
    <b v="0"/>
    <x v="154"/>
    <b v="0"/>
    <s v="technology/wearables"/>
    <n v="6"/>
    <x v="295"/>
    <x v="0"/>
    <x v="0"/>
    <x v="307"/>
    <d v="2016-09-13T07:05:00"/>
    <x v="1"/>
  </r>
  <r>
    <n v="1836"/>
    <s v="KICKSTART OUR &lt;+3"/>
    <s v="Help fund our 2013 Sound &amp; Lighting Touring rig!"/>
    <x v="1"/>
    <x v="295"/>
    <x v="2"/>
    <x v="0"/>
    <s v="USD"/>
    <n v="1361129129"/>
    <n v="1359660329"/>
    <b v="0"/>
    <x v="155"/>
    <b v="1"/>
    <s v="music/rock"/>
    <n v="200"/>
    <x v="296"/>
    <x v="6"/>
    <x v="21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x v="22"/>
    <x v="296"/>
    <x v="2"/>
    <x v="0"/>
    <s v="USD"/>
    <n v="1400297400"/>
    <n v="1397661347"/>
    <b v="0"/>
    <x v="129"/>
    <b v="1"/>
    <s v="film &amp; video/documentary"/>
    <n v="112"/>
    <x v="297"/>
    <x v="1"/>
    <x v="9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x v="100"/>
    <x v="297"/>
    <x v="2"/>
    <x v="10"/>
    <s v="EUR"/>
    <n v="1461306772"/>
    <n v="1458714772"/>
    <b v="1"/>
    <x v="156"/>
    <b v="1"/>
    <s v="technology/hardware"/>
    <n v="260"/>
    <x v="298"/>
    <x v="0"/>
    <x v="4"/>
    <x v="310"/>
    <d v="2016-04-22T06:32:52"/>
    <x v="1"/>
  </r>
  <r>
    <n v="181"/>
    <s v="Immemorial"/>
    <s v="Christina has been suffering with flash backs and some very disturbing nightmares and realises that it is more than just nightmares."/>
    <x v="101"/>
    <x v="298"/>
    <x v="1"/>
    <x v="4"/>
    <s v="GBP"/>
    <n v="1434995295"/>
    <n v="1432403295"/>
    <b v="0"/>
    <x v="9"/>
    <b v="0"/>
    <s v="film &amp; video/drama"/>
    <n v="21"/>
    <x v="299"/>
    <x v="1"/>
    <x v="1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x v="299"/>
    <x v="2"/>
    <x v="0"/>
    <s v="USD"/>
    <n v="1416964500"/>
    <n v="1414368616"/>
    <b v="1"/>
    <x v="157"/>
    <b v="1"/>
    <s v="photography/photobooks"/>
    <n v="118"/>
    <x v="300"/>
    <x v="3"/>
    <x v="6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x v="11"/>
    <x v="300"/>
    <x v="2"/>
    <x v="0"/>
    <s v="USD"/>
    <n v="1399271911"/>
    <n v="1396334311"/>
    <b v="0"/>
    <x v="158"/>
    <b v="1"/>
    <s v="theater/plays"/>
    <n v="100"/>
    <x v="301"/>
    <x v="2"/>
    <x v="5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x v="301"/>
    <x v="1"/>
    <x v="0"/>
    <s v="USD"/>
    <n v="1443408550"/>
    <n v="1439952550"/>
    <b v="0"/>
    <x v="24"/>
    <b v="0"/>
    <s v="theater/plays"/>
    <n v="61"/>
    <x v="302"/>
    <x v="2"/>
    <x v="5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x v="7"/>
    <x v="302"/>
    <x v="1"/>
    <x v="10"/>
    <s v="EUR"/>
    <n v="1477731463"/>
    <n v="1474275463"/>
    <b v="0"/>
    <x v="6"/>
    <b v="0"/>
    <s v="technology/wearables"/>
    <n v="10"/>
    <x v="303"/>
    <x v="0"/>
    <x v="0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x v="1"/>
    <x v="303"/>
    <x v="2"/>
    <x v="0"/>
    <s v="USD"/>
    <n v="1335542446"/>
    <n v="1332950446"/>
    <b v="0"/>
    <x v="6"/>
    <b v="1"/>
    <s v="music/rock"/>
    <n v="100"/>
    <x v="304"/>
    <x v="6"/>
    <x v="21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x v="1"/>
    <x v="265"/>
    <x v="2"/>
    <x v="0"/>
    <s v="USD"/>
    <n v="1420033187"/>
    <n v="1414845587"/>
    <b v="0"/>
    <x v="6"/>
    <b v="1"/>
    <s v="theater/plays"/>
    <n v="100"/>
    <x v="305"/>
    <x v="2"/>
    <x v="5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x v="43"/>
    <x v="304"/>
    <x v="2"/>
    <x v="0"/>
    <s v="USD"/>
    <n v="1456811940"/>
    <n v="1454098976"/>
    <b v="0"/>
    <x v="24"/>
    <b v="1"/>
    <s v="theater/spaces"/>
    <n v="101"/>
    <x v="306"/>
    <x v="2"/>
    <x v="3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x v="10"/>
    <x v="305"/>
    <x v="2"/>
    <x v="0"/>
    <s v="USD"/>
    <n v="1469721518"/>
    <n v="1467129518"/>
    <b v="0"/>
    <x v="86"/>
    <b v="1"/>
    <s v="theater/plays"/>
    <n v="104"/>
    <x v="307"/>
    <x v="2"/>
    <x v="5"/>
    <x v="319"/>
    <d v="2016-07-28T15:58:38"/>
    <x v="1"/>
  </r>
  <r>
    <n v="2552"/>
    <s v="DAVID, The Oratorio"/>
    <s v="World Premiere of a new oratorio with chorus, soloists, and orchestra, based on the Old Testament king and prophet, DAVID"/>
    <x v="43"/>
    <x v="306"/>
    <x v="2"/>
    <x v="0"/>
    <s v="USD"/>
    <n v="1488741981"/>
    <n v="1486149981"/>
    <b v="0"/>
    <x v="76"/>
    <b v="1"/>
    <s v="music/classical music"/>
    <n v="107"/>
    <x v="308"/>
    <x v="6"/>
    <x v="30"/>
    <x v="320"/>
    <d v="2017-03-05T19:26:21"/>
    <x v="0"/>
  </r>
  <r>
    <n v="684"/>
    <s v="Arcus Motion Analyzer | The Versatile Smart Ring"/>
    <s v="Arcus gives your fingers super powers."/>
    <x v="102"/>
    <x v="307"/>
    <x v="1"/>
    <x v="0"/>
    <s v="USD"/>
    <n v="1406257200"/>
    <n v="1403176891"/>
    <b v="0"/>
    <x v="159"/>
    <b v="0"/>
    <s v="technology/wearables"/>
    <n v="7"/>
    <x v="309"/>
    <x v="0"/>
    <x v="0"/>
    <x v="321"/>
    <d v="2014-07-25T03:00:00"/>
    <x v="2"/>
  </r>
  <r>
    <n v="2524"/>
    <s v="Les Bostonades' First CD"/>
    <s v="We're bringing some of our favorite music from the past 10 years to disc for the first time ever."/>
    <x v="49"/>
    <x v="308"/>
    <x v="2"/>
    <x v="0"/>
    <s v="USD"/>
    <n v="1419136200"/>
    <n v="1416338557"/>
    <b v="0"/>
    <x v="26"/>
    <b v="1"/>
    <s v="music/classical music"/>
    <n v="102"/>
    <x v="310"/>
    <x v="6"/>
    <x v="30"/>
    <x v="322"/>
    <d v="2014-12-21T04:30:00"/>
    <x v="2"/>
  </r>
  <r>
    <n v="3253"/>
    <s v="EMPATHITRAX, a new play by Ana Nogueira"/>
    <s v="Can you ever truly feel what someone else is feeling?_x000a_Do you want to?"/>
    <x v="26"/>
    <x v="309"/>
    <x v="2"/>
    <x v="0"/>
    <s v="USD"/>
    <n v="1473306300"/>
    <n v="1471701028"/>
    <b v="1"/>
    <x v="160"/>
    <b v="1"/>
    <s v="theater/plays"/>
    <n v="102"/>
    <x v="311"/>
    <x v="2"/>
    <x v="5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x v="1"/>
    <x v="310"/>
    <x v="2"/>
    <x v="0"/>
    <s v="USD"/>
    <n v="1420060920"/>
    <n v="1417556262"/>
    <b v="0"/>
    <x v="86"/>
    <b v="1"/>
    <s v="theater/spaces"/>
    <n v="166"/>
    <x v="312"/>
    <x v="2"/>
    <x v="3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x v="36"/>
    <x v="311"/>
    <x v="1"/>
    <x v="8"/>
    <s v="CAD"/>
    <n v="1484366340"/>
    <n v="1480219174"/>
    <b v="0"/>
    <x v="76"/>
    <b v="0"/>
    <s v="theater/musical"/>
    <n v="4"/>
    <x v="313"/>
    <x v="2"/>
    <x v="18"/>
    <x v="325"/>
    <d v="2017-01-14T03:59:00"/>
    <x v="0"/>
  </r>
  <r>
    <n v="3375"/>
    <s v="The Frida Kahlo of Penge West"/>
    <s v="Production of wickedly funny new play for two women, written by iconic songwriter and ex-London's Burning man, Chris Larner"/>
    <x v="43"/>
    <x v="1"/>
    <x v="2"/>
    <x v="4"/>
    <s v="GBP"/>
    <n v="1400423973"/>
    <n v="1399387173"/>
    <b v="0"/>
    <x v="24"/>
    <b v="1"/>
    <s v="theater/plays"/>
    <n v="100"/>
    <x v="314"/>
    <x v="2"/>
    <x v="5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x v="7"/>
    <x v="312"/>
    <x v="0"/>
    <x v="0"/>
    <s v="USD"/>
    <n v="1488549079"/>
    <n v="1485957079"/>
    <b v="0"/>
    <x v="161"/>
    <b v="0"/>
    <s v="technology/wearables"/>
    <n v="49"/>
    <x v="315"/>
    <x v="0"/>
    <x v="0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x v="313"/>
    <x v="2"/>
    <x v="0"/>
    <s v="USD"/>
    <n v="1398952890"/>
    <n v="1396360890"/>
    <b v="1"/>
    <x v="162"/>
    <b v="1"/>
    <s v="technology/hardware"/>
    <n v="788"/>
    <x v="316"/>
    <x v="0"/>
    <x v="4"/>
    <x v="328"/>
    <d v="2014-05-01T14:01:30"/>
    <x v="2"/>
  </r>
  <r>
    <n v="3585"/>
    <s v="The Lost Boy (a play)"/>
    <s v="The world premiere of a play, a true story about love, loss, and a man reaching back in time as the only way to move forward."/>
    <x v="103"/>
    <x v="314"/>
    <x v="2"/>
    <x v="0"/>
    <s v="USD"/>
    <n v="1419181890"/>
    <n v="1416589890"/>
    <b v="0"/>
    <x v="66"/>
    <b v="1"/>
    <s v="theater/plays"/>
    <n v="119"/>
    <x v="317"/>
    <x v="2"/>
    <x v="5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x v="23"/>
    <x v="315"/>
    <x v="2"/>
    <x v="0"/>
    <s v="USD"/>
    <n v="1431143940"/>
    <n v="1428585710"/>
    <b v="0"/>
    <x v="115"/>
    <b v="1"/>
    <s v="theater/musical"/>
    <n v="103"/>
    <x v="318"/>
    <x v="2"/>
    <x v="18"/>
    <x v="330"/>
    <d v="2015-05-09T03:59:00"/>
    <x v="4"/>
  </r>
  <r>
    <n v="831"/>
    <s v="Let The 7Horse Run!"/>
    <s v="7Horse is a new band with a self-funded album and a show they want to rock in your town!"/>
    <x v="41"/>
    <x v="316"/>
    <x v="2"/>
    <x v="0"/>
    <s v="USD"/>
    <n v="1335540694"/>
    <n v="1332948694"/>
    <b v="0"/>
    <x v="113"/>
    <b v="1"/>
    <s v="music/rock"/>
    <n v="233"/>
    <x v="319"/>
    <x v="6"/>
    <x v="21"/>
    <x v="331"/>
    <d v="2012-04-27T15:31:34"/>
    <x v="3"/>
  </r>
  <r>
    <n v="3981"/>
    <s v="BEIRUT, LADY OF LEBANON"/>
    <s v="A Theatrical Production Celebrating the Lebanese Culture and the Human Spirit in Time of War."/>
    <x v="8"/>
    <x v="317"/>
    <x v="1"/>
    <x v="0"/>
    <s v="USD"/>
    <n v="1468729149"/>
    <n v="1463545149"/>
    <b v="0"/>
    <x v="18"/>
    <b v="0"/>
    <s v="theater/plays"/>
    <n v="4"/>
    <x v="319"/>
    <x v="2"/>
    <x v="5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x v="8"/>
    <x v="318"/>
    <x v="0"/>
    <x v="0"/>
    <s v="USD"/>
    <n v="1481727623"/>
    <n v="1478095223"/>
    <b v="0"/>
    <x v="63"/>
    <b v="0"/>
    <s v="technology/wearables"/>
    <n v="44"/>
    <x v="320"/>
    <x v="0"/>
    <x v="0"/>
    <x v="333"/>
    <d v="2016-12-14T15:00:23"/>
    <x v="1"/>
  </r>
  <r>
    <n v="1218"/>
    <s v="The Alaska Range"/>
    <s v="The Mountaineers Books and I, Carl Battreall, have teamed up to create the first photography book of the legendary Alaska Range."/>
    <x v="104"/>
    <x v="319"/>
    <x v="2"/>
    <x v="0"/>
    <s v="USD"/>
    <n v="1446346800"/>
    <n v="1443714800"/>
    <b v="0"/>
    <x v="72"/>
    <b v="1"/>
    <s v="photography/photobooks"/>
    <n v="172"/>
    <x v="321"/>
    <x v="3"/>
    <x v="6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x v="105"/>
    <x v="320"/>
    <x v="2"/>
    <x v="0"/>
    <s v="USD"/>
    <n v="1449644340"/>
    <n v="1446683797"/>
    <b v="0"/>
    <x v="78"/>
    <b v="1"/>
    <s v="technology/makerspaces"/>
    <n v="103"/>
    <x v="322"/>
    <x v="0"/>
    <x v="14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x v="23"/>
    <x v="321"/>
    <x v="2"/>
    <x v="0"/>
    <s v="USD"/>
    <n v="1433085875"/>
    <n v="1428333875"/>
    <b v="0"/>
    <x v="163"/>
    <b v="1"/>
    <s v="technology/wearables"/>
    <n v="106"/>
    <x v="323"/>
    <x v="0"/>
    <x v="0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77"/>
    <x v="322"/>
    <x v="1"/>
    <x v="0"/>
    <s v="USD"/>
    <n v="1418769129"/>
    <n v="1416954729"/>
    <b v="0"/>
    <x v="164"/>
    <b v="0"/>
    <s v="theater/musical"/>
    <n v="60"/>
    <x v="324"/>
    <x v="2"/>
    <x v="18"/>
    <x v="337"/>
    <d v="2014-12-16T22:32:09"/>
    <x v="2"/>
  </r>
  <r>
    <n v="3302"/>
    <s v="El muro de BorÃ­s KiÃ©n"/>
    <s v="FilosofÃ­a de los anÃ³nimos"/>
    <x v="95"/>
    <x v="323"/>
    <x v="2"/>
    <x v="9"/>
    <s v="EUR"/>
    <n v="1481099176"/>
    <n v="1478507176"/>
    <b v="0"/>
    <x v="144"/>
    <b v="1"/>
    <s v="theater/plays"/>
    <n v="103"/>
    <x v="325"/>
    <x v="2"/>
    <x v="5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x v="106"/>
    <x v="324"/>
    <x v="2"/>
    <x v="0"/>
    <s v="USD"/>
    <n v="1468019014"/>
    <n v="1462835014"/>
    <b v="1"/>
    <x v="165"/>
    <b v="1"/>
    <s v="technology/hardware"/>
    <n v="495"/>
    <x v="326"/>
    <x v="0"/>
    <x v="4"/>
    <x v="339"/>
    <d v="2016-07-08T23:03:34"/>
    <x v="1"/>
  </r>
  <r>
    <n v="1633"/>
    <s v="ELIZABETH REX"/>
    <s v="We are a four piece rock band that has played shows in and around NYC including Mercury Lounge.  Two of our members are now in LA."/>
    <x v="22"/>
    <x v="95"/>
    <x v="2"/>
    <x v="0"/>
    <s v="USD"/>
    <n v="1326690000"/>
    <n v="1324329156"/>
    <b v="0"/>
    <x v="94"/>
    <b v="1"/>
    <s v="music/rock"/>
    <n v="100"/>
    <x v="327"/>
    <x v="6"/>
    <x v="21"/>
    <x v="340"/>
    <d v="2012-01-16T05:00:00"/>
    <x v="3"/>
  </r>
  <r>
    <n v="3753"/>
    <s v="Wagner in English"/>
    <s v="An English-language production of the opera TannhÃ¤user. Some of the greatest songs ever composed, now with lyrics we can understand."/>
    <x v="1"/>
    <x v="325"/>
    <x v="2"/>
    <x v="0"/>
    <s v="USD"/>
    <n v="1433289600"/>
    <n v="1430768800"/>
    <b v="0"/>
    <x v="102"/>
    <b v="1"/>
    <s v="theater/musical"/>
    <n v="103"/>
    <x v="328"/>
    <x v="2"/>
    <x v="18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x v="12"/>
    <x v="326"/>
    <x v="2"/>
    <x v="0"/>
    <s v="USD"/>
    <n v="1402896600"/>
    <n v="1398971211"/>
    <b v="0"/>
    <x v="2"/>
    <b v="1"/>
    <s v="film &amp; video/television"/>
    <n v="100"/>
    <x v="329"/>
    <x v="1"/>
    <x v="11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x v="107"/>
    <x v="327"/>
    <x v="1"/>
    <x v="9"/>
    <s v="EUR"/>
    <n v="1471985640"/>
    <n v="1469289685"/>
    <b v="0"/>
    <x v="98"/>
    <b v="0"/>
    <s v="technology/wearables"/>
    <n v="30"/>
    <x v="330"/>
    <x v="0"/>
    <x v="0"/>
    <x v="343"/>
    <d v="2016-08-23T20:54:00"/>
    <x v="1"/>
  </r>
  <r>
    <n v="1689"/>
    <s v="Fly Away"/>
    <s v="Praising the Living God in the second half of life."/>
    <x v="108"/>
    <x v="328"/>
    <x v="3"/>
    <x v="0"/>
    <s v="USD"/>
    <n v="1489700230"/>
    <n v="1487111830"/>
    <b v="0"/>
    <x v="50"/>
    <b v="0"/>
    <s v="music/faith"/>
    <n v="100"/>
    <x v="331"/>
    <x v="6"/>
    <x v="15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x v="108"/>
    <x v="328"/>
    <x v="2"/>
    <x v="10"/>
    <s v="EUR"/>
    <n v="1479382594"/>
    <n v="1476786994"/>
    <b v="0"/>
    <x v="50"/>
    <b v="1"/>
    <s v="theater/plays"/>
    <n v="100"/>
    <x v="331"/>
    <x v="2"/>
    <x v="5"/>
    <x v="345"/>
    <d v="2016-11-17T11:36:34"/>
    <x v="1"/>
  </r>
  <r>
    <n v="2720"/>
    <s v="The Comedy Project"/>
    <s v="An improv, sketch and experimental comedy and cocktail venue in downtown Grand Rapids, Michigan"/>
    <x v="23"/>
    <x v="329"/>
    <x v="2"/>
    <x v="0"/>
    <s v="USD"/>
    <n v="1478866253"/>
    <n v="1476270653"/>
    <b v="0"/>
    <x v="166"/>
    <b v="1"/>
    <s v="theater/spaces"/>
    <n v="118"/>
    <x v="332"/>
    <x v="2"/>
    <x v="3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x v="109"/>
    <x v="330"/>
    <x v="1"/>
    <x v="0"/>
    <s v="USD"/>
    <n v="1414193160"/>
    <n v="1410305160"/>
    <b v="1"/>
    <x v="146"/>
    <b v="0"/>
    <s v="photography/photobooks"/>
    <n v="65"/>
    <x v="333"/>
    <x v="3"/>
    <x v="6"/>
    <x v="347"/>
    <d v="2014-10-24T23:26:00"/>
    <x v="2"/>
  </r>
  <r>
    <n v="438"/>
    <s v="In Game: The Animated Series"/>
    <s v="As Smyton pushes himself to become respected, he unlocks secrets about himself and the world around him."/>
    <x v="26"/>
    <x v="331"/>
    <x v="1"/>
    <x v="0"/>
    <s v="USD"/>
    <n v="1447830958"/>
    <n v="1445235358"/>
    <b v="0"/>
    <x v="10"/>
    <b v="0"/>
    <s v="film &amp; video/animation"/>
    <n v="9"/>
    <x v="334"/>
    <x v="1"/>
    <x v="8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x v="110"/>
    <x v="332"/>
    <x v="2"/>
    <x v="0"/>
    <s v="USD"/>
    <n v="1465272091"/>
    <n v="1462248091"/>
    <b v="1"/>
    <x v="167"/>
    <b v="1"/>
    <s v="photography/photobooks"/>
    <n v="107"/>
    <x v="335"/>
    <x v="3"/>
    <x v="6"/>
    <x v="349"/>
    <d v="2016-06-07T04:01:31"/>
    <x v="1"/>
  </r>
  <r>
    <n v="2539"/>
    <s v="The Flying Gambas"/>
    <s v="Help ABS Academy musicians get their cellos, gambas, &amp; contrabasses to San Francisco by supporting their instruments' travel."/>
    <x v="22"/>
    <x v="333"/>
    <x v="2"/>
    <x v="0"/>
    <s v="USD"/>
    <n v="1422913152"/>
    <n v="1417729152"/>
    <b v="0"/>
    <x v="96"/>
    <b v="1"/>
    <s v="music/classical music"/>
    <n v="100"/>
    <x v="336"/>
    <x v="6"/>
    <x v="30"/>
    <x v="350"/>
    <d v="2015-02-02T21:39:12"/>
    <x v="4"/>
  </r>
  <r>
    <n v="342"/>
    <s v="BREAKING A MONSTER a film about the band Unlocking The Truth"/>
    <s v="BREAKING A MONSTER needs your help to play in THEATERS!"/>
    <x v="51"/>
    <x v="334"/>
    <x v="2"/>
    <x v="0"/>
    <s v="USD"/>
    <n v="1461955465"/>
    <n v="1459363465"/>
    <b v="1"/>
    <x v="54"/>
    <b v="1"/>
    <s v="film &amp; video/documentary"/>
    <n v="100"/>
    <x v="337"/>
    <x v="1"/>
    <x v="9"/>
    <x v="351"/>
    <d v="2016-04-29T18:44:25"/>
    <x v="1"/>
  </r>
  <r>
    <n v="28"/>
    <s v="John Earle Dog Training Concept Development Reel"/>
    <s v="John and Brian are on a quest to change people's lives and rehabilitate dogs."/>
    <x v="12"/>
    <x v="335"/>
    <x v="2"/>
    <x v="0"/>
    <s v="USD"/>
    <n v="1450307284"/>
    <n v="1447715284"/>
    <b v="0"/>
    <x v="168"/>
    <b v="1"/>
    <s v="film &amp; video/television"/>
    <n v="100"/>
    <x v="338"/>
    <x v="1"/>
    <x v="11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x v="43"/>
    <x v="336"/>
    <x v="2"/>
    <x v="0"/>
    <s v="USD"/>
    <n v="1434857482"/>
    <n v="1433647882"/>
    <b v="0"/>
    <x v="28"/>
    <b v="1"/>
    <s v="publishing/nonfiction"/>
    <n v="107"/>
    <x v="339"/>
    <x v="4"/>
    <x v="19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10"/>
    <x v="337"/>
    <x v="2"/>
    <x v="8"/>
    <s v="CAD"/>
    <n v="1398268773"/>
    <n v="1395676773"/>
    <b v="0"/>
    <x v="94"/>
    <b v="1"/>
    <s v="technology/hardware"/>
    <n v="123"/>
    <x v="340"/>
    <x v="0"/>
    <x v="4"/>
    <x v="354"/>
    <d v="2014-04-23T15:59:33"/>
    <x v="2"/>
  </r>
  <r>
    <n v="1351"/>
    <s v="Purpose: Your Journey To Find Meaning"/>
    <s v="Discover your purpose, live a more fulfilling life, leave a positive footprint on society."/>
    <x v="26"/>
    <x v="338"/>
    <x v="2"/>
    <x v="0"/>
    <s v="USD"/>
    <n v="1455299144"/>
    <n v="1452707144"/>
    <b v="0"/>
    <x v="169"/>
    <b v="1"/>
    <s v="publishing/nonfiction"/>
    <n v="101"/>
    <x v="341"/>
    <x v="4"/>
    <x v="19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x v="43"/>
    <x v="314"/>
    <x v="2"/>
    <x v="0"/>
    <s v="USD"/>
    <n v="1464807420"/>
    <n v="1461427938"/>
    <b v="0"/>
    <x v="164"/>
    <b v="1"/>
    <s v="theater/plays"/>
    <n v="135"/>
    <x v="342"/>
    <x v="2"/>
    <x v="5"/>
    <x v="356"/>
    <d v="2016-06-01T18:57:00"/>
    <x v="1"/>
  </r>
  <r>
    <n v="1751"/>
    <s v="Daily Bread: Stories from Rural Greece"/>
    <s v="Photographs and stories culled from 10 years of road trips through rural Greece"/>
    <x v="22"/>
    <x v="339"/>
    <x v="2"/>
    <x v="0"/>
    <s v="USD"/>
    <n v="1426787123"/>
    <n v="1424198723"/>
    <b v="0"/>
    <x v="53"/>
    <b v="1"/>
    <s v="photography/photobooks"/>
    <n v="103"/>
    <x v="343"/>
    <x v="3"/>
    <x v="6"/>
    <x v="357"/>
    <d v="2015-03-19T17:45:23"/>
    <x v="4"/>
  </r>
  <r>
    <n v="1643"/>
    <s v="This Is All Now's Brand New Album!!"/>
    <s v="This Is All Now is putting out a brand new record, and we need YOUR help to do it!"/>
    <x v="1"/>
    <x v="340"/>
    <x v="2"/>
    <x v="0"/>
    <s v="USD"/>
    <n v="1348516012"/>
    <n v="1345924012"/>
    <b v="0"/>
    <x v="20"/>
    <b v="1"/>
    <s v="music/pop"/>
    <n v="125"/>
    <x v="344"/>
    <x v="6"/>
    <x v="13"/>
    <x v="358"/>
    <d v="2012-09-24T19:46:52"/>
    <x v="3"/>
  </r>
  <r>
    <n v="1211"/>
    <s v="500 Views of Japan"/>
    <s v="From 2010 to 2015, I took over 15 000 photos in Japan. Here's 500 of them. Landscape, city view, people and so much more!"/>
    <x v="90"/>
    <x v="341"/>
    <x v="2"/>
    <x v="8"/>
    <s v="CAD"/>
    <n v="1465505261"/>
    <n v="1464209261"/>
    <b v="0"/>
    <x v="0"/>
    <b v="1"/>
    <s v="photography/photobooks"/>
    <n v="101"/>
    <x v="345"/>
    <x v="3"/>
    <x v="6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x v="111"/>
    <x v="342"/>
    <x v="1"/>
    <x v="0"/>
    <s v="USD"/>
    <n v="1428732000"/>
    <n v="1426772928"/>
    <b v="0"/>
    <x v="4"/>
    <b v="0"/>
    <s v="food/food trucks"/>
    <n v="25"/>
    <x v="346"/>
    <x v="5"/>
    <x v="10"/>
    <x v="360"/>
    <d v="2015-04-11T06:00:00"/>
    <x v="4"/>
  </r>
  <r>
    <n v="3219"/>
    <s v="Eyes Closed - The First In-Dream Theater Experience"/>
    <s v="Eyes Closed is a collaborative play and docudrama about New Yorkers and their dreams."/>
    <x v="26"/>
    <x v="343"/>
    <x v="2"/>
    <x v="0"/>
    <s v="USD"/>
    <n v="1427063747"/>
    <n v="1424043347"/>
    <b v="1"/>
    <x v="44"/>
    <b v="1"/>
    <s v="theater/plays"/>
    <n v="100"/>
    <x v="347"/>
    <x v="2"/>
    <x v="5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x v="11"/>
    <x v="344"/>
    <x v="0"/>
    <x v="15"/>
    <s v="EUR"/>
    <n v="1483138800"/>
    <n v="1480610046"/>
    <b v="0"/>
    <x v="17"/>
    <b v="0"/>
    <s v="technology/wearables"/>
    <n v="1"/>
    <x v="348"/>
    <x v="0"/>
    <x v="0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67"/>
    <x v="345"/>
    <x v="2"/>
    <x v="0"/>
    <s v="USD"/>
    <n v="1276110000"/>
    <n v="1268337744"/>
    <b v="0"/>
    <x v="5"/>
    <b v="1"/>
    <s v="film &amp; video/shorts"/>
    <n v="100"/>
    <x v="349"/>
    <x v="1"/>
    <x v="26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x v="13"/>
    <x v="346"/>
    <x v="1"/>
    <x v="0"/>
    <s v="USD"/>
    <n v="1414622700"/>
    <n v="1412081999"/>
    <b v="1"/>
    <x v="170"/>
    <b v="0"/>
    <s v="technology/makerspaces"/>
    <n v="28"/>
    <x v="350"/>
    <x v="0"/>
    <x v="14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x v="1"/>
    <x v="347"/>
    <x v="2"/>
    <x v="0"/>
    <s v="USD"/>
    <n v="1480399200"/>
    <n v="1478616506"/>
    <b v="0"/>
    <x v="4"/>
    <b v="1"/>
    <s v="theater/musical"/>
    <n v="110"/>
    <x v="351"/>
    <x v="2"/>
    <x v="18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x v="34"/>
    <x v="53"/>
    <x v="2"/>
    <x v="4"/>
    <s v="GBP"/>
    <n v="1439247600"/>
    <n v="1434625937"/>
    <b v="0"/>
    <x v="17"/>
    <b v="1"/>
    <s v="theater/musical"/>
    <n v="100"/>
    <x v="352"/>
    <x v="2"/>
    <x v="18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x v="27"/>
    <x v="348"/>
    <x v="1"/>
    <x v="0"/>
    <s v="USD"/>
    <n v="1404253800"/>
    <n v="1402784964"/>
    <b v="0"/>
    <x v="24"/>
    <b v="0"/>
    <s v="theater/plays"/>
    <n v="47"/>
    <x v="353"/>
    <x v="2"/>
    <x v="5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x v="112"/>
    <x v="349"/>
    <x v="2"/>
    <x v="0"/>
    <s v="USD"/>
    <n v="1433083527"/>
    <n v="1430491527"/>
    <b v="0"/>
    <x v="139"/>
    <b v="1"/>
    <s v="photography/photobooks"/>
    <n v="102"/>
    <x v="354"/>
    <x v="3"/>
    <x v="6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x v="27"/>
    <x v="350"/>
    <x v="2"/>
    <x v="12"/>
    <s v="EUR"/>
    <n v="1475209620"/>
    <n v="1473087637"/>
    <b v="0"/>
    <x v="20"/>
    <b v="1"/>
    <s v="music/classical music"/>
    <n v="102"/>
    <x v="355"/>
    <x v="6"/>
    <x v="30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x v="7"/>
    <x v="351"/>
    <x v="2"/>
    <x v="0"/>
    <s v="USD"/>
    <n v="1475553540"/>
    <n v="1472528141"/>
    <b v="1"/>
    <x v="171"/>
    <b v="1"/>
    <s v="theater/spaces"/>
    <n v="102"/>
    <x v="356"/>
    <x v="2"/>
    <x v="3"/>
    <x v="370"/>
    <d v="2016-10-04T03:59:00"/>
    <x v="1"/>
  </r>
  <r>
    <n v="2038"/>
    <s v="OWL Programmable Effects Pedal"/>
    <s v="The OWL is an open source, open hardware, reprogrammable effects pedal designed for musicians, coders, and hackers."/>
    <x v="10"/>
    <x v="352"/>
    <x v="2"/>
    <x v="4"/>
    <s v="GBP"/>
    <n v="1372701600"/>
    <n v="1369895421"/>
    <b v="1"/>
    <x v="172"/>
    <b v="1"/>
    <s v="technology/hardware"/>
    <n v="421"/>
    <x v="357"/>
    <x v="0"/>
    <x v="4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x v="113"/>
    <x v="353"/>
    <x v="2"/>
    <x v="4"/>
    <s v="GBP"/>
    <n v="1411326015"/>
    <n v="1408734015"/>
    <b v="0"/>
    <x v="173"/>
    <b v="1"/>
    <s v="games/tabletop games"/>
    <n v="945"/>
    <x v="358"/>
    <x v="7"/>
    <x v="22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x v="41"/>
    <x v="354"/>
    <x v="2"/>
    <x v="0"/>
    <s v="USD"/>
    <n v="1436562000"/>
    <n v="1434440227"/>
    <b v="0"/>
    <x v="74"/>
    <b v="1"/>
    <s v="theater/plays"/>
    <n v="143"/>
    <x v="359"/>
    <x v="2"/>
    <x v="5"/>
    <x v="373"/>
    <d v="2015-07-10T21:00:00"/>
    <x v="4"/>
  </r>
  <r>
    <n v="3548"/>
    <s v="THE UNDERSTUDY @ WORKING STAGE"/>
    <s v="We're putting together a production of THE UNDERSTUDY by Theresa Rebeck and hope you'll help us share this story."/>
    <x v="114"/>
    <x v="354"/>
    <x v="2"/>
    <x v="0"/>
    <s v="USD"/>
    <n v="1457139600"/>
    <n v="1455230214"/>
    <b v="0"/>
    <x v="74"/>
    <b v="1"/>
    <s v="theater/plays"/>
    <n v="102"/>
    <x v="359"/>
    <x v="2"/>
    <x v="5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x v="13"/>
    <x v="355"/>
    <x v="2"/>
    <x v="0"/>
    <s v="USD"/>
    <n v="1426866851"/>
    <n v="1424278451"/>
    <b v="0"/>
    <x v="174"/>
    <b v="1"/>
    <s v="theater/spaces"/>
    <n v="131"/>
    <x v="360"/>
    <x v="2"/>
    <x v="3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x v="356"/>
    <x v="1"/>
    <x v="8"/>
    <s v="CAD"/>
    <n v="1485147540"/>
    <n v="1481951853"/>
    <b v="0"/>
    <x v="50"/>
    <b v="0"/>
    <s v="technology/wearables"/>
    <n v="46"/>
    <x v="361"/>
    <x v="0"/>
    <x v="0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x v="115"/>
    <x v="357"/>
    <x v="1"/>
    <x v="8"/>
    <s v="CAD"/>
    <n v="1420346638"/>
    <n v="1417754638"/>
    <b v="0"/>
    <x v="74"/>
    <b v="0"/>
    <s v="film &amp; video/drama"/>
    <n v="15"/>
    <x v="362"/>
    <x v="1"/>
    <x v="1"/>
    <x v="377"/>
    <d v="2015-01-04T04:43:58"/>
    <x v="4"/>
  </r>
  <r>
    <n v="1621"/>
    <s v="The First Full Length Fifth Freedom Album"/>
    <s v="Its long over due! Help us fund our debut album! We need all our friends and fans support on this! Lets make it happen!"/>
    <x v="1"/>
    <x v="358"/>
    <x v="2"/>
    <x v="0"/>
    <s v="USD"/>
    <n v="1338177540"/>
    <n v="1333550015"/>
    <b v="0"/>
    <x v="20"/>
    <b v="1"/>
    <s v="music/rock"/>
    <n v="121"/>
    <x v="363"/>
    <x v="6"/>
    <x v="21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x v="116"/>
    <x v="141"/>
    <x v="3"/>
    <x v="0"/>
    <s v="USD"/>
    <n v="1491421314"/>
    <n v="1487709714"/>
    <b v="0"/>
    <x v="18"/>
    <b v="0"/>
    <s v="theater/spaces"/>
    <n v="6"/>
    <x v="364"/>
    <x v="2"/>
    <x v="3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x v="26"/>
    <x v="359"/>
    <x v="1"/>
    <x v="0"/>
    <s v="USD"/>
    <n v="1467481468"/>
    <n v="1464889468"/>
    <b v="0"/>
    <x v="17"/>
    <b v="0"/>
    <s v="theater/plays"/>
    <n v="2"/>
    <x v="365"/>
    <x v="2"/>
    <x v="5"/>
    <x v="380"/>
    <d v="2016-07-02T17:44:28"/>
    <x v="1"/>
  </r>
  <r>
    <n v="1315"/>
    <s v="World's First Amphibious Heart Rate &amp; Fitness Wearable"/>
    <s v="Zoom will happen - THANK YOU! Received outside funding due amazing early success!"/>
    <x v="11"/>
    <x v="360"/>
    <x v="0"/>
    <x v="0"/>
    <s v="USD"/>
    <n v="1446771600"/>
    <n v="1443700648"/>
    <b v="0"/>
    <x v="175"/>
    <b v="0"/>
    <s v="technology/wearables"/>
    <n v="40"/>
    <x v="366"/>
    <x v="0"/>
    <x v="0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x v="13"/>
    <x v="361"/>
    <x v="2"/>
    <x v="0"/>
    <s v="USD"/>
    <n v="1416089324"/>
    <n v="1413493724"/>
    <b v="0"/>
    <x v="176"/>
    <b v="1"/>
    <s v="theater/spaces"/>
    <n v="113"/>
    <x v="367"/>
    <x v="2"/>
    <x v="3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x v="22"/>
    <x v="362"/>
    <x v="2"/>
    <x v="4"/>
    <s v="GBP"/>
    <n v="1431007264"/>
    <n v="1428415264"/>
    <b v="0"/>
    <x v="129"/>
    <b v="1"/>
    <s v="theater/musical"/>
    <n v="101"/>
    <x v="368"/>
    <x v="2"/>
    <x v="18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x v="22"/>
    <x v="363"/>
    <x v="2"/>
    <x v="0"/>
    <s v="USD"/>
    <n v="1472338409"/>
    <n v="1468450409"/>
    <b v="0"/>
    <x v="129"/>
    <b v="1"/>
    <s v="theater/spaces"/>
    <n v="101"/>
    <x v="369"/>
    <x v="2"/>
    <x v="3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x v="1"/>
    <x v="364"/>
    <x v="2"/>
    <x v="0"/>
    <s v="USD"/>
    <n v="1336751220"/>
    <n v="1331774434"/>
    <b v="0"/>
    <x v="141"/>
    <b v="1"/>
    <s v="music/rock"/>
    <n v="143"/>
    <x v="370"/>
    <x v="6"/>
    <x v="21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x v="8"/>
    <x v="365"/>
    <x v="2"/>
    <x v="0"/>
    <s v="USD"/>
    <n v="1389812400"/>
    <n v="1386108087"/>
    <b v="0"/>
    <x v="177"/>
    <b v="1"/>
    <s v="technology/hardware"/>
    <n v="246"/>
    <x v="371"/>
    <x v="0"/>
    <x v="4"/>
    <x v="386"/>
    <d v="2014-01-15T19:00:00"/>
    <x v="2"/>
  </r>
  <r>
    <n v="371"/>
    <s v="Unbranded"/>
    <s v="3,000 Miles. 18 Wild Horses. 6 Months. 5 States. 4 men. A documentary about Conservation, Exploration, and Wild Mustangs."/>
    <x v="54"/>
    <x v="366"/>
    <x v="2"/>
    <x v="0"/>
    <s v="USD"/>
    <n v="1359743139"/>
    <n v="1355855139"/>
    <b v="0"/>
    <x v="178"/>
    <b v="1"/>
    <s v="film &amp; video/documentary"/>
    <n v="114"/>
    <x v="372"/>
    <x v="1"/>
    <x v="9"/>
    <x v="387"/>
    <d v="2013-02-01T18:25:39"/>
    <x v="6"/>
  </r>
  <r>
    <n v="987"/>
    <s v="Kidswatcher"/>
    <s v="Always know where your precious children are. Let them explore the world freely and in a secure way by using the Kidswatcher."/>
    <x v="7"/>
    <x v="367"/>
    <x v="1"/>
    <x v="15"/>
    <s v="EUR"/>
    <n v="1403507050"/>
    <n v="1400051050"/>
    <b v="0"/>
    <x v="179"/>
    <b v="0"/>
    <s v="technology/wearables"/>
    <n v="13"/>
    <x v="373"/>
    <x v="0"/>
    <x v="0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x v="17"/>
    <x v="368"/>
    <x v="0"/>
    <x v="0"/>
    <s v="USD"/>
    <n v="1448125935"/>
    <n v="1444666335"/>
    <b v="0"/>
    <x v="180"/>
    <b v="0"/>
    <s v="technology/wearables"/>
    <n v="23"/>
    <x v="374"/>
    <x v="0"/>
    <x v="0"/>
    <x v="389"/>
    <d v="2015-11-21T17:12:15"/>
    <x v="4"/>
  </r>
  <r>
    <n v="1390"/>
    <s v="New Music Video/Artist Development"/>
    <s v="Breakout Artist Management will be working with us on a brand new music video and we need your help!"/>
    <x v="117"/>
    <x v="369"/>
    <x v="2"/>
    <x v="0"/>
    <s v="USD"/>
    <n v="1430154720"/>
    <n v="1427224606"/>
    <b v="0"/>
    <x v="28"/>
    <b v="1"/>
    <s v="music/rock"/>
    <n v="109"/>
    <x v="375"/>
    <x v="6"/>
    <x v="21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x v="54"/>
    <x v="370"/>
    <x v="1"/>
    <x v="2"/>
    <s v="AUD"/>
    <n v="1439515497"/>
    <n v="1435627497"/>
    <b v="0"/>
    <x v="76"/>
    <b v="0"/>
    <s v="technology/wearables"/>
    <n v="2"/>
    <x v="376"/>
    <x v="0"/>
    <x v="0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x v="57"/>
    <x v="371"/>
    <x v="2"/>
    <x v="0"/>
    <s v="USD"/>
    <n v="1427011200"/>
    <n v="1424669929"/>
    <b v="1"/>
    <x v="23"/>
    <b v="1"/>
    <s v="film &amp; video/documentary"/>
    <n v="136"/>
    <x v="377"/>
    <x v="1"/>
    <x v="9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x v="49"/>
    <x v="372"/>
    <x v="2"/>
    <x v="0"/>
    <s v="USD"/>
    <n v="1397961361"/>
    <n v="1392780961"/>
    <b v="1"/>
    <x v="2"/>
    <b v="1"/>
    <s v="technology/hardware"/>
    <n v="150"/>
    <x v="378"/>
    <x v="0"/>
    <x v="4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x v="27"/>
    <x v="373"/>
    <x v="2"/>
    <x v="0"/>
    <s v="USD"/>
    <n v="1383676790"/>
    <n v="1380217190"/>
    <b v="0"/>
    <x v="73"/>
    <b v="1"/>
    <s v="film &amp; video/documentary"/>
    <n v="101"/>
    <x v="379"/>
    <x v="1"/>
    <x v="9"/>
    <x v="394"/>
    <d v="2013-11-05T18:39:50"/>
    <x v="6"/>
  </r>
  <r>
    <n v="187"/>
    <s v="The Imbalanced Heart of a Symmetric Mind (film)"/>
    <s v="A young man suffering from a severe case of OCD embarks on a road trip to find peace of mind."/>
    <x v="1"/>
    <x v="23"/>
    <x v="1"/>
    <x v="0"/>
    <s v="USD"/>
    <n v="1437461940"/>
    <n v="1435383457"/>
    <b v="0"/>
    <x v="27"/>
    <b v="0"/>
    <s v="film &amp; video/drama"/>
    <n v="16"/>
    <x v="380"/>
    <x v="1"/>
    <x v="1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x v="104"/>
    <x v="374"/>
    <x v="2"/>
    <x v="0"/>
    <s v="USD"/>
    <n v="1467680867"/>
    <n v="1464224867"/>
    <b v="0"/>
    <x v="59"/>
    <b v="1"/>
    <s v="film &amp; video/television"/>
    <n v="101"/>
    <x v="381"/>
    <x v="1"/>
    <x v="11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x v="27"/>
    <x v="375"/>
    <x v="2"/>
    <x v="9"/>
    <s v="EUR"/>
    <n v="1460786340"/>
    <n v="1455615976"/>
    <b v="0"/>
    <x v="181"/>
    <b v="1"/>
    <s v="music/pop"/>
    <n v="112"/>
    <x v="382"/>
    <x v="6"/>
    <x v="13"/>
    <x v="397"/>
    <d v="2016-04-16T05:59:00"/>
    <x v="1"/>
  </r>
  <r>
    <n v="37"/>
    <s v="The Journey"/>
    <s v="Take an unscripted, real-time journey with Greg Aiello to the planet's wildest and most iconic places on this adventure travel TV show."/>
    <x v="111"/>
    <x v="376"/>
    <x v="2"/>
    <x v="0"/>
    <s v="USD"/>
    <n v="1425055079"/>
    <n v="1422463079"/>
    <b v="0"/>
    <x v="182"/>
    <b v="1"/>
    <s v="film &amp; video/television"/>
    <n v="183"/>
    <x v="383"/>
    <x v="1"/>
    <x v="11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x v="57"/>
    <x v="377"/>
    <x v="2"/>
    <x v="4"/>
    <s v="GBP"/>
    <n v="1429813800"/>
    <n v="1427363645"/>
    <b v="0"/>
    <x v="102"/>
    <b v="1"/>
    <s v="theater/plays"/>
    <n v="120"/>
    <x v="384"/>
    <x v="2"/>
    <x v="5"/>
    <x v="399"/>
    <d v="2015-04-23T18:30:00"/>
    <x v="4"/>
  </r>
  <r>
    <n v="1692"/>
    <s v="Get Your Hopes Up"/>
    <s v="After 3 years.....It's time for some new music! Album #2 is in motion and I can't wait to share it with all of you!"/>
    <x v="1"/>
    <x v="378"/>
    <x v="3"/>
    <x v="0"/>
    <s v="USD"/>
    <n v="1490572740"/>
    <n v="1487734667"/>
    <b v="0"/>
    <x v="3"/>
    <b v="0"/>
    <s v="music/faith"/>
    <n v="48"/>
    <x v="385"/>
    <x v="6"/>
    <x v="15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45"/>
    <x v="379"/>
    <x v="2"/>
    <x v="0"/>
    <s v="USD"/>
    <n v="1475762400"/>
    <n v="1473160292"/>
    <b v="1"/>
    <x v="183"/>
    <b v="1"/>
    <s v="photography/photobooks"/>
    <n v="109"/>
    <x v="386"/>
    <x v="3"/>
    <x v="6"/>
    <x v="401"/>
    <d v="2016-10-06T14:00:00"/>
    <x v="1"/>
  </r>
  <r>
    <n v="794"/>
    <s v="Begins Again"/>
    <s v="The Brian Davis Band is a group of friends that want to share their lives and experiences through music that connects with people."/>
    <x v="10"/>
    <x v="380"/>
    <x v="2"/>
    <x v="0"/>
    <s v="USD"/>
    <n v="1315242360"/>
    <n v="1310438737"/>
    <b v="0"/>
    <x v="184"/>
    <b v="1"/>
    <s v="music/rock"/>
    <n v="105"/>
    <x v="387"/>
    <x v="6"/>
    <x v="21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x v="43"/>
    <x v="381"/>
    <x v="2"/>
    <x v="0"/>
    <s v="USD"/>
    <n v="1403660279"/>
    <n v="1400636279"/>
    <b v="0"/>
    <x v="28"/>
    <b v="1"/>
    <s v="film &amp; video/television"/>
    <n v="101"/>
    <x v="388"/>
    <x v="1"/>
    <x v="11"/>
    <x v="403"/>
    <d v="2014-06-25T01:37:59"/>
    <x v="2"/>
  </r>
  <r>
    <n v="951"/>
    <s v="Smart Harness"/>
    <s v="Revolutionizing the way we walk our dogs!"/>
    <x v="7"/>
    <x v="382"/>
    <x v="1"/>
    <x v="0"/>
    <s v="USD"/>
    <n v="1465054872"/>
    <n v="1461166872"/>
    <b v="0"/>
    <x v="185"/>
    <b v="0"/>
    <s v="technology/wearables"/>
    <n v="38"/>
    <x v="389"/>
    <x v="0"/>
    <x v="0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7"/>
    <x v="383"/>
    <x v="0"/>
    <x v="0"/>
    <s v="USD"/>
    <n v="1471579140"/>
    <n v="1466512683"/>
    <b v="0"/>
    <x v="186"/>
    <b v="0"/>
    <s v="technology/wearables"/>
    <n v="102"/>
    <x v="390"/>
    <x v="0"/>
    <x v="0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x v="41"/>
    <x v="384"/>
    <x v="2"/>
    <x v="0"/>
    <s v="USD"/>
    <n v="1424548719"/>
    <n v="1419364719"/>
    <b v="0"/>
    <x v="3"/>
    <b v="1"/>
    <s v="theater/spaces"/>
    <n v="158"/>
    <x v="391"/>
    <x v="2"/>
    <x v="3"/>
    <x v="406"/>
    <d v="2015-02-21T19:58:39"/>
    <x v="4"/>
  </r>
  <r>
    <n v="1330"/>
    <s v="The 3G Smartwatch for Kids that Encourages Outdoor Play"/>
    <s v="Outdoor play is essential. Wanderwatch helps to make it fun and safe! Fun for kids, great for parents. Time to Play!"/>
    <x v="5"/>
    <x v="385"/>
    <x v="0"/>
    <x v="0"/>
    <s v="USD"/>
    <n v="1467432000"/>
    <n v="1464763109"/>
    <b v="0"/>
    <x v="144"/>
    <b v="0"/>
    <s v="technology/wearables"/>
    <n v="22"/>
    <x v="392"/>
    <x v="0"/>
    <x v="0"/>
    <x v="407"/>
    <d v="2016-07-02T04:00:00"/>
    <x v="1"/>
  </r>
  <r>
    <n v="393"/>
    <s v="THE PENGUIN COUNTERS Documentary Film"/>
    <s v="This is a story thatâ€™s never been told, about tackling climate change one penguin at a timeâ€¦"/>
    <x v="7"/>
    <x v="386"/>
    <x v="2"/>
    <x v="0"/>
    <s v="USD"/>
    <n v="1381424452"/>
    <n v="1378746052"/>
    <b v="0"/>
    <x v="187"/>
    <b v="1"/>
    <s v="film &amp; video/documentary"/>
    <n v="110"/>
    <x v="393"/>
    <x v="1"/>
    <x v="9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x v="5"/>
    <x v="387"/>
    <x v="2"/>
    <x v="0"/>
    <s v="USD"/>
    <n v="1342330951"/>
    <n v="1339738951"/>
    <b v="1"/>
    <x v="188"/>
    <b v="1"/>
    <s v="technology/space exploration"/>
    <n v="304"/>
    <x v="394"/>
    <x v="0"/>
    <x v="28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x v="49"/>
    <x v="388"/>
    <x v="2"/>
    <x v="0"/>
    <s v="USD"/>
    <n v="1355437052"/>
    <n v="1352845052"/>
    <b v="0"/>
    <x v="34"/>
    <b v="1"/>
    <s v="music/pop"/>
    <n v="100"/>
    <x v="395"/>
    <x v="6"/>
    <x v="13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x v="77"/>
    <x v="389"/>
    <x v="2"/>
    <x v="0"/>
    <s v="USD"/>
    <n v="1421952370"/>
    <n v="1418064370"/>
    <b v="1"/>
    <x v="56"/>
    <b v="1"/>
    <s v="photography/photobooks"/>
    <n v="103"/>
    <x v="396"/>
    <x v="3"/>
    <x v="6"/>
    <x v="411"/>
    <d v="2015-01-22T18:46:10"/>
    <x v="4"/>
  </r>
  <r>
    <n v="328"/>
    <s v="Edgar Allan Poe: Buried Alive"/>
    <s v="A documentary that tells the real story of the misunderstood author, and explores the iconic status he still commands today."/>
    <x v="36"/>
    <x v="390"/>
    <x v="2"/>
    <x v="0"/>
    <s v="USD"/>
    <n v="1446350400"/>
    <n v="1443739388"/>
    <b v="1"/>
    <x v="189"/>
    <b v="1"/>
    <s v="film &amp; video/documentary"/>
    <n v="104"/>
    <x v="397"/>
    <x v="1"/>
    <x v="9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x v="43"/>
    <x v="391"/>
    <x v="2"/>
    <x v="4"/>
    <s v="GBP"/>
    <n v="1468191540"/>
    <n v="1464958484"/>
    <b v="0"/>
    <x v="80"/>
    <b v="1"/>
    <s v="theater/plays"/>
    <n v="109"/>
    <x v="398"/>
    <x v="2"/>
    <x v="5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x v="22"/>
    <x v="392"/>
    <x v="1"/>
    <x v="0"/>
    <s v="USD"/>
    <n v="1484327061"/>
    <n v="1479143061"/>
    <b v="0"/>
    <x v="14"/>
    <b v="0"/>
    <s v="technology/wearables"/>
    <n v="19"/>
    <x v="399"/>
    <x v="0"/>
    <x v="0"/>
    <x v="414"/>
    <d v="2017-01-13T17:04:21"/>
    <x v="0"/>
  </r>
  <r>
    <n v="945"/>
    <s v="CT BAND"/>
    <s v="Make your watch Smart ! CT Band is an ultra-thin, high-tech smart watch-strap awarded twice at CES 2017 las vegas"/>
    <x v="11"/>
    <x v="393"/>
    <x v="1"/>
    <x v="12"/>
    <s v="EUR"/>
    <n v="1487462340"/>
    <n v="1482958626"/>
    <b v="0"/>
    <x v="62"/>
    <b v="0"/>
    <s v="technology/wearables"/>
    <n v="2"/>
    <x v="400"/>
    <x v="0"/>
    <x v="0"/>
    <x v="415"/>
    <d v="2017-02-18T23:59:00"/>
    <x v="0"/>
  </r>
  <r>
    <n v="2983"/>
    <s v="Build the House of Dad's!"/>
    <s v="Dad's Garage Theatre Company needs your help buying our new, forever home by hitting our $150,000 STRETCH GOAL!"/>
    <x v="118"/>
    <x v="394"/>
    <x v="2"/>
    <x v="0"/>
    <s v="USD"/>
    <n v="1415722236"/>
    <n v="1410534636"/>
    <b v="1"/>
    <x v="190"/>
    <b v="1"/>
    <s v="theater/spaces"/>
    <n v="147"/>
    <x v="401"/>
    <x v="2"/>
    <x v="3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x v="23"/>
    <x v="395"/>
    <x v="0"/>
    <x v="0"/>
    <s v="USD"/>
    <n v="1419384585"/>
    <n v="1416360585"/>
    <b v="0"/>
    <x v="191"/>
    <b v="0"/>
    <s v="publishing/art books"/>
    <n v="14"/>
    <x v="402"/>
    <x v="4"/>
    <x v="33"/>
    <x v="417"/>
    <d v="2014-12-24T01:29:45"/>
    <x v="2"/>
  </r>
  <r>
    <n v="292"/>
    <s v="The Undocumented"/>
    <s v="THE UNDOCUMENTED is a 90 cinema verite documentary that exposes a little known consequence of current U. S. immigration policy."/>
    <x v="36"/>
    <x v="396"/>
    <x v="2"/>
    <x v="0"/>
    <s v="USD"/>
    <n v="1319860740"/>
    <n v="1317064599"/>
    <b v="1"/>
    <x v="192"/>
    <b v="1"/>
    <s v="film &amp; video/documentary"/>
    <n v="102"/>
    <x v="403"/>
    <x v="1"/>
    <x v="9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x v="1"/>
    <x v="397"/>
    <x v="2"/>
    <x v="0"/>
    <s v="USD"/>
    <n v="1483208454"/>
    <n v="1480616454"/>
    <b v="0"/>
    <x v="42"/>
    <b v="1"/>
    <s v="technology/hardware"/>
    <n v="108"/>
    <x v="404"/>
    <x v="0"/>
    <x v="4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x v="26"/>
    <x v="398"/>
    <x v="1"/>
    <x v="0"/>
    <s v="USD"/>
    <n v="1409813940"/>
    <n v="1407271598"/>
    <b v="0"/>
    <x v="16"/>
    <b v="0"/>
    <s v="technology/wearables"/>
    <n v="35"/>
    <x v="405"/>
    <x v="0"/>
    <x v="0"/>
    <x v="420"/>
    <d v="2014-09-04T06:59:00"/>
    <x v="2"/>
  </r>
  <r>
    <n v="2996"/>
    <s v="Sea Tea Improv's Comedy Theater in Hartford, CT"/>
    <s v="A permanent home for comedy in Connecticut in the heart of downtown Hartford."/>
    <x v="5"/>
    <x v="399"/>
    <x v="2"/>
    <x v="0"/>
    <s v="USD"/>
    <n v="1432677240"/>
    <n v="1427493240"/>
    <b v="0"/>
    <x v="193"/>
    <b v="1"/>
    <s v="theater/spaces"/>
    <n v="172"/>
    <x v="406"/>
    <x v="2"/>
    <x v="3"/>
    <x v="421"/>
    <d v="2015-05-26T21:54:00"/>
    <x v="4"/>
  </r>
  <r>
    <n v="998"/>
    <s v="Ollinfit: The Wearable Personal Trainer"/>
    <s v="Ollinfit is the first wearable fitness trainer with 3 sensors for superior accuracy, feedback and results."/>
    <x v="25"/>
    <x v="400"/>
    <x v="1"/>
    <x v="8"/>
    <s v="CAD"/>
    <n v="1447909401"/>
    <n v="1444017801"/>
    <b v="0"/>
    <x v="111"/>
    <b v="0"/>
    <s v="technology/wearables"/>
    <n v="59"/>
    <x v="407"/>
    <x v="0"/>
    <x v="0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x v="119"/>
    <x v="401"/>
    <x v="2"/>
    <x v="0"/>
    <s v="USD"/>
    <n v="1341799647"/>
    <n v="1339207647"/>
    <b v="0"/>
    <x v="108"/>
    <b v="1"/>
    <s v="technology/hardware"/>
    <n v="819"/>
    <x v="408"/>
    <x v="0"/>
    <x v="4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x v="38"/>
    <x v="402"/>
    <x v="2"/>
    <x v="0"/>
    <s v="USD"/>
    <n v="1372741200"/>
    <n v="1370067231"/>
    <b v="0"/>
    <x v="194"/>
    <b v="1"/>
    <s v="music/indie rock"/>
    <n v="116"/>
    <x v="409"/>
    <x v="6"/>
    <x v="12"/>
    <x v="424"/>
    <d v="2013-07-02T05:00:00"/>
    <x v="6"/>
  </r>
  <r>
    <n v="3324"/>
    <s v="At Swim, Two Boys"/>
    <s v="The play tells the story of Jim and Doyler and their friendship on the brink of Irish independence."/>
    <x v="41"/>
    <x v="403"/>
    <x v="2"/>
    <x v="16"/>
    <s v="EUR"/>
    <n v="1465135190"/>
    <n v="1463925590"/>
    <b v="0"/>
    <x v="29"/>
    <b v="1"/>
    <s v="theater/plays"/>
    <n v="102"/>
    <x v="410"/>
    <x v="2"/>
    <x v="5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x v="13"/>
    <x v="404"/>
    <x v="0"/>
    <x v="4"/>
    <s v="GBP"/>
    <n v="1489376405"/>
    <n v="1484196005"/>
    <b v="0"/>
    <x v="78"/>
    <b v="0"/>
    <s v="technology/wearables"/>
    <n v="40"/>
    <x v="411"/>
    <x v="0"/>
    <x v="0"/>
    <x v="426"/>
    <d v="2017-03-13T03:40:05"/>
    <x v="0"/>
  </r>
  <r>
    <n v="3586"/>
    <s v="Actors &amp; Musicians who are Blind or Autistic"/>
    <s v="See Theatre In A New Light"/>
    <x v="49"/>
    <x v="405"/>
    <x v="2"/>
    <x v="0"/>
    <s v="USD"/>
    <n v="1474649070"/>
    <n v="1469465070"/>
    <b v="0"/>
    <x v="195"/>
    <b v="1"/>
    <s v="theater/plays"/>
    <n v="109"/>
    <x v="412"/>
    <x v="2"/>
    <x v="5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x v="22"/>
    <x v="406"/>
    <x v="2"/>
    <x v="2"/>
    <s v="AUD"/>
    <n v="1437473005"/>
    <n v="1434881005"/>
    <b v="0"/>
    <x v="25"/>
    <b v="1"/>
    <s v="theater/plays"/>
    <n v="111"/>
    <x v="413"/>
    <x v="2"/>
    <x v="5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x v="13"/>
    <x v="407"/>
    <x v="2"/>
    <x v="0"/>
    <s v="USD"/>
    <n v="1439473248"/>
    <n v="1436881248"/>
    <b v="0"/>
    <x v="196"/>
    <b v="1"/>
    <s v="technology/wearables"/>
    <n v="119"/>
    <x v="414"/>
    <x v="0"/>
    <x v="0"/>
    <x v="429"/>
    <d v="2015-08-13T13:40:48"/>
    <x v="4"/>
  </r>
  <r>
    <n v="1514"/>
    <s v="Racing Age"/>
    <s v="Racing Age is a documentary photography book about masters track &amp; field athletes of retirement age and older."/>
    <x v="23"/>
    <x v="408"/>
    <x v="2"/>
    <x v="0"/>
    <s v="USD"/>
    <n v="1443363640"/>
    <n v="1439907640"/>
    <b v="1"/>
    <x v="197"/>
    <b v="1"/>
    <s v="photography/photobooks"/>
    <n v="106"/>
    <x v="415"/>
    <x v="3"/>
    <x v="6"/>
    <x v="430"/>
    <d v="2015-09-27T14:20:40"/>
    <x v="4"/>
  </r>
  <r>
    <n v="39"/>
    <s v="Deep Cuts - Series"/>
    <s v="Mystery-Drama Series. Following a shocking event, residents of a remote woodland community learn that some wounds never heal..."/>
    <x v="23"/>
    <x v="409"/>
    <x v="2"/>
    <x v="4"/>
    <s v="GBP"/>
    <n v="1401058740"/>
    <n v="1398388068"/>
    <b v="0"/>
    <x v="198"/>
    <b v="1"/>
    <s v="film &amp; video/television"/>
    <n v="131"/>
    <x v="416"/>
    <x v="1"/>
    <x v="11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36"/>
    <x v="410"/>
    <x v="1"/>
    <x v="0"/>
    <s v="USD"/>
    <n v="1410955331"/>
    <n v="1407931331"/>
    <b v="0"/>
    <x v="116"/>
    <b v="0"/>
    <s v="technology/wearables"/>
    <n v="26"/>
    <x v="417"/>
    <x v="0"/>
    <x v="0"/>
    <x v="43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x v="120"/>
    <x v="411"/>
    <x v="1"/>
    <x v="0"/>
    <s v="USD"/>
    <n v="1413312194"/>
    <n v="1410288194"/>
    <b v="1"/>
    <x v="36"/>
    <b v="0"/>
    <s v="photography/photobooks"/>
    <n v="57"/>
    <x v="418"/>
    <x v="3"/>
    <x v="6"/>
    <x v="43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x v="104"/>
    <x v="412"/>
    <x v="1"/>
    <x v="10"/>
    <s v="EUR"/>
    <n v="1479410886"/>
    <n v="1474223286"/>
    <b v="0"/>
    <x v="12"/>
    <b v="0"/>
    <s v="technology/web"/>
    <n v="3"/>
    <x v="418"/>
    <x v="0"/>
    <x v="24"/>
    <x v="434"/>
    <d v="2016-11-17T19:28:06"/>
    <x v="1"/>
  </r>
  <r>
    <n v="3275"/>
    <s v="The Hurtling Stillness. A story about angels and clowns"/>
    <s v="The Whitelisted Theatre Company is a non-profit arts organization dedicated to producing the most relevant European plays in NYC."/>
    <x v="62"/>
    <x v="413"/>
    <x v="2"/>
    <x v="0"/>
    <s v="USD"/>
    <n v="1423456200"/>
    <n v="1421183271"/>
    <b v="1"/>
    <x v="14"/>
    <b v="1"/>
    <s v="theater/plays"/>
    <n v="100"/>
    <x v="419"/>
    <x v="2"/>
    <x v="5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x v="1"/>
    <x v="414"/>
    <x v="2"/>
    <x v="4"/>
    <s v="GBP"/>
    <n v="1449766261"/>
    <n v="1447174261"/>
    <b v="0"/>
    <x v="23"/>
    <b v="1"/>
    <s v="theater/plays"/>
    <n v="102"/>
    <x v="420"/>
    <x v="2"/>
    <x v="5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65"/>
    <x v="415"/>
    <x v="2"/>
    <x v="0"/>
    <s v="USD"/>
    <n v="1262325600"/>
    <n v="1257871712"/>
    <b v="0"/>
    <x v="50"/>
    <b v="1"/>
    <s v="music/classical music"/>
    <n v="105"/>
    <x v="421"/>
    <x v="6"/>
    <x v="30"/>
    <x v="437"/>
    <d v="2010-01-01T06:00:00"/>
    <x v="7"/>
  </r>
  <r>
    <n v="3870"/>
    <s v="MARTIN, LOVE, SEX &amp; RHYTHM The Musical Performance"/>
    <s v="M,L,S&amp;R it's a sexy rock/pop musical confronting contemporary gay issues with an all male cast singing and dancing to top 40 songs."/>
    <x v="22"/>
    <x v="416"/>
    <x v="0"/>
    <x v="0"/>
    <s v="USD"/>
    <n v="1404360478"/>
    <n v="1401768478"/>
    <b v="0"/>
    <x v="29"/>
    <b v="0"/>
    <s v="theater/musical"/>
    <n v="15"/>
    <x v="421"/>
    <x v="2"/>
    <x v="18"/>
    <x v="438"/>
    <d v="2014-07-03T04:07:58"/>
    <x v="2"/>
  </r>
  <r>
    <n v="1469"/>
    <s v="The Local Global Mashup Show"/>
    <s v="Get the inside edge on the stories that connect Americans to the world -- in your ear every week."/>
    <x v="121"/>
    <x v="417"/>
    <x v="2"/>
    <x v="0"/>
    <s v="USD"/>
    <n v="1360938109"/>
    <n v="1358346109"/>
    <b v="1"/>
    <x v="199"/>
    <b v="1"/>
    <s v="publishing/radio &amp; podcasts"/>
    <n v="108"/>
    <x v="422"/>
    <x v="4"/>
    <x v="34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x v="5"/>
    <x v="418"/>
    <x v="2"/>
    <x v="0"/>
    <s v="USD"/>
    <n v="1413442740"/>
    <n v="1410937483"/>
    <b v="1"/>
    <x v="108"/>
    <b v="1"/>
    <s v="theater/spaces"/>
    <n v="112"/>
    <x v="423"/>
    <x v="2"/>
    <x v="3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x v="38"/>
    <x v="419"/>
    <x v="2"/>
    <x v="0"/>
    <s v="USD"/>
    <n v="1414465860"/>
    <n v="1411177456"/>
    <b v="0"/>
    <x v="200"/>
    <b v="1"/>
    <s v="food/small batch"/>
    <n v="102"/>
    <x v="424"/>
    <x v="5"/>
    <x v="29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x v="1"/>
    <x v="420"/>
    <x v="2"/>
    <x v="4"/>
    <s v="GBP"/>
    <n v="1364286239"/>
    <n v="1360830239"/>
    <b v="0"/>
    <x v="201"/>
    <b v="1"/>
    <s v="games/tabletop games"/>
    <n v="1857"/>
    <x v="425"/>
    <x v="7"/>
    <x v="22"/>
    <x v="442"/>
    <d v="2013-03-26T08:23:59"/>
    <x v="6"/>
  </r>
  <r>
    <n v="27"/>
    <s v="B-Rabbit TV Comedy Pilot"/>
    <s v="B-Rabbit is a hilarious depiction of immigrating to New Zealand and the life you desperately tried to leave behind."/>
    <x v="26"/>
    <x v="421"/>
    <x v="2"/>
    <x v="14"/>
    <s v="NZD"/>
    <n v="1416113833"/>
    <n v="1413518233"/>
    <b v="0"/>
    <x v="202"/>
    <b v="1"/>
    <s v="film &amp; video/television"/>
    <n v="112"/>
    <x v="426"/>
    <x v="1"/>
    <x v="11"/>
    <x v="443"/>
    <d v="2014-11-16T04:57:13"/>
    <x v="2"/>
  </r>
  <r>
    <n v="833"/>
    <s v="Ragman Rolls"/>
    <s v="This is an American rock album."/>
    <x v="27"/>
    <x v="422"/>
    <x v="2"/>
    <x v="0"/>
    <s v="USD"/>
    <n v="1397941475"/>
    <n v="1395349475"/>
    <b v="0"/>
    <x v="179"/>
    <b v="1"/>
    <s v="music/rock"/>
    <n v="102"/>
    <x v="427"/>
    <x v="6"/>
    <x v="21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x v="122"/>
    <x v="423"/>
    <x v="2"/>
    <x v="0"/>
    <s v="USD"/>
    <n v="1468524340"/>
    <n v="1465932340"/>
    <b v="0"/>
    <x v="203"/>
    <b v="1"/>
    <s v="photography/photobooks"/>
    <n v="103"/>
    <x v="428"/>
    <x v="3"/>
    <x v="6"/>
    <x v="445"/>
    <d v="2016-07-14T19:25:40"/>
    <x v="1"/>
  </r>
  <r>
    <n v="3473"/>
    <s v="King Sisyphus"/>
    <s v="A modern telling of the Greek myth. Sisyphus defies the Gods and attempts to change the world order... but can he overcome his fate?"/>
    <x v="119"/>
    <x v="424"/>
    <x v="2"/>
    <x v="0"/>
    <s v="USD"/>
    <n v="1426883220"/>
    <n v="1425067296"/>
    <b v="0"/>
    <x v="4"/>
    <b v="1"/>
    <s v="theater/plays"/>
    <n v="100"/>
    <x v="429"/>
    <x v="2"/>
    <x v="5"/>
    <x v="446"/>
    <d v="2015-03-20T20:27:00"/>
    <x v="4"/>
  </r>
  <r>
    <n v="2268"/>
    <s v="Chardonnay Go"/>
    <s v="Chardonnay Go, the viral video with 23 million views, is now a hilarious board game for wine lovers, moms and other shameless people."/>
    <x v="123"/>
    <x v="425"/>
    <x v="2"/>
    <x v="0"/>
    <s v="USD"/>
    <n v="1489283915"/>
    <n v="1486691915"/>
    <b v="0"/>
    <x v="204"/>
    <b v="1"/>
    <s v="games/tabletop games"/>
    <n v="103"/>
    <x v="430"/>
    <x v="7"/>
    <x v="22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"/>
    <x v="426"/>
    <x v="2"/>
    <x v="0"/>
    <s v="USD"/>
    <n v="1411522897"/>
    <n v="1407634897"/>
    <b v="1"/>
    <x v="119"/>
    <b v="1"/>
    <s v="technology/hardware"/>
    <n v="281"/>
    <x v="431"/>
    <x v="0"/>
    <x v="4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x v="124"/>
    <x v="427"/>
    <x v="1"/>
    <x v="0"/>
    <s v="USD"/>
    <n v="1411444740"/>
    <n v="1409335497"/>
    <b v="0"/>
    <x v="96"/>
    <b v="0"/>
    <s v="theater/musical"/>
    <n v="51"/>
    <x v="432"/>
    <x v="2"/>
    <x v="18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x v="26"/>
    <x v="428"/>
    <x v="1"/>
    <x v="0"/>
    <s v="USD"/>
    <n v="1465169610"/>
    <n v="1462577610"/>
    <b v="0"/>
    <x v="184"/>
    <b v="0"/>
    <s v="music/indie rock"/>
    <n v="39"/>
    <x v="433"/>
    <x v="6"/>
    <x v="12"/>
    <x v="450"/>
    <d v="2016-06-05T23:33:30"/>
    <x v="1"/>
  </r>
  <r>
    <n v="14"/>
    <s v="3010 | Sci-fi Series"/>
    <s v="A highly charged post apocalyptic sci fi series that pulls no punches!"/>
    <x v="27"/>
    <x v="429"/>
    <x v="2"/>
    <x v="2"/>
    <s v="AUD"/>
    <n v="1405259940"/>
    <n v="1403051888"/>
    <b v="0"/>
    <x v="179"/>
    <b v="1"/>
    <s v="film &amp; video/television"/>
    <n v="101"/>
    <x v="434"/>
    <x v="1"/>
    <x v="11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x v="125"/>
    <x v="430"/>
    <x v="2"/>
    <x v="16"/>
    <s v="EUR"/>
    <n v="1439455609"/>
    <n v="1436863609"/>
    <b v="1"/>
    <x v="205"/>
    <b v="1"/>
    <s v="technology/hardware"/>
    <n v="102"/>
    <x v="435"/>
    <x v="0"/>
    <x v="4"/>
    <x v="452"/>
    <d v="2015-08-13T08:46:49"/>
    <x v="4"/>
  </r>
  <r>
    <n v="4035"/>
    <s v="The Lost Boy"/>
    <s v="&quot;Stories are where you go to look for the truth of your own life.&quot; (Frank Delaney)"/>
    <x v="22"/>
    <x v="431"/>
    <x v="1"/>
    <x v="0"/>
    <s v="USD"/>
    <n v="1413925887"/>
    <n v="1411333887"/>
    <b v="0"/>
    <x v="69"/>
    <b v="0"/>
    <s v="theater/plays"/>
    <n v="37"/>
    <x v="436"/>
    <x v="2"/>
    <x v="5"/>
    <x v="453"/>
    <d v="2014-10-21T21:11:27"/>
    <x v="2"/>
  </r>
  <r>
    <n v="3355"/>
    <s v="Jelly Beans at Theatre503"/>
    <s v="Help get Jelly Beans to the Theatre503 stage. An important piece of new writing by Dan Pick, produced by Kuleshov Theatre"/>
    <x v="126"/>
    <x v="432"/>
    <x v="2"/>
    <x v="4"/>
    <s v="GBP"/>
    <n v="1462879020"/>
    <n v="1461941527"/>
    <b v="0"/>
    <x v="3"/>
    <b v="1"/>
    <s v="theater/plays"/>
    <n v="126"/>
    <x v="437"/>
    <x v="2"/>
    <x v="5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x v="54"/>
    <x v="433"/>
    <x v="2"/>
    <x v="0"/>
    <s v="USD"/>
    <n v="1489532220"/>
    <n v="1486625606"/>
    <b v="1"/>
    <x v="206"/>
    <b v="1"/>
    <s v="film &amp; video/documentary"/>
    <n v="113"/>
    <x v="438"/>
    <x v="1"/>
    <x v="9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x v="10"/>
    <x v="434"/>
    <x v="2"/>
    <x v="0"/>
    <s v="USD"/>
    <n v="1402710250"/>
    <n v="1401846250"/>
    <b v="0"/>
    <x v="94"/>
    <b v="1"/>
    <s v="film &amp; video/television"/>
    <n v="106"/>
    <x v="439"/>
    <x v="1"/>
    <x v="11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x v="22"/>
    <x v="435"/>
    <x v="2"/>
    <x v="0"/>
    <s v="USD"/>
    <n v="1434917049"/>
    <n v="1432325049"/>
    <b v="0"/>
    <x v="130"/>
    <b v="1"/>
    <s v="theater/spaces"/>
    <n v="157"/>
    <x v="440"/>
    <x v="2"/>
    <x v="3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x v="22"/>
    <x v="436"/>
    <x v="2"/>
    <x v="0"/>
    <s v="USD"/>
    <n v="1431716400"/>
    <n v="1428423757"/>
    <b v="1"/>
    <x v="123"/>
    <b v="1"/>
    <s v="film &amp; video/documentary"/>
    <n v="101"/>
    <x v="441"/>
    <x v="1"/>
    <x v="9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x v="111"/>
    <x v="437"/>
    <x v="2"/>
    <x v="0"/>
    <s v="USD"/>
    <n v="1408566243"/>
    <n v="1405974243"/>
    <b v="0"/>
    <x v="207"/>
    <b v="1"/>
    <s v="theater/spaces"/>
    <n v="106"/>
    <x v="442"/>
    <x v="2"/>
    <x v="3"/>
    <x v="459"/>
    <d v="2014-08-20T20:24:03"/>
    <x v="2"/>
  </r>
  <r>
    <n v="340"/>
    <s v="Somaliland: The Abaarso Story"/>
    <s v="Feature-length documentary about five Somali Muslim students pursuing dreams of education in America"/>
    <x v="5"/>
    <x v="438"/>
    <x v="2"/>
    <x v="0"/>
    <s v="USD"/>
    <n v="1489006800"/>
    <n v="1486397007"/>
    <b v="1"/>
    <x v="208"/>
    <b v="1"/>
    <s v="film &amp; video/documentary"/>
    <n v="125"/>
    <x v="443"/>
    <x v="1"/>
    <x v="9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2"/>
    <x v="439"/>
    <x v="2"/>
    <x v="0"/>
    <s v="USD"/>
    <n v="1476381627"/>
    <n v="1473789627"/>
    <b v="0"/>
    <x v="123"/>
    <b v="1"/>
    <s v="theater/plays"/>
    <n v="101"/>
    <x v="444"/>
    <x v="2"/>
    <x v="5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x v="127"/>
    <x v="440"/>
    <x v="2"/>
    <x v="0"/>
    <s v="USD"/>
    <n v="1466567700"/>
    <n v="1464653696"/>
    <b v="0"/>
    <x v="66"/>
    <b v="1"/>
    <s v="theater/plays"/>
    <n v="102"/>
    <x v="445"/>
    <x v="2"/>
    <x v="5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x v="27"/>
    <x v="441"/>
    <x v="1"/>
    <x v="0"/>
    <s v="USD"/>
    <n v="1429564165"/>
    <n v="1426972165"/>
    <b v="0"/>
    <x v="20"/>
    <b v="0"/>
    <s v="theater/musical"/>
    <n v="90"/>
    <x v="446"/>
    <x v="2"/>
    <x v="18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x v="67"/>
    <x v="442"/>
    <x v="2"/>
    <x v="13"/>
    <s v="EUR"/>
    <n v="1472936229"/>
    <n v="1467752229"/>
    <b v="0"/>
    <x v="105"/>
    <b v="1"/>
    <s v="theater/plays"/>
    <n v="100"/>
    <x v="447"/>
    <x v="2"/>
    <x v="5"/>
    <x v="464"/>
    <d v="2016-09-03T20:57:09"/>
    <x v="1"/>
  </r>
  <r>
    <n v="322"/>
    <s v="Last of the Big Tuskers"/>
    <s v="A documentary film about the largest elephants on earth and what is being done to ensure their survival."/>
    <x v="23"/>
    <x v="443"/>
    <x v="2"/>
    <x v="0"/>
    <s v="USD"/>
    <n v="1463146848"/>
    <n v="1460554848"/>
    <b v="1"/>
    <x v="209"/>
    <b v="1"/>
    <s v="film &amp; video/documentary"/>
    <n v="108"/>
    <x v="448"/>
    <x v="1"/>
    <x v="9"/>
    <x v="465"/>
    <d v="2016-05-13T13:40:48"/>
    <x v="1"/>
  </r>
  <r>
    <n v="3507"/>
    <s v="The Chameleon Fools Theatre Troupe Project"/>
    <s v="Please help our troupe bring our first project from planning to reality! Join us on one exciting ride!"/>
    <x v="22"/>
    <x v="444"/>
    <x v="2"/>
    <x v="0"/>
    <s v="USD"/>
    <n v="1464732537"/>
    <n v="1462140537"/>
    <b v="0"/>
    <x v="138"/>
    <b v="1"/>
    <s v="theater/plays"/>
    <n v="104"/>
    <x v="449"/>
    <x v="2"/>
    <x v="5"/>
    <x v="466"/>
    <d v="2016-05-31T22:08:57"/>
    <x v="1"/>
  </r>
  <r>
    <n v="2383"/>
    <s v="KindaQuirky (Canceled)"/>
    <s v="A quirky online shop where you can buy, sell and discover stuff that's &quot;a little bit different&quot;. We think &quot;it's right up your alley!&quot;"/>
    <x v="22"/>
    <x v="445"/>
    <x v="0"/>
    <x v="14"/>
    <s v="NZD"/>
    <n v="1424568107"/>
    <n v="1421976107"/>
    <b v="0"/>
    <x v="17"/>
    <b v="0"/>
    <s v="technology/web"/>
    <n v="4"/>
    <x v="449"/>
    <x v="0"/>
    <x v="24"/>
    <x v="467"/>
    <d v="2015-02-22T01:21:47"/>
    <x v="4"/>
  </r>
  <r>
    <n v="118"/>
    <s v="DENOUNCED - A Short Film"/>
    <s v="When a ruthless hit-man is 'denounced' from the mafia, his old enemies declare war."/>
    <x v="1"/>
    <x v="446"/>
    <x v="2"/>
    <x v="0"/>
    <s v="USD"/>
    <n v="1311902236"/>
    <n v="1309310236"/>
    <b v="0"/>
    <x v="99"/>
    <b v="1"/>
    <s v="film &amp; video/shorts"/>
    <n v="113"/>
    <x v="450"/>
    <x v="1"/>
    <x v="26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x v="35"/>
    <x v="447"/>
    <x v="2"/>
    <x v="0"/>
    <s v="USD"/>
    <n v="1439618400"/>
    <n v="1436976858"/>
    <b v="0"/>
    <x v="210"/>
    <b v="1"/>
    <s v="film &amp; video/documentary"/>
    <n v="214"/>
    <x v="451"/>
    <x v="1"/>
    <x v="9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x v="49"/>
    <x v="448"/>
    <x v="2"/>
    <x v="3"/>
    <s v="SEK"/>
    <n v="1422734313"/>
    <n v="1420919913"/>
    <b v="0"/>
    <x v="100"/>
    <b v="1"/>
    <s v="games/tabletop games"/>
    <n v="116"/>
    <x v="452"/>
    <x v="7"/>
    <x v="22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96"/>
    <x v="449"/>
    <x v="2"/>
    <x v="0"/>
    <s v="USD"/>
    <n v="1478785027"/>
    <n v="1476189427"/>
    <b v="0"/>
    <x v="169"/>
    <b v="1"/>
    <s v="technology/hardware"/>
    <n v="182"/>
    <x v="453"/>
    <x v="0"/>
    <x v="4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27"/>
    <x v="450"/>
    <x v="1"/>
    <x v="0"/>
    <s v="USD"/>
    <n v="1280635200"/>
    <n v="1273121283"/>
    <b v="0"/>
    <x v="24"/>
    <b v="0"/>
    <s v="music/indie rock"/>
    <n v="41"/>
    <x v="454"/>
    <x v="6"/>
    <x v="12"/>
    <x v="472"/>
    <d v="2010-08-01T04:00:00"/>
    <x v="7"/>
  </r>
  <r>
    <n v="659"/>
    <s v="Lulu Watch Designs - Apple Watch"/>
    <s v="Sync up your lifestyle"/>
    <x v="43"/>
    <x v="451"/>
    <x v="2"/>
    <x v="0"/>
    <s v="USD"/>
    <n v="1440339295"/>
    <n v="1437747295"/>
    <b v="0"/>
    <x v="80"/>
    <b v="1"/>
    <s v="technology/wearables"/>
    <n v="101"/>
    <x v="455"/>
    <x v="0"/>
    <x v="0"/>
    <x v="473"/>
    <d v="2015-08-23T14:14:55"/>
    <x v="4"/>
  </r>
  <r>
    <n v="725"/>
    <s v="The Year It All Made Sense"/>
    <s v="A true story about inspiration and survival - David Alfred George turns his powerful experience into a compelling vBook."/>
    <x v="26"/>
    <x v="452"/>
    <x v="2"/>
    <x v="0"/>
    <s v="USD"/>
    <n v="1450018912"/>
    <n v="1447426912"/>
    <b v="0"/>
    <x v="161"/>
    <b v="1"/>
    <s v="publishing/nonfiction"/>
    <n v="100"/>
    <x v="456"/>
    <x v="4"/>
    <x v="19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x v="23"/>
    <x v="453"/>
    <x v="2"/>
    <x v="0"/>
    <s v="USD"/>
    <n v="1481778000"/>
    <n v="1479216874"/>
    <b v="1"/>
    <x v="211"/>
    <b v="1"/>
    <s v="technology/hardware"/>
    <n v="304"/>
    <x v="457"/>
    <x v="0"/>
    <x v="4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x v="65"/>
    <x v="52"/>
    <x v="2"/>
    <x v="0"/>
    <s v="USD"/>
    <n v="1428552000"/>
    <n v="1426199843"/>
    <b v="0"/>
    <x v="50"/>
    <b v="1"/>
    <s v="theater/musical"/>
    <n v="100"/>
    <x v="457"/>
    <x v="2"/>
    <x v="18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x v="1"/>
    <x v="454"/>
    <x v="2"/>
    <x v="0"/>
    <s v="USD"/>
    <n v="1408638480"/>
    <n v="1406811593"/>
    <b v="0"/>
    <x v="20"/>
    <b v="1"/>
    <s v="theater/plays"/>
    <n v="106"/>
    <x v="458"/>
    <x v="2"/>
    <x v="5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x v="128"/>
    <x v="455"/>
    <x v="2"/>
    <x v="4"/>
    <s v="GBP"/>
    <n v="1459378085"/>
    <n v="1456789685"/>
    <b v="0"/>
    <x v="80"/>
    <b v="1"/>
    <s v="theater/plays"/>
    <n v="153"/>
    <x v="459"/>
    <x v="2"/>
    <x v="5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x v="43"/>
    <x v="456"/>
    <x v="2"/>
    <x v="4"/>
    <s v="GBP"/>
    <n v="1425682174"/>
    <n v="1423090174"/>
    <b v="0"/>
    <x v="80"/>
    <b v="1"/>
    <s v="music/classical music"/>
    <n v="100"/>
    <x v="460"/>
    <x v="6"/>
    <x v="30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x v="22"/>
    <x v="457"/>
    <x v="1"/>
    <x v="0"/>
    <s v="USD"/>
    <n v="1448863449"/>
    <n v="1446267849"/>
    <b v="0"/>
    <x v="18"/>
    <b v="0"/>
    <s v="theater/plays"/>
    <n v="10"/>
    <x v="461"/>
    <x v="2"/>
    <x v="5"/>
    <x v="480"/>
    <d v="2015-11-30T06:04:09"/>
    <x v="4"/>
  </r>
  <r>
    <n v="3326"/>
    <s v="Me? A Caregiver?"/>
    <s v="An edgy, hilarious, compassionate and honest show to help caregivers find courage, trust their instincts and above all, to laugh."/>
    <x v="10"/>
    <x v="458"/>
    <x v="2"/>
    <x v="0"/>
    <s v="USD"/>
    <n v="1425830905"/>
    <n v="1423242505"/>
    <b v="0"/>
    <x v="59"/>
    <b v="1"/>
    <s v="theater/plays"/>
    <n v="101"/>
    <x v="462"/>
    <x v="2"/>
    <x v="5"/>
    <x v="481"/>
    <d v="2015-03-08T16:08:25"/>
    <x v="4"/>
  </r>
  <r>
    <n v="570"/>
    <s v="Relaunching in May"/>
    <s v="Humans have AM/FM/Satellite radio, kids have radio Disney, pets have DogCatRadio."/>
    <x v="29"/>
    <x v="459"/>
    <x v="1"/>
    <x v="0"/>
    <s v="USD"/>
    <n v="1455822569"/>
    <n v="1453230569"/>
    <b v="0"/>
    <x v="1"/>
    <b v="0"/>
    <s v="technology/web"/>
    <n v="0"/>
    <x v="463"/>
    <x v="0"/>
    <x v="24"/>
    <x v="482"/>
    <d v="2016-02-18T19:09:29"/>
    <x v="1"/>
  </r>
  <r>
    <n v="297"/>
    <s v="Who Owns Yoga?"/>
    <s v="Who Owns Yoga? is a feature length documentary film that explores the changing nature of yoga in the modern world."/>
    <x v="26"/>
    <x v="460"/>
    <x v="2"/>
    <x v="0"/>
    <s v="USD"/>
    <n v="1430452740"/>
    <n v="1427390901"/>
    <b v="1"/>
    <x v="212"/>
    <b v="1"/>
    <s v="film &amp; video/documentary"/>
    <n v="101"/>
    <x v="464"/>
    <x v="1"/>
    <x v="9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x v="8"/>
    <x v="461"/>
    <x v="2"/>
    <x v="0"/>
    <s v="USD"/>
    <n v="1484024400"/>
    <n v="1479932713"/>
    <b v="1"/>
    <x v="213"/>
    <b v="1"/>
    <s v="theater/plays"/>
    <n v="102"/>
    <x v="465"/>
    <x v="2"/>
    <x v="5"/>
    <x v="48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x v="65"/>
    <x v="462"/>
    <x v="2"/>
    <x v="0"/>
    <s v="USD"/>
    <n v="1402755834"/>
    <n v="1400163834"/>
    <b v="1"/>
    <x v="24"/>
    <b v="1"/>
    <s v="music/rock"/>
    <n v="120"/>
    <x v="466"/>
    <x v="6"/>
    <x v="21"/>
    <x v="485"/>
    <d v="2014-06-14T14:23:54"/>
    <x v="2"/>
  </r>
  <r>
    <n v="741"/>
    <s v="reVILNA: the vilna ghetto project"/>
    <s v="A revolutionary digital mapping project of the Vilna Ghetto"/>
    <x v="76"/>
    <x v="463"/>
    <x v="2"/>
    <x v="0"/>
    <s v="USD"/>
    <n v="1370964806"/>
    <n v="1367940806"/>
    <b v="0"/>
    <x v="89"/>
    <b v="1"/>
    <s v="publishing/nonfiction"/>
    <n v="102"/>
    <x v="467"/>
    <x v="4"/>
    <x v="19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x v="22"/>
    <x v="464"/>
    <x v="2"/>
    <x v="0"/>
    <s v="USD"/>
    <n v="1442102400"/>
    <n v="1440370768"/>
    <b v="0"/>
    <x v="138"/>
    <b v="1"/>
    <s v="theater/plays"/>
    <n v="102"/>
    <x v="468"/>
    <x v="2"/>
    <x v="5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x v="1"/>
    <x v="465"/>
    <x v="2"/>
    <x v="0"/>
    <s v="USD"/>
    <n v="1461354544"/>
    <n v="1458762544"/>
    <b v="0"/>
    <x v="77"/>
    <b v="1"/>
    <s v="games/tabletop games"/>
    <n v="271"/>
    <x v="469"/>
    <x v="7"/>
    <x v="22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x v="111"/>
    <x v="466"/>
    <x v="2"/>
    <x v="0"/>
    <s v="USD"/>
    <n v="1374674558"/>
    <n v="1372082558"/>
    <b v="1"/>
    <x v="207"/>
    <b v="1"/>
    <s v="music/rock"/>
    <n v="102"/>
    <x v="470"/>
    <x v="6"/>
    <x v="21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x v="12"/>
    <x v="467"/>
    <x v="1"/>
    <x v="0"/>
    <s v="USD"/>
    <n v="1413816975"/>
    <n v="1411224975"/>
    <b v="0"/>
    <x v="74"/>
    <b v="0"/>
    <s v="theater/spaces"/>
    <n v="15"/>
    <x v="471"/>
    <x v="2"/>
    <x v="3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x v="49"/>
    <x v="468"/>
    <x v="2"/>
    <x v="0"/>
    <s v="USD"/>
    <n v="1430334126"/>
    <n v="1426446126"/>
    <b v="0"/>
    <x v="45"/>
    <b v="1"/>
    <s v="film &amp; video/documentary"/>
    <n v="125"/>
    <x v="472"/>
    <x v="1"/>
    <x v="9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x v="41"/>
    <x v="469"/>
    <x v="2"/>
    <x v="0"/>
    <s v="USD"/>
    <n v="1410558949"/>
    <n v="1409262949"/>
    <b v="0"/>
    <x v="74"/>
    <b v="1"/>
    <s v="theater/plays"/>
    <n v="121"/>
    <x v="473"/>
    <x v="2"/>
    <x v="5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x v="12"/>
    <x v="470"/>
    <x v="2"/>
    <x v="0"/>
    <s v="USD"/>
    <n v="1437621060"/>
    <n v="1433799180"/>
    <b v="0"/>
    <x v="214"/>
    <b v="1"/>
    <s v="film &amp; video/documentary"/>
    <n v="101"/>
    <x v="474"/>
    <x v="1"/>
    <x v="9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x v="129"/>
    <x v="471"/>
    <x v="2"/>
    <x v="0"/>
    <s v="USD"/>
    <n v="1455936335"/>
    <n v="1452048335"/>
    <b v="0"/>
    <x v="11"/>
    <b v="1"/>
    <s v="theater/plays"/>
    <n v="105"/>
    <x v="475"/>
    <x v="2"/>
    <x v="5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x v="130"/>
    <x v="14"/>
    <x v="2"/>
    <x v="0"/>
    <s v="USD"/>
    <n v="1407456000"/>
    <n v="1405573391"/>
    <b v="0"/>
    <x v="215"/>
    <b v="1"/>
    <s v="film &amp; video/documentary"/>
    <n v="124"/>
    <x v="476"/>
    <x v="1"/>
    <x v="9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x v="38"/>
    <x v="472"/>
    <x v="3"/>
    <x v="0"/>
    <s v="USD"/>
    <n v="1489690141"/>
    <n v="1487101741"/>
    <b v="0"/>
    <x v="216"/>
    <b v="0"/>
    <s v="theater/plays"/>
    <n v="109"/>
    <x v="477"/>
    <x v="2"/>
    <x v="5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x v="22"/>
    <x v="473"/>
    <x v="2"/>
    <x v="0"/>
    <s v="USD"/>
    <n v="1411765492"/>
    <n v="1409173492"/>
    <b v="1"/>
    <x v="217"/>
    <b v="1"/>
    <s v="theater/plays"/>
    <n v="103"/>
    <x v="478"/>
    <x v="2"/>
    <x v="5"/>
    <x v="497"/>
    <d v="2014-09-26T21:04:52"/>
    <x v="2"/>
  </r>
  <r>
    <n v="311"/>
    <s v="The Sticking Place Interactive Documentary"/>
    <s v="An imaginative interactive documentary about Leah Callahan, a freestyle wrestler and Olympic hopeful."/>
    <x v="26"/>
    <x v="474"/>
    <x v="2"/>
    <x v="0"/>
    <s v="USD"/>
    <n v="1325404740"/>
    <n v="1321852592"/>
    <b v="1"/>
    <x v="202"/>
    <b v="1"/>
    <s v="film &amp; video/documentary"/>
    <n v="104"/>
    <x v="479"/>
    <x v="1"/>
    <x v="9"/>
    <x v="498"/>
    <d v="2012-01-01T07:59:00"/>
    <x v="3"/>
  </r>
  <r>
    <n v="2734"/>
    <s v="THE 'mi8' RISES | The Best Wireless Duo Stereo Sound System"/>
    <s v="Award-Winning Audio Design Experts Voix are back with their latest product. The amazing mi8| Retro Duo Wireless Stereo Sound System."/>
    <x v="131"/>
    <x v="475"/>
    <x v="2"/>
    <x v="0"/>
    <s v="USD"/>
    <n v="1476395940"/>
    <n v="1473782592"/>
    <b v="0"/>
    <x v="125"/>
    <b v="1"/>
    <s v="technology/hardware"/>
    <n v="2260300"/>
    <x v="480"/>
    <x v="0"/>
    <x v="4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x v="7"/>
    <x v="476"/>
    <x v="2"/>
    <x v="0"/>
    <s v="USD"/>
    <n v="1366222542"/>
    <n v="1363630542"/>
    <b v="0"/>
    <x v="218"/>
    <b v="1"/>
    <s v="technology/hardware"/>
    <n v="153"/>
    <x v="481"/>
    <x v="0"/>
    <x v="4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x v="27"/>
    <x v="477"/>
    <x v="2"/>
    <x v="0"/>
    <s v="USD"/>
    <n v="1488053905"/>
    <n v="1485461905"/>
    <b v="0"/>
    <x v="56"/>
    <b v="1"/>
    <s v="photography/photobooks"/>
    <n v="106"/>
    <x v="482"/>
    <x v="3"/>
    <x v="6"/>
    <x v="501"/>
    <d v="2017-02-25T20:18:25"/>
    <x v="0"/>
  </r>
  <r>
    <n v="49"/>
    <s v="Driving Jersey - Season Five"/>
    <s v="Driving Jersey is real people telling real stories."/>
    <x v="12"/>
    <x v="14"/>
    <x v="2"/>
    <x v="0"/>
    <s v="USD"/>
    <n v="1445660045"/>
    <n v="1443068045"/>
    <b v="0"/>
    <x v="214"/>
    <b v="1"/>
    <s v="film &amp; video/television"/>
    <n v="100"/>
    <x v="483"/>
    <x v="1"/>
    <x v="11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x v="27"/>
    <x v="478"/>
    <x v="2"/>
    <x v="0"/>
    <s v="USD"/>
    <n v="1312182000"/>
    <n v="1311380313"/>
    <b v="0"/>
    <x v="141"/>
    <b v="1"/>
    <s v="music/rock"/>
    <n v="101"/>
    <x v="484"/>
    <x v="6"/>
    <x v="21"/>
    <x v="503"/>
    <d v="2011-08-01T07:00:00"/>
    <x v="5"/>
  </r>
  <r>
    <n v="1726"/>
    <s v="&quot;Every Day&quot; CD by Amanda Joy Hall"/>
    <s v="Amanda Joy Hall's sophomore album, &quot;Every Day&quot;. Release expected July 2014"/>
    <x v="87"/>
    <x v="479"/>
    <x v="1"/>
    <x v="0"/>
    <s v="USD"/>
    <n v="1403906664"/>
    <n v="1401401064"/>
    <b v="0"/>
    <x v="62"/>
    <b v="0"/>
    <s v="music/faith"/>
    <n v="34"/>
    <x v="485"/>
    <x v="6"/>
    <x v="15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x v="22"/>
    <x v="480"/>
    <x v="2"/>
    <x v="0"/>
    <s v="USD"/>
    <n v="1410580800"/>
    <n v="1409336373"/>
    <b v="0"/>
    <x v="217"/>
    <b v="1"/>
    <s v="theater/plays"/>
    <n v="102"/>
    <x v="486"/>
    <x v="2"/>
    <x v="5"/>
    <x v="505"/>
    <d v="2014-09-13T04:00:00"/>
    <x v="2"/>
  </r>
  <r>
    <n v="58"/>
    <s v="Gloaming"/>
    <s v="Alex thought he knew how the world worked. You live, you die and it's over. He was very, very wrong."/>
    <x v="22"/>
    <x v="481"/>
    <x v="2"/>
    <x v="0"/>
    <s v="USD"/>
    <n v="1416423172"/>
    <n v="1413827572"/>
    <b v="0"/>
    <x v="131"/>
    <b v="1"/>
    <s v="film &amp; video/television"/>
    <n v="103"/>
    <x v="487"/>
    <x v="1"/>
    <x v="11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x v="1"/>
    <x v="482"/>
    <x v="1"/>
    <x v="0"/>
    <s v="USD"/>
    <n v="1446483000"/>
    <n v="1443811268"/>
    <b v="0"/>
    <x v="74"/>
    <b v="0"/>
    <s v="theater/plays"/>
    <n v="36"/>
    <x v="488"/>
    <x v="2"/>
    <x v="5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x v="57"/>
    <x v="483"/>
    <x v="2"/>
    <x v="0"/>
    <s v="USD"/>
    <n v="1418014740"/>
    <n v="1415585474"/>
    <b v="0"/>
    <x v="4"/>
    <b v="1"/>
    <s v="music/classical music"/>
    <n v="113"/>
    <x v="489"/>
    <x v="6"/>
    <x v="30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x v="48"/>
    <x v="484"/>
    <x v="2"/>
    <x v="8"/>
    <s v="CAD"/>
    <n v="1425937761"/>
    <n v="1422917361"/>
    <b v="0"/>
    <x v="67"/>
    <b v="1"/>
    <s v="technology/space exploration"/>
    <n v="100"/>
    <x v="490"/>
    <x v="0"/>
    <x v="28"/>
    <x v="509"/>
    <d v="2015-03-09T21:49:21"/>
    <x v="4"/>
  </r>
  <r>
    <n v="3338"/>
    <s v="The Last Days of Judas Iscariot"/>
    <s v="Join Estelle Parsons in support of Theater That Looks and Sounds Like America"/>
    <x v="38"/>
    <x v="485"/>
    <x v="2"/>
    <x v="0"/>
    <s v="USD"/>
    <n v="1487944080"/>
    <n v="1486129680"/>
    <b v="0"/>
    <x v="219"/>
    <b v="1"/>
    <s v="theater/plays"/>
    <n v="102"/>
    <x v="491"/>
    <x v="2"/>
    <x v="5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x v="132"/>
    <x v="486"/>
    <x v="2"/>
    <x v="0"/>
    <s v="USD"/>
    <n v="1415921848"/>
    <n v="1413326248"/>
    <b v="0"/>
    <x v="16"/>
    <b v="1"/>
    <s v="theater/plays"/>
    <n v="106"/>
    <x v="492"/>
    <x v="2"/>
    <x v="5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x v="11"/>
    <x v="487"/>
    <x v="2"/>
    <x v="0"/>
    <s v="USD"/>
    <n v="1408021098"/>
    <n v="1405429098"/>
    <b v="1"/>
    <x v="220"/>
    <b v="1"/>
    <s v="technology/hardware"/>
    <n v="207"/>
    <x v="493"/>
    <x v="0"/>
    <x v="4"/>
    <x v="512"/>
    <d v="2014-08-14T12:58:18"/>
    <x v="2"/>
  </r>
  <r>
    <n v="2980"/>
    <s v="INDEPENDENCE NYC"/>
    <s v="1 director, 4 actors, and a whole lotta determination. Help us bring this brilliant story to the heart of NYC!"/>
    <x v="43"/>
    <x v="391"/>
    <x v="2"/>
    <x v="0"/>
    <s v="USD"/>
    <n v="1440381600"/>
    <n v="1438639130"/>
    <b v="0"/>
    <x v="164"/>
    <b v="1"/>
    <s v="theater/plays"/>
    <n v="109"/>
    <x v="494"/>
    <x v="2"/>
    <x v="5"/>
    <x v="513"/>
    <d v="2015-08-24T02:00:00"/>
    <x v="4"/>
  </r>
  <r>
    <n v="960"/>
    <s v="Kai - Turn any pair of Glasses into Smart Glasses!"/>
    <s v="Kai sits right behind your ear and lets you access a smart voice interface 24/7. Call, text, search, and even call an Uber."/>
    <x v="133"/>
    <x v="488"/>
    <x v="1"/>
    <x v="0"/>
    <s v="USD"/>
    <n v="1489500155"/>
    <n v="1485874955"/>
    <b v="0"/>
    <x v="75"/>
    <b v="0"/>
    <s v="technology/wearables"/>
    <n v="46"/>
    <x v="494"/>
    <x v="0"/>
    <x v="0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x v="43"/>
    <x v="1"/>
    <x v="2"/>
    <x v="0"/>
    <s v="USD"/>
    <n v="1410546413"/>
    <n v="1407954413"/>
    <b v="0"/>
    <x v="191"/>
    <b v="1"/>
    <s v="music/rock"/>
    <n v="100"/>
    <x v="495"/>
    <x v="6"/>
    <x v="21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x v="134"/>
    <x v="489"/>
    <x v="1"/>
    <x v="0"/>
    <s v="USD"/>
    <n v="1324664249"/>
    <n v="1321035449"/>
    <b v="0"/>
    <x v="191"/>
    <b v="0"/>
    <s v="film &amp; video/animation"/>
    <n v="5"/>
    <x v="496"/>
    <x v="1"/>
    <x v="8"/>
    <x v="516"/>
    <d v="2011-12-23T18:17:29"/>
    <x v="5"/>
  </r>
  <r>
    <n v="3502"/>
    <s v="Dickhead"/>
    <s v="Dickhead is a play about one man's struggle with the dicks in his head. If you want to know more stop being a twat and put out...please"/>
    <x v="57"/>
    <x v="490"/>
    <x v="2"/>
    <x v="0"/>
    <s v="USD"/>
    <n v="1458100740"/>
    <n v="1456862924"/>
    <b v="0"/>
    <x v="105"/>
    <b v="1"/>
    <s v="theater/plays"/>
    <n v="105"/>
    <x v="497"/>
    <x v="2"/>
    <x v="5"/>
    <x v="517"/>
    <d v="2016-03-16T03:59:00"/>
    <x v="1"/>
  </r>
  <r>
    <n v="1529"/>
    <s v="&quot;(more than) dust.&quot; - a feminist photo book"/>
    <s v="An empowering photo book that transforms hurtful experiences into strength and solidarity."/>
    <x v="116"/>
    <x v="491"/>
    <x v="2"/>
    <x v="0"/>
    <s v="USD"/>
    <n v="1426773920"/>
    <n v="1424185520"/>
    <b v="1"/>
    <x v="221"/>
    <b v="1"/>
    <s v="photography/photobooks"/>
    <n v="101"/>
    <x v="498"/>
    <x v="3"/>
    <x v="6"/>
    <x v="518"/>
    <d v="2015-03-19T14:05:20"/>
    <x v="4"/>
  </r>
  <r>
    <n v="1299"/>
    <s v="The (out)Siders Project"/>
    <s v="A new work inspired by the classic novel and created by Dallas teens under the direction of professional artists."/>
    <x v="63"/>
    <x v="492"/>
    <x v="2"/>
    <x v="0"/>
    <s v="USD"/>
    <n v="1436902359"/>
    <n v="1434310359"/>
    <b v="0"/>
    <x v="97"/>
    <b v="1"/>
    <s v="theater/plays"/>
    <n v="124"/>
    <x v="499"/>
    <x v="2"/>
    <x v="5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x v="43"/>
    <x v="493"/>
    <x v="2"/>
    <x v="0"/>
    <s v="USD"/>
    <n v="1460970805"/>
    <n v="1455790405"/>
    <b v="0"/>
    <x v="164"/>
    <b v="1"/>
    <s v="theater/plays"/>
    <n v="109"/>
    <x v="499"/>
    <x v="2"/>
    <x v="5"/>
    <x v="520"/>
    <d v="2016-04-18T09:13:25"/>
    <x v="1"/>
  </r>
  <r>
    <n v="3779"/>
    <s v="&quot;The Last Adam&quot; A New Musical, NYC reading"/>
    <s v="A fresh, re-telling of the Jesus story for a new generation."/>
    <x v="38"/>
    <x v="494"/>
    <x v="2"/>
    <x v="0"/>
    <s v="USD"/>
    <n v="1459010340"/>
    <n v="1456421940"/>
    <b v="0"/>
    <x v="160"/>
    <b v="1"/>
    <s v="theater/musical"/>
    <n v="104"/>
    <x v="499"/>
    <x v="2"/>
    <x v="18"/>
    <x v="521"/>
    <d v="2016-03-26T16:39:00"/>
    <x v="1"/>
  </r>
  <r>
    <n v="2235"/>
    <s v="Miniature Scenery Terrain for Tabletop gaming and Wargames"/>
    <s v="An amazing set of sceneries to create unique atmospheres for your tabletop gaming."/>
    <x v="76"/>
    <x v="495"/>
    <x v="2"/>
    <x v="8"/>
    <s v="CAD"/>
    <n v="1427585511"/>
    <n v="1424997111"/>
    <b v="0"/>
    <x v="115"/>
    <b v="1"/>
    <s v="games/tabletop games"/>
    <n v="153"/>
    <x v="500"/>
    <x v="7"/>
    <x v="22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x v="87"/>
    <x v="496"/>
    <x v="2"/>
    <x v="0"/>
    <s v="USD"/>
    <n v="1429505400"/>
    <n v="1426711505"/>
    <b v="0"/>
    <x v="34"/>
    <b v="1"/>
    <s v="music/classical music"/>
    <n v="100"/>
    <x v="501"/>
    <x v="6"/>
    <x v="30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x v="36"/>
    <x v="497"/>
    <x v="1"/>
    <x v="0"/>
    <s v="USD"/>
    <n v="1438451580"/>
    <n v="1434609424"/>
    <b v="0"/>
    <x v="6"/>
    <b v="0"/>
    <s v="technology/web"/>
    <n v="5"/>
    <x v="502"/>
    <x v="0"/>
    <x v="24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6"/>
    <x v="498"/>
    <x v="2"/>
    <x v="4"/>
    <s v="GBP"/>
    <n v="1450825200"/>
    <n v="1448284433"/>
    <b v="1"/>
    <x v="82"/>
    <b v="1"/>
    <s v="film &amp; video/documentary"/>
    <n v="107"/>
    <x v="503"/>
    <x v="1"/>
    <x v="9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x v="135"/>
    <x v="499"/>
    <x v="0"/>
    <x v="0"/>
    <s v="USD"/>
    <n v="1450331940"/>
    <n v="1447777514"/>
    <b v="0"/>
    <x v="191"/>
    <b v="0"/>
    <s v="technology/wearables"/>
    <n v="30"/>
    <x v="504"/>
    <x v="0"/>
    <x v="0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x v="26"/>
    <x v="500"/>
    <x v="2"/>
    <x v="13"/>
    <s v="EUR"/>
    <n v="1439998674"/>
    <n v="1436888274"/>
    <b v="0"/>
    <x v="222"/>
    <b v="1"/>
    <s v="technology/wearables"/>
    <n v="1460"/>
    <x v="505"/>
    <x v="0"/>
    <x v="0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136"/>
    <x v="501"/>
    <x v="2"/>
    <x v="0"/>
    <s v="USD"/>
    <n v="1461904788"/>
    <n v="1458103188"/>
    <b v="0"/>
    <x v="223"/>
    <b v="1"/>
    <s v="theater/plays"/>
    <n v="103"/>
    <x v="506"/>
    <x v="2"/>
    <x v="5"/>
    <x v="528"/>
    <d v="2016-04-29T04:39:48"/>
    <x v="1"/>
  </r>
  <r>
    <n v="1848"/>
    <s v="Hopeless Jack First National Tour"/>
    <s v="Hopeless Jack &amp; the Handsome Devil's first American tour. Help us bring our dirty brand of &quot;Roots &amp; Roll&quot; across the country!"/>
    <x v="43"/>
    <x v="502"/>
    <x v="2"/>
    <x v="0"/>
    <s v="USD"/>
    <n v="1312095540"/>
    <n v="1306608888"/>
    <b v="0"/>
    <x v="164"/>
    <b v="1"/>
    <s v="music/rock"/>
    <n v="107"/>
    <x v="507"/>
    <x v="6"/>
    <x v="21"/>
    <x v="529"/>
    <d v="2011-07-31T06:59:00"/>
    <x v="5"/>
  </r>
  <r>
    <n v="758"/>
    <s v="Publish Waiting On Humanity"/>
    <s v="I am publishing my book, Waiting on Humanity and need some finishing funds to do so."/>
    <x v="14"/>
    <x v="503"/>
    <x v="2"/>
    <x v="0"/>
    <s v="USD"/>
    <n v="1286568268"/>
    <n v="1283976268"/>
    <b v="0"/>
    <x v="28"/>
    <b v="1"/>
    <s v="publishing/nonfiction"/>
    <n v="102"/>
    <x v="507"/>
    <x v="4"/>
    <x v="19"/>
    <x v="530"/>
    <d v="2010-10-08T20:04:28"/>
    <x v="7"/>
  </r>
  <r>
    <n v="3433"/>
    <s v="The Dybbuk"/>
    <s v="death&amp;pretzels presents their first Chicago based project:_x000a_The Dybbuk by S. Ansky"/>
    <x v="96"/>
    <x v="504"/>
    <x v="2"/>
    <x v="0"/>
    <s v="USD"/>
    <n v="1402974000"/>
    <n v="1400290255"/>
    <b v="0"/>
    <x v="168"/>
    <b v="1"/>
    <s v="theater/plays"/>
    <n v="100"/>
    <x v="508"/>
    <x v="2"/>
    <x v="5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x v="38"/>
    <x v="505"/>
    <x v="2"/>
    <x v="0"/>
    <s v="USD"/>
    <n v="1429920000"/>
    <n v="1426703452"/>
    <b v="0"/>
    <x v="136"/>
    <b v="1"/>
    <s v="music/rock"/>
    <n v="117"/>
    <x v="509"/>
    <x v="6"/>
    <x v="21"/>
    <x v="532"/>
    <d v="2015-04-25T00:00:00"/>
    <x v="4"/>
  </r>
  <r>
    <n v="1795"/>
    <s v="THE AFGHANS - A Photo Book"/>
    <s v="A photography book documenting the impact of the ISAF mission on the Afghan people of Mazar-e Sharif."/>
    <x v="123"/>
    <x v="506"/>
    <x v="1"/>
    <x v="13"/>
    <s v="EUR"/>
    <n v="1476460800"/>
    <n v="1473922541"/>
    <b v="1"/>
    <x v="224"/>
    <b v="0"/>
    <s v="photography/photobooks"/>
    <n v="39"/>
    <x v="510"/>
    <x v="3"/>
    <x v="6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x v="137"/>
    <x v="507"/>
    <x v="2"/>
    <x v="0"/>
    <s v="USD"/>
    <n v="1413575739"/>
    <n v="1410983739"/>
    <b v="1"/>
    <x v="225"/>
    <b v="1"/>
    <s v="photography/photobooks"/>
    <n v="139"/>
    <x v="511"/>
    <x v="3"/>
    <x v="6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x v="65"/>
    <x v="142"/>
    <x v="2"/>
    <x v="0"/>
    <s v="USD"/>
    <n v="1412648537"/>
    <n v="1408760537"/>
    <b v="0"/>
    <x v="3"/>
    <b v="1"/>
    <s v="film &amp; video/television"/>
    <n v="100"/>
    <x v="512"/>
    <x v="1"/>
    <x v="11"/>
    <x v="53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x v="65"/>
    <x v="142"/>
    <x v="2"/>
    <x v="0"/>
    <s v="USD"/>
    <n v="1418244552"/>
    <n v="1415652552"/>
    <b v="0"/>
    <x v="3"/>
    <b v="1"/>
    <s v="theater/plays"/>
    <n v="100"/>
    <x v="512"/>
    <x v="2"/>
    <x v="5"/>
    <x v="53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x v="7"/>
    <x v="508"/>
    <x v="1"/>
    <x v="0"/>
    <s v="USD"/>
    <n v="1337955240"/>
    <n v="1332808501"/>
    <b v="0"/>
    <x v="17"/>
    <b v="0"/>
    <s v="film &amp; video/animation"/>
    <n v="1"/>
    <x v="512"/>
    <x v="1"/>
    <x v="8"/>
    <x v="537"/>
    <d v="2012-05-25T14:14:00"/>
    <x v="3"/>
  </r>
  <r>
    <n v="2659"/>
    <s v="test (Canceled)"/>
    <s v="test"/>
    <x v="138"/>
    <x v="509"/>
    <x v="0"/>
    <x v="0"/>
    <s v="USD"/>
    <n v="1429321210"/>
    <n v="1426729210"/>
    <b v="0"/>
    <x v="29"/>
    <b v="0"/>
    <s v="technology/space exploration"/>
    <n v="3"/>
    <x v="513"/>
    <x v="0"/>
    <x v="28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x v="7"/>
    <x v="510"/>
    <x v="1"/>
    <x v="10"/>
    <s v="EUR"/>
    <n v="1467106895"/>
    <n v="1463218895"/>
    <b v="0"/>
    <x v="77"/>
    <b v="0"/>
    <s v="technology/wearables"/>
    <n v="26"/>
    <x v="514"/>
    <x v="0"/>
    <x v="0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x v="5"/>
    <x v="511"/>
    <x v="2"/>
    <x v="0"/>
    <s v="USD"/>
    <n v="1391641440"/>
    <n v="1389107062"/>
    <b v="0"/>
    <x v="152"/>
    <b v="1"/>
    <s v="film &amp; video/documentary"/>
    <n v="103"/>
    <x v="515"/>
    <x v="1"/>
    <x v="9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x v="63"/>
    <x v="512"/>
    <x v="2"/>
    <x v="4"/>
    <s v="GBP"/>
    <n v="1427806320"/>
    <n v="1422834819"/>
    <b v="0"/>
    <x v="5"/>
    <b v="1"/>
    <s v="theater/plays"/>
    <n v="103"/>
    <x v="516"/>
    <x v="2"/>
    <x v="5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x v="139"/>
    <x v="513"/>
    <x v="2"/>
    <x v="0"/>
    <s v="USD"/>
    <n v="1358755140"/>
    <n v="1357187280"/>
    <b v="0"/>
    <x v="50"/>
    <b v="1"/>
    <s v="music/rock"/>
    <n v="109"/>
    <x v="517"/>
    <x v="6"/>
    <x v="21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x v="10"/>
    <x v="514"/>
    <x v="2"/>
    <x v="0"/>
    <s v="USD"/>
    <n v="1325310336"/>
    <n v="1320122736"/>
    <b v="0"/>
    <x v="129"/>
    <b v="1"/>
    <s v="music/pop"/>
    <n v="103"/>
    <x v="518"/>
    <x v="6"/>
    <x v="13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x v="22"/>
    <x v="515"/>
    <x v="3"/>
    <x v="0"/>
    <s v="USD"/>
    <n v="1491416077"/>
    <n v="1488827677"/>
    <b v="1"/>
    <x v="40"/>
    <b v="0"/>
    <s v="theater/spaces"/>
    <n v="34"/>
    <x v="519"/>
    <x v="2"/>
    <x v="3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x v="140"/>
    <x v="516"/>
    <x v="1"/>
    <x v="0"/>
    <s v="USD"/>
    <n v="1412135940"/>
    <n v="1410366708"/>
    <b v="0"/>
    <x v="62"/>
    <b v="0"/>
    <s v="photography/nature"/>
    <n v="49"/>
    <x v="520"/>
    <x v="3"/>
    <x v="35"/>
    <x v="545"/>
    <d v="2014-10-01T03:59:00"/>
    <x v="2"/>
  </r>
  <r>
    <n v="65"/>
    <s v="Hello World - Post Production Funds"/>
    <s v="Help finish the short film Hello World. The story of an android in the broken home of a father &amp; son."/>
    <x v="77"/>
    <x v="517"/>
    <x v="2"/>
    <x v="8"/>
    <s v="CAD"/>
    <n v="1407736740"/>
    <n v="1405453354"/>
    <b v="0"/>
    <x v="59"/>
    <b v="1"/>
    <s v="film &amp; video/shorts"/>
    <n v="108"/>
    <x v="521"/>
    <x v="1"/>
    <x v="26"/>
    <x v="546"/>
    <d v="2014-08-11T05:59:00"/>
    <x v="2"/>
  </r>
  <r>
    <n v="1975"/>
    <s v="Bugle2: A DIY Phono Preamp"/>
    <s v="The Bugle2 is a second generation DIY kit phono preamplifier for vinyl playback."/>
    <x v="141"/>
    <x v="518"/>
    <x v="2"/>
    <x v="0"/>
    <s v="USD"/>
    <n v="1362938851"/>
    <n v="1360346851"/>
    <b v="1"/>
    <x v="182"/>
    <b v="1"/>
    <s v="technology/hardware"/>
    <n v="209"/>
    <x v="522"/>
    <x v="0"/>
    <x v="4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x v="43"/>
    <x v="519"/>
    <x v="2"/>
    <x v="0"/>
    <s v="USD"/>
    <n v="1408999508"/>
    <n v="1407789908"/>
    <b v="1"/>
    <x v="66"/>
    <b v="1"/>
    <s v="theater/plays"/>
    <n v="101"/>
    <x v="523"/>
    <x v="2"/>
    <x v="5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x v="65"/>
    <x v="520"/>
    <x v="1"/>
    <x v="8"/>
    <s v="CAD"/>
    <n v="1482663600"/>
    <n v="1480800568"/>
    <b v="0"/>
    <x v="14"/>
    <b v="0"/>
    <s v="photography/places"/>
    <n v="79"/>
    <x v="524"/>
    <x v="3"/>
    <x v="16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x v="1"/>
    <x v="521"/>
    <x v="2"/>
    <x v="0"/>
    <s v="USD"/>
    <n v="1286756176"/>
    <n v="1282868176"/>
    <b v="0"/>
    <x v="73"/>
    <b v="1"/>
    <s v="music/indie rock"/>
    <n v="100"/>
    <x v="525"/>
    <x v="6"/>
    <x v="12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x v="142"/>
    <x v="522"/>
    <x v="2"/>
    <x v="0"/>
    <s v="USD"/>
    <n v="1468445382"/>
    <n v="1465853382"/>
    <b v="0"/>
    <x v="226"/>
    <b v="1"/>
    <s v="theater/spaces"/>
    <n v="319"/>
    <x v="526"/>
    <x v="2"/>
    <x v="3"/>
    <x v="551"/>
    <d v="2016-07-13T21:29:42"/>
    <x v="1"/>
  </r>
  <r>
    <n v="1834"/>
    <s v="TDJ - All Part of the Plan EP/Tour"/>
    <s v="Help us fund our first tour and promote our new EP!"/>
    <x v="22"/>
    <x v="523"/>
    <x v="2"/>
    <x v="0"/>
    <s v="USD"/>
    <n v="1422140895"/>
    <n v="1418684895"/>
    <b v="0"/>
    <x v="227"/>
    <b v="1"/>
    <s v="music/rock"/>
    <n v="118"/>
    <x v="527"/>
    <x v="6"/>
    <x v="21"/>
    <x v="552"/>
    <d v="2015-01-24T23:08:15"/>
    <x v="4"/>
  </r>
  <r>
    <n v="3237"/>
    <s v="Celebrating 20 years of The 24 Hour Plays around the world!"/>
    <s v="An annual campaign supporting our intensive for artists 25 and under."/>
    <x v="5"/>
    <x v="524"/>
    <x v="2"/>
    <x v="0"/>
    <s v="USD"/>
    <n v="1443499140"/>
    <n v="1441452184"/>
    <b v="1"/>
    <x v="228"/>
    <b v="1"/>
    <s v="theater/plays"/>
    <n v="101"/>
    <x v="528"/>
    <x v="2"/>
    <x v="5"/>
    <x v="553"/>
    <d v="2015-09-29T03:59:00"/>
    <x v="4"/>
  </r>
  <r>
    <n v="1518"/>
    <s v="Amelia and the Animals: Photographs by Robin Schwartz"/>
    <s v="A photobook of Robin Schwartz's ongoing series with her daughter Amelia."/>
    <x v="38"/>
    <x v="525"/>
    <x v="2"/>
    <x v="0"/>
    <s v="USD"/>
    <n v="1401565252"/>
    <n v="1398973252"/>
    <b v="1"/>
    <x v="229"/>
    <b v="1"/>
    <s v="photography/photobooks"/>
    <n v="205"/>
    <x v="529"/>
    <x v="3"/>
    <x v="6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x v="26"/>
    <x v="526"/>
    <x v="2"/>
    <x v="0"/>
    <s v="USD"/>
    <n v="1408114822"/>
    <n v="1405522822"/>
    <b v="0"/>
    <x v="230"/>
    <b v="1"/>
    <s v="food/small batch"/>
    <n v="203"/>
    <x v="530"/>
    <x v="5"/>
    <x v="29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x v="143"/>
    <x v="527"/>
    <x v="2"/>
    <x v="0"/>
    <s v="USD"/>
    <n v="1431885600"/>
    <n v="1429133323"/>
    <b v="0"/>
    <x v="2"/>
    <b v="1"/>
    <s v="photography/photobooks"/>
    <n v="104"/>
    <x v="531"/>
    <x v="3"/>
    <x v="6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x v="23"/>
    <x v="528"/>
    <x v="1"/>
    <x v="0"/>
    <s v="USD"/>
    <n v="1468029540"/>
    <n v="1465304483"/>
    <b v="0"/>
    <x v="16"/>
    <b v="0"/>
    <s v="theater/spaces"/>
    <n v="23"/>
    <x v="532"/>
    <x v="2"/>
    <x v="3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x v="5"/>
    <x v="529"/>
    <x v="1"/>
    <x v="0"/>
    <s v="USD"/>
    <n v="1414059479"/>
    <n v="1411467479"/>
    <b v="0"/>
    <x v="73"/>
    <b v="0"/>
    <s v="technology/gadgets"/>
    <n v="14"/>
    <x v="533"/>
    <x v="0"/>
    <x v="2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x v="23"/>
    <x v="530"/>
    <x v="2"/>
    <x v="0"/>
    <s v="USD"/>
    <n v="1473566340"/>
    <n v="1470274509"/>
    <b v="1"/>
    <x v="231"/>
    <b v="1"/>
    <s v="film &amp; video/documentary"/>
    <n v="115"/>
    <x v="534"/>
    <x v="1"/>
    <x v="9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x v="1"/>
    <x v="531"/>
    <x v="2"/>
    <x v="0"/>
    <s v="USD"/>
    <n v="1441153705"/>
    <n v="1438561705"/>
    <b v="0"/>
    <x v="86"/>
    <b v="1"/>
    <s v="theater/plays"/>
    <n v="122"/>
    <x v="535"/>
    <x v="2"/>
    <x v="5"/>
    <x v="560"/>
    <d v="2015-09-02T00:28:25"/>
    <x v="4"/>
  </r>
  <r>
    <n v="4057"/>
    <s v="HOWARD BARKER DOUBLE BILL - Arcola Theatre 2015"/>
    <s v="Exhilarating Double Bill uniting London premiere of THE TWELFTH BATTLE OF ISONZO &amp; thrilling revival of JUDITH: A PARTING FROM THE BODY"/>
    <x v="63"/>
    <x v="532"/>
    <x v="1"/>
    <x v="4"/>
    <s v="GBP"/>
    <n v="1448492400"/>
    <n v="1446506080"/>
    <b v="0"/>
    <x v="0"/>
    <b v="0"/>
    <s v="theater/plays"/>
    <n v="22"/>
    <x v="536"/>
    <x v="2"/>
    <x v="5"/>
    <x v="561"/>
    <d v="2015-11-25T23:00:00"/>
    <x v="4"/>
  </r>
  <r>
    <n v="1310"/>
    <s v="k5-jkt.by kiger (Canceled)"/>
    <s v="An essential hoodie that holds all sized smart phones and keep your headphone wires tangle free."/>
    <x v="26"/>
    <x v="533"/>
    <x v="0"/>
    <x v="0"/>
    <s v="USD"/>
    <n v="1471622450"/>
    <n v="1467734450"/>
    <b v="0"/>
    <x v="164"/>
    <b v="0"/>
    <s v="technology/wearables"/>
    <n v="16"/>
    <x v="536"/>
    <x v="0"/>
    <x v="0"/>
    <x v="562"/>
    <d v="2016-08-19T16:00:5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x v="10"/>
    <x v="534"/>
    <x v="2"/>
    <x v="0"/>
    <s v="USD"/>
    <n v="1358117313"/>
    <n v="1355525313"/>
    <b v="0"/>
    <x v="151"/>
    <b v="1"/>
    <s v="music/indie rock"/>
    <n v="128"/>
    <x v="537"/>
    <x v="6"/>
    <x v="12"/>
    <x v="563"/>
    <d v="2013-01-13T22:48:33"/>
    <x v="6"/>
  </r>
  <r>
    <n v="531"/>
    <s v="COMPASS PLAYERS presents SYLVIA by A. R. Gurney"/>
    <s v="SYLVIA is a modern romantic comedy about a marriage and a talking dog. Directed by Jeanna Michaels. January 12 through January 29, 2017"/>
    <x v="57"/>
    <x v="124"/>
    <x v="2"/>
    <x v="0"/>
    <s v="USD"/>
    <n v="1481957940"/>
    <n v="1478050429"/>
    <b v="0"/>
    <x v="105"/>
    <b v="1"/>
    <s v="theater/plays"/>
    <n v="100"/>
    <x v="538"/>
    <x v="2"/>
    <x v="5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x v="144"/>
    <x v="535"/>
    <x v="2"/>
    <x v="0"/>
    <s v="USD"/>
    <n v="1464390916"/>
    <n v="1462576516"/>
    <b v="0"/>
    <x v="215"/>
    <b v="1"/>
    <s v="film &amp; video/television"/>
    <n v="129"/>
    <x v="539"/>
    <x v="1"/>
    <x v="11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x v="38"/>
    <x v="536"/>
    <x v="2"/>
    <x v="8"/>
    <s v="CAD"/>
    <n v="1429152600"/>
    <n v="1426815699"/>
    <b v="0"/>
    <x v="112"/>
    <b v="1"/>
    <s v="theater/spaces"/>
    <n v="110"/>
    <x v="540"/>
    <x v="2"/>
    <x v="3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x v="5"/>
    <x v="537"/>
    <x v="1"/>
    <x v="0"/>
    <s v="USD"/>
    <n v="1467694740"/>
    <n v="1465398670"/>
    <b v="1"/>
    <x v="232"/>
    <b v="0"/>
    <s v="technology/makerspaces"/>
    <n v="63"/>
    <x v="541"/>
    <x v="0"/>
    <x v="14"/>
    <x v="567"/>
    <d v="2016-07-05T04:59:00"/>
    <x v="1"/>
  </r>
  <r>
    <n v="2001"/>
    <s v="Nuimo: Seamless Smart Home Interface"/>
    <s v="Nuimo is a universal controller for the internet of things. Control your music, lights, locks and more."/>
    <x v="51"/>
    <x v="538"/>
    <x v="2"/>
    <x v="13"/>
    <s v="EUR"/>
    <n v="1434139200"/>
    <n v="1431406916"/>
    <b v="1"/>
    <x v="233"/>
    <b v="1"/>
    <s v="technology/hardware"/>
    <n v="382"/>
    <x v="542"/>
    <x v="0"/>
    <x v="4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x v="7"/>
    <x v="539"/>
    <x v="1"/>
    <x v="0"/>
    <s v="USD"/>
    <n v="1404194400"/>
    <n v="1400600840"/>
    <b v="0"/>
    <x v="67"/>
    <b v="0"/>
    <s v="theater/plays"/>
    <n v="22"/>
    <x v="543"/>
    <x v="2"/>
    <x v="5"/>
    <x v="569"/>
    <d v="2014-07-01T06:00:00"/>
    <x v="2"/>
  </r>
  <r>
    <n v="1280"/>
    <s v="Nothing More's New Album"/>
    <s v="Nothing More is recording their forthcoming record and needs to join forces with you to make this album HUGE! "/>
    <x v="38"/>
    <x v="540"/>
    <x v="2"/>
    <x v="0"/>
    <s v="USD"/>
    <n v="1299003054"/>
    <n v="1291227054"/>
    <b v="1"/>
    <x v="88"/>
    <b v="1"/>
    <s v="music/rock"/>
    <n v="111"/>
    <x v="544"/>
    <x v="6"/>
    <x v="21"/>
    <x v="570"/>
    <d v="2011-03-01T18:10:54"/>
    <x v="5"/>
  </r>
  <r>
    <n v="1307"/>
    <s v="VR Card - Customized Virtual Reality Viewer (Canceled)"/>
    <s v="Get VR to Everyone with Mailable, Ready to Use Viewers"/>
    <x v="7"/>
    <x v="541"/>
    <x v="0"/>
    <x v="0"/>
    <s v="USD"/>
    <n v="1455710679"/>
    <n v="1453118679"/>
    <b v="0"/>
    <x v="16"/>
    <b v="0"/>
    <s v="technology/wearables"/>
    <n v="12"/>
    <x v="545"/>
    <x v="0"/>
    <x v="0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x v="27"/>
    <x v="542"/>
    <x v="2"/>
    <x v="4"/>
    <s v="GBP"/>
    <n v="1437934759"/>
    <n v="1434478759"/>
    <b v="1"/>
    <x v="86"/>
    <b v="1"/>
    <s v="theater/plays"/>
    <n v="100"/>
    <x v="546"/>
    <x v="2"/>
    <x v="5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x v="38"/>
    <x v="543"/>
    <x v="2"/>
    <x v="0"/>
    <s v="USD"/>
    <n v="1447523371"/>
    <n v="1444927771"/>
    <b v="0"/>
    <x v="169"/>
    <b v="1"/>
    <s v="theater/plays"/>
    <n v="102"/>
    <x v="547"/>
    <x v="2"/>
    <x v="5"/>
    <x v="573"/>
    <d v="2015-11-14T17:49:31"/>
    <x v="4"/>
  </r>
  <r>
    <n v="3635"/>
    <s v="Mary's Son"/>
    <s v="Mary's Son is a pop opera about Jesus and the hope he brings to all people."/>
    <x v="63"/>
    <x v="544"/>
    <x v="1"/>
    <x v="0"/>
    <s v="USD"/>
    <n v="1461186676"/>
    <n v="1458594676"/>
    <b v="0"/>
    <x v="29"/>
    <b v="0"/>
    <s v="theater/musical"/>
    <n v="36"/>
    <x v="548"/>
    <x v="2"/>
    <x v="18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x v="7"/>
    <x v="545"/>
    <x v="2"/>
    <x v="0"/>
    <s v="USD"/>
    <n v="1478516737"/>
    <n v="1475921137"/>
    <b v="1"/>
    <x v="234"/>
    <b v="1"/>
    <s v="technology/hardware"/>
    <n v="212"/>
    <x v="549"/>
    <x v="0"/>
    <x v="4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x v="77"/>
    <x v="546"/>
    <x v="2"/>
    <x v="15"/>
    <s v="EUR"/>
    <n v="1421319240"/>
    <n v="1418649019"/>
    <b v="0"/>
    <x v="155"/>
    <b v="1"/>
    <s v="publishing/nonfiction"/>
    <n v="100"/>
    <x v="550"/>
    <x v="4"/>
    <x v="19"/>
    <x v="576"/>
    <d v="2015-01-15T10:54:00"/>
    <x v="4"/>
  </r>
  <r>
    <n v="1965"/>
    <s v="BoardX: The Open Source Miniature Motherboard [Redemption]"/>
    <s v="BoardX is a collection of electronic circuit boards that stack on top of one another to share resources and communicate"/>
    <x v="1"/>
    <x v="547"/>
    <x v="2"/>
    <x v="0"/>
    <s v="USD"/>
    <n v="1326330000"/>
    <n v="1324433310"/>
    <b v="1"/>
    <x v="39"/>
    <b v="1"/>
    <s v="technology/hardware"/>
    <n v="262"/>
    <x v="551"/>
    <x v="0"/>
    <x v="4"/>
    <x v="577"/>
    <d v="2012-01-12T01:00:00"/>
    <x v="3"/>
  </r>
  <r>
    <n v="825"/>
    <s v="KILL FREEMAN"/>
    <s v="Kickstarting Kill Freeman independently. Help fund the New Record, Video and Live Shows."/>
    <x v="47"/>
    <x v="548"/>
    <x v="2"/>
    <x v="0"/>
    <s v="USD"/>
    <n v="1351495284"/>
    <n v="1349335284"/>
    <b v="0"/>
    <x v="126"/>
    <b v="1"/>
    <s v="music/rock"/>
    <n v="100"/>
    <x v="552"/>
    <x v="6"/>
    <x v="21"/>
    <x v="578"/>
    <d v="2012-10-29T07:21:24"/>
    <x v="3"/>
  </r>
  <r>
    <n v="3360"/>
    <s v="Pretty Butch"/>
    <s v="World Premiere, an M1 Singapore Fringe Festival 2017 commission."/>
    <x v="104"/>
    <x v="549"/>
    <x v="2"/>
    <x v="17"/>
    <s v="SGD"/>
    <n v="1481731140"/>
    <n v="1479866343"/>
    <b v="0"/>
    <x v="138"/>
    <b v="1"/>
    <s v="theater/plays"/>
    <n v="101"/>
    <x v="553"/>
    <x v="2"/>
    <x v="5"/>
    <x v="579"/>
    <d v="2016-12-14T15:59:00"/>
    <x v="1"/>
  </r>
  <r>
    <n v="2938"/>
    <s v="Keep It Spinning."/>
    <s v="Keep It Spinning! Is an after-school, six week workshop, during which students create an musical based on on an overarching theme."/>
    <x v="57"/>
    <x v="550"/>
    <x v="2"/>
    <x v="0"/>
    <s v="USD"/>
    <n v="1422636814"/>
    <n v="1420044814"/>
    <b v="0"/>
    <x v="97"/>
    <b v="1"/>
    <s v="theater/musical"/>
    <n v="101"/>
    <x v="553"/>
    <x v="2"/>
    <x v="18"/>
    <x v="580"/>
    <d v="2015-01-30T16:53:34"/>
    <x v="4"/>
  </r>
  <r>
    <n v="40"/>
    <s v="Regal Fare Season One"/>
    <s v="There is a cooking show in production that needs your help, a show about using local ingredients to create simple and elegant meals."/>
    <x v="65"/>
    <x v="551"/>
    <x v="2"/>
    <x v="0"/>
    <s v="USD"/>
    <n v="1403150400"/>
    <n v="1401426488"/>
    <b v="0"/>
    <x v="62"/>
    <b v="1"/>
    <s v="film &amp; video/television"/>
    <n v="101"/>
    <x v="554"/>
    <x v="1"/>
    <x v="11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x v="1"/>
    <x v="552"/>
    <x v="2"/>
    <x v="8"/>
    <s v="CAD"/>
    <n v="1402334811"/>
    <n v="1401470811"/>
    <b v="0"/>
    <x v="59"/>
    <b v="1"/>
    <s v="theater/plays"/>
    <n v="144"/>
    <x v="555"/>
    <x v="2"/>
    <x v="5"/>
    <x v="582"/>
    <d v="2014-06-09T17:26:51"/>
    <x v="2"/>
  </r>
  <r>
    <n v="530"/>
    <s v="Corners Grove"/>
    <s v="Corners Grove is a coming-of-age play about leaving home, gender identity and the death of Whitney Houston; will benefit Win NYC."/>
    <x v="145"/>
    <x v="553"/>
    <x v="2"/>
    <x v="0"/>
    <s v="USD"/>
    <n v="1435111200"/>
    <n v="1433254268"/>
    <b v="0"/>
    <x v="35"/>
    <b v="1"/>
    <s v="theater/plays"/>
    <n v="108"/>
    <x v="556"/>
    <x v="2"/>
    <x v="5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x v="63"/>
    <x v="554"/>
    <x v="1"/>
    <x v="0"/>
    <s v="USD"/>
    <n v="1452795416"/>
    <n v="1450203416"/>
    <b v="0"/>
    <x v="0"/>
    <b v="0"/>
    <s v="theater/plays"/>
    <n v="22"/>
    <x v="557"/>
    <x v="2"/>
    <x v="5"/>
    <x v="584"/>
    <d v="2016-01-14T18:16:56"/>
    <x v="1"/>
  </r>
  <r>
    <n v="2677"/>
    <s v="Tinkr Tech - mobile makerspace"/>
    <s v="A mobile tech lab with cutting edge maker tools that travels to schools to offer free creative workshops for school age kids."/>
    <x v="88"/>
    <x v="555"/>
    <x v="1"/>
    <x v="0"/>
    <s v="USD"/>
    <n v="1404348143"/>
    <n v="1401756143"/>
    <b v="0"/>
    <x v="5"/>
    <b v="0"/>
    <s v="technology/makerspaces"/>
    <n v="18"/>
    <x v="558"/>
    <x v="0"/>
    <x v="14"/>
    <x v="585"/>
    <d v="2014-07-03T00:42:23"/>
    <x v="2"/>
  </r>
  <r>
    <n v="2789"/>
    <s v="The Adventurers Club"/>
    <s v="BNT's Biggest Adventure So Far: Our 2015 full length production!"/>
    <x v="43"/>
    <x v="304"/>
    <x v="2"/>
    <x v="0"/>
    <s v="USD"/>
    <n v="1426132800"/>
    <n v="1424477934"/>
    <b v="0"/>
    <x v="164"/>
    <b v="1"/>
    <s v="theater/plays"/>
    <n v="101"/>
    <x v="559"/>
    <x v="2"/>
    <x v="5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x v="74"/>
    <x v="556"/>
    <x v="2"/>
    <x v="0"/>
    <s v="USD"/>
    <n v="1483417020"/>
    <n v="1480480167"/>
    <b v="0"/>
    <x v="235"/>
    <b v="1"/>
    <s v="food/small batch"/>
    <n v="101"/>
    <x v="560"/>
    <x v="5"/>
    <x v="29"/>
    <x v="587"/>
    <d v="2017-01-03T04:17:00"/>
    <x v="0"/>
  </r>
  <r>
    <n v="2718"/>
    <s v="Bard Beyond the Big Top"/>
    <s v="The Bard has burst beyond the big top and we're reaching out to our Beloved Benefactors to help build our festival's future."/>
    <x v="55"/>
    <x v="557"/>
    <x v="2"/>
    <x v="0"/>
    <s v="USD"/>
    <n v="1462316400"/>
    <n v="1459865945"/>
    <b v="1"/>
    <x v="236"/>
    <b v="1"/>
    <s v="theater/spaces"/>
    <n v="104"/>
    <x v="561"/>
    <x v="2"/>
    <x v="3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x v="65"/>
    <x v="558"/>
    <x v="2"/>
    <x v="8"/>
    <s v="CAD"/>
    <n v="1458235549"/>
    <n v="1455647149"/>
    <b v="0"/>
    <x v="24"/>
    <b v="1"/>
    <s v="technology/wearables"/>
    <n v="107"/>
    <x v="562"/>
    <x v="0"/>
    <x v="0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x v="63"/>
    <x v="559"/>
    <x v="2"/>
    <x v="0"/>
    <s v="USD"/>
    <n v="1408942740"/>
    <n v="1406958354"/>
    <b v="0"/>
    <x v="105"/>
    <b v="1"/>
    <s v="theater/plays"/>
    <n v="111"/>
    <x v="563"/>
    <x v="2"/>
    <x v="5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x v="8"/>
    <x v="560"/>
    <x v="2"/>
    <x v="0"/>
    <s v="USD"/>
    <n v="1387688400"/>
    <n v="1384920804"/>
    <b v="0"/>
    <x v="237"/>
    <b v="1"/>
    <s v="film &amp; video/documentary"/>
    <n v="101"/>
    <x v="564"/>
    <x v="1"/>
    <x v="9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x v="63"/>
    <x v="561"/>
    <x v="2"/>
    <x v="0"/>
    <s v="USD"/>
    <n v="1460141521"/>
    <n v="1457553121"/>
    <b v="1"/>
    <x v="35"/>
    <b v="1"/>
    <s v="film &amp; video/documentary"/>
    <n v="104"/>
    <x v="565"/>
    <x v="1"/>
    <x v="9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x v="43"/>
    <x v="562"/>
    <x v="2"/>
    <x v="0"/>
    <s v="USD"/>
    <n v="1429286400"/>
    <n v="1427221560"/>
    <b v="0"/>
    <x v="35"/>
    <b v="1"/>
    <s v="theater/plays"/>
    <n v="121"/>
    <x v="566"/>
    <x v="2"/>
    <x v="5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x v="146"/>
    <x v="188"/>
    <x v="1"/>
    <x v="0"/>
    <s v="USD"/>
    <n v="1429291982"/>
    <n v="1426699982"/>
    <b v="0"/>
    <x v="20"/>
    <b v="0"/>
    <s v="theater/spaces"/>
    <n v="4"/>
    <x v="567"/>
    <x v="2"/>
    <x v="3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x v="38"/>
    <x v="563"/>
    <x v="2"/>
    <x v="0"/>
    <s v="USD"/>
    <n v="1471291782"/>
    <n v="1468699782"/>
    <b v="0"/>
    <x v="238"/>
    <b v="1"/>
    <s v="theater/plays"/>
    <n v="102"/>
    <x v="568"/>
    <x v="2"/>
    <x v="5"/>
    <x v="595"/>
    <d v="2016-08-15T20:09:42"/>
    <x v="1"/>
  </r>
  <r>
    <n v="3297"/>
    <s v="MY EYES WENT DARK"/>
    <s v="A father loses his family in a freak plane crash and goes on to murder the air traffic controller he holds responsible."/>
    <x v="37"/>
    <x v="564"/>
    <x v="2"/>
    <x v="4"/>
    <s v="GBP"/>
    <n v="1438037940"/>
    <n v="1436380256"/>
    <b v="0"/>
    <x v="141"/>
    <b v="1"/>
    <s v="theater/plays"/>
    <n v="100"/>
    <x v="569"/>
    <x v="2"/>
    <x v="5"/>
    <x v="596"/>
    <d v="2015-07-27T22:59:00"/>
    <x v="4"/>
  </r>
  <r>
    <n v="3481"/>
    <s v="FIX THE FITZ"/>
    <s v="One of Australia's greatest theatres needs your help. Please help us refurnish, fit out and restore this legendary storytelling venue."/>
    <x v="22"/>
    <x v="565"/>
    <x v="2"/>
    <x v="2"/>
    <s v="AUD"/>
    <n v="1420178188"/>
    <n v="1418709388"/>
    <b v="0"/>
    <x v="119"/>
    <b v="1"/>
    <s v="theater/plays"/>
    <n v="119"/>
    <x v="570"/>
    <x v="2"/>
    <x v="5"/>
    <x v="597"/>
    <d v="2015-01-02T05:56:28"/>
    <x v="4"/>
  </r>
  <r>
    <n v="3530"/>
    <s v="Far From Fiction"/>
    <s v="â€œFar From Fictionâ€ is a powerful play, written by Sally Willis, offering insights into a new understanding of  female psychology."/>
    <x v="147"/>
    <x v="566"/>
    <x v="2"/>
    <x v="4"/>
    <s v="GBP"/>
    <n v="1460318400"/>
    <n v="1457881057"/>
    <b v="0"/>
    <x v="191"/>
    <b v="1"/>
    <s v="theater/plays"/>
    <n v="100"/>
    <x v="571"/>
    <x v="2"/>
    <x v="5"/>
    <x v="598"/>
    <d v="2016-04-10T20:00:00"/>
    <x v="1"/>
  </r>
  <r>
    <n v="3504"/>
    <s v="Sterling Lion Theater Company"/>
    <s v="The Sterling Lion Theater Company is a non-profit theater group established for the benefit of the Connecticut lower Naugatuck Valley."/>
    <x v="90"/>
    <x v="457"/>
    <x v="2"/>
    <x v="0"/>
    <s v="USD"/>
    <n v="1447959491"/>
    <n v="1445363891"/>
    <b v="0"/>
    <x v="49"/>
    <b v="1"/>
    <s v="theater/plays"/>
    <n v="100"/>
    <x v="571"/>
    <x v="2"/>
    <x v="5"/>
    <x v="599"/>
    <d v="2015-11-19T18:58:11"/>
    <x v="4"/>
  </r>
  <r>
    <n v="226"/>
    <s v="MAGGIE Film"/>
    <s v="A TRUE STORY OF DOMESTIC VILOLENCE THAT SEEKS TO OFFER THE VIEWER OUTLEST OF SUPPORT."/>
    <x v="148"/>
    <x v="171"/>
    <x v="1"/>
    <x v="4"/>
    <s v="GBP"/>
    <n v="1433064540"/>
    <n v="1428854344"/>
    <b v="0"/>
    <x v="12"/>
    <b v="0"/>
    <s v="film &amp; video/drama"/>
    <n v="1"/>
    <x v="571"/>
    <x v="1"/>
    <x v="1"/>
    <x v="600"/>
    <d v="2015-05-31T09:29:0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x v="567"/>
    <x v="1"/>
    <x v="0"/>
    <s v="USD"/>
    <n v="1480011987"/>
    <n v="1477416387"/>
    <b v="0"/>
    <x v="20"/>
    <b v="0"/>
    <s v="technology/wearables"/>
    <n v="31"/>
    <x v="572"/>
    <x v="0"/>
    <x v="0"/>
    <x v="601"/>
    <d v="2016-11-24T18:26:27"/>
    <x v="1"/>
  </r>
  <r>
    <n v="2972"/>
    <s v="A Bad Plan"/>
    <s v="A group of artists. A mythical art piece. A harrowing quest. And some margaritas."/>
    <x v="65"/>
    <x v="568"/>
    <x v="2"/>
    <x v="0"/>
    <s v="USD"/>
    <n v="1480899600"/>
    <n v="1479609520"/>
    <b v="0"/>
    <x v="24"/>
    <b v="1"/>
    <s v="theater/plays"/>
    <n v="105"/>
    <x v="573"/>
    <x v="2"/>
    <x v="5"/>
    <x v="602"/>
    <d v="2016-12-05T01:00:00"/>
    <x v="1"/>
  </r>
  <r>
    <n v="1207"/>
    <s v="ITALIANA"/>
    <s v="A humanistic photo book about ancestral &amp; post-modern Italy."/>
    <x v="149"/>
    <x v="569"/>
    <x v="2"/>
    <x v="10"/>
    <s v="EUR"/>
    <n v="1459418400"/>
    <n v="1456827573"/>
    <b v="0"/>
    <x v="221"/>
    <b v="1"/>
    <s v="photography/photobooks"/>
    <n v="104"/>
    <x v="574"/>
    <x v="3"/>
    <x v="6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x v="570"/>
    <x v="2"/>
    <x v="0"/>
    <s v="USD"/>
    <n v="1404077484"/>
    <n v="1401485484"/>
    <b v="1"/>
    <x v="22"/>
    <b v="1"/>
    <s v="food/small batch"/>
    <n v="101"/>
    <x v="575"/>
    <x v="5"/>
    <x v="29"/>
    <x v="604"/>
    <d v="2014-06-29T21:31:24"/>
    <x v="2"/>
  </r>
  <r>
    <n v="89"/>
    <s v="The Southwest Chronicles"/>
    <s v="A chronicle of four very different stories concerning racism to the power of love, all set in the beauty of the Southwest."/>
    <x v="27"/>
    <x v="571"/>
    <x v="2"/>
    <x v="0"/>
    <s v="USD"/>
    <n v="1370196192"/>
    <n v="1368036192"/>
    <b v="0"/>
    <x v="58"/>
    <b v="1"/>
    <s v="film &amp; video/shorts"/>
    <n v="115"/>
    <x v="576"/>
    <x v="1"/>
    <x v="26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x v="1"/>
    <x v="572"/>
    <x v="2"/>
    <x v="0"/>
    <s v="USD"/>
    <n v="1460917119"/>
    <n v="1455736719"/>
    <b v="0"/>
    <x v="214"/>
    <b v="1"/>
    <s v="technology/wearables"/>
    <n v="214"/>
    <x v="577"/>
    <x v="0"/>
    <x v="0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x v="1"/>
    <x v="573"/>
    <x v="2"/>
    <x v="0"/>
    <s v="USD"/>
    <n v="1420734696"/>
    <n v="1418142696"/>
    <b v="0"/>
    <x v="179"/>
    <b v="1"/>
    <s v="theater/plays"/>
    <n v="100"/>
    <x v="578"/>
    <x v="2"/>
    <x v="5"/>
    <x v="607"/>
    <d v="2015-01-08T16:31:36"/>
    <x v="4"/>
  </r>
  <r>
    <n v="92"/>
    <s v="Euphoria"/>
    <s v="Euphoria is an adventure film that follows adrenaline filled athletes on their hunt for the sublime while balancing family and careers."/>
    <x v="1"/>
    <x v="574"/>
    <x v="2"/>
    <x v="8"/>
    <s v="CAD"/>
    <n v="1485936000"/>
    <n v="1481949983"/>
    <b v="0"/>
    <x v="26"/>
    <b v="1"/>
    <s v="film &amp; video/shorts"/>
    <n v="105"/>
    <x v="579"/>
    <x v="1"/>
    <x v="26"/>
    <x v="608"/>
    <d v="2017-02-01T08:00:00"/>
    <x v="0"/>
  </r>
  <r>
    <n v="1728"/>
    <s v="With His Presence"/>
    <s v="Be in God's presence through instrumental covers of hymns. Help me build a home studio to freely distribute this album."/>
    <x v="150"/>
    <x v="575"/>
    <x v="1"/>
    <x v="0"/>
    <s v="USD"/>
    <n v="1445439674"/>
    <n v="1442847674"/>
    <b v="0"/>
    <x v="18"/>
    <b v="0"/>
    <s v="music/faith"/>
    <n v="68"/>
    <x v="580"/>
    <x v="6"/>
    <x v="15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x v="55"/>
    <x v="576"/>
    <x v="1"/>
    <x v="0"/>
    <s v="USD"/>
    <n v="1318180033"/>
    <n v="1315588033"/>
    <b v="0"/>
    <x v="5"/>
    <b v="0"/>
    <s v="games/video games"/>
    <n v="18"/>
    <x v="581"/>
    <x v="7"/>
    <x v="23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x v="14"/>
    <x v="577"/>
    <x v="2"/>
    <x v="0"/>
    <s v="USD"/>
    <n v="1459348740"/>
    <n v="1458647725"/>
    <b v="0"/>
    <x v="80"/>
    <b v="1"/>
    <s v="theater/plays"/>
    <n v="102"/>
    <x v="582"/>
    <x v="2"/>
    <x v="5"/>
    <x v="611"/>
    <d v="2016-03-30T14:39:00"/>
    <x v="1"/>
  </r>
  <r>
    <n v="598"/>
    <s v="Goals not creeds"/>
    <s v="This is a project to create a crowd-funding site for Urantia Book readers worldwide."/>
    <x v="14"/>
    <x v="578"/>
    <x v="1"/>
    <x v="0"/>
    <s v="USD"/>
    <n v="1417737781"/>
    <n v="1415145781"/>
    <b v="0"/>
    <x v="18"/>
    <b v="0"/>
    <s v="technology/web"/>
    <n v="34"/>
    <x v="583"/>
    <x v="0"/>
    <x v="24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x v="57"/>
    <x v="579"/>
    <x v="2"/>
    <x v="0"/>
    <s v="USD"/>
    <n v="1421009610"/>
    <n v="1419281610"/>
    <b v="0"/>
    <x v="4"/>
    <b v="1"/>
    <s v="theater/plays"/>
    <n v="100"/>
    <x v="584"/>
    <x v="2"/>
    <x v="5"/>
    <x v="613"/>
    <d v="2015-01-11T20:53:30"/>
    <x v="4"/>
  </r>
  <r>
    <n v="286"/>
    <s v="George Tice: Seeing Beyond the Moment"/>
    <s v="A documentary film on the life of legendary photographer George Tice by Peter Bosco, Bruce Wodder and Douglas Underdahl."/>
    <x v="38"/>
    <x v="580"/>
    <x v="2"/>
    <x v="0"/>
    <s v="USD"/>
    <n v="1364236524"/>
    <n v="1360352124"/>
    <b v="1"/>
    <x v="159"/>
    <b v="1"/>
    <s v="film &amp; video/documentary"/>
    <n v="109"/>
    <x v="585"/>
    <x v="1"/>
    <x v="9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x v="38"/>
    <x v="581"/>
    <x v="2"/>
    <x v="0"/>
    <s v="USD"/>
    <n v="1465797540"/>
    <n v="1463155034"/>
    <b v="0"/>
    <x v="239"/>
    <b v="1"/>
    <s v="photography/photobooks"/>
    <n v="253"/>
    <x v="586"/>
    <x v="3"/>
    <x v="6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x v="22"/>
    <x v="582"/>
    <x v="2"/>
    <x v="0"/>
    <s v="USD"/>
    <n v="1279360740"/>
    <n v="1275415679"/>
    <b v="1"/>
    <x v="240"/>
    <b v="1"/>
    <s v="film &amp; video/documentary"/>
    <n v="106"/>
    <x v="587"/>
    <x v="1"/>
    <x v="9"/>
    <x v="616"/>
    <d v="2010-07-17T09:59:00"/>
    <x v="7"/>
  </r>
  <r>
    <n v="2063"/>
    <s v="Up to 4 axis Beaglebone black based CNC control"/>
    <s v="Build a professional grade Linux CNC control with Beaglebone black and our CNC cape."/>
    <x v="57"/>
    <x v="583"/>
    <x v="2"/>
    <x v="13"/>
    <s v="EUR"/>
    <n v="1463333701"/>
    <n v="1460482501"/>
    <b v="0"/>
    <x v="241"/>
    <b v="1"/>
    <s v="technology/hardware"/>
    <n v="148"/>
    <x v="588"/>
    <x v="0"/>
    <x v="4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x v="123"/>
    <x v="584"/>
    <x v="1"/>
    <x v="0"/>
    <s v="USD"/>
    <n v="1486830030"/>
    <n v="1483806030"/>
    <b v="1"/>
    <x v="77"/>
    <b v="0"/>
    <s v="photography/photobooks"/>
    <n v="41"/>
    <x v="589"/>
    <x v="3"/>
    <x v="6"/>
    <x v="618"/>
    <d v="2017-02-11T16:20:30"/>
    <x v="0"/>
  </r>
  <r>
    <n v="3751"/>
    <s v="GGC Productions 2016"/>
    <s v="I will be performing in TWO productions to kick off the 2016 season. NEED HELP TO FUND THESE GREAT SHOWS!"/>
    <x v="90"/>
    <x v="585"/>
    <x v="2"/>
    <x v="0"/>
    <s v="USD"/>
    <n v="1459641073"/>
    <n v="1454460673"/>
    <b v="0"/>
    <x v="10"/>
    <b v="1"/>
    <s v="theater/musical"/>
    <n v="133"/>
    <x v="590"/>
    <x v="2"/>
    <x v="18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x v="39"/>
    <x v="586"/>
    <x v="1"/>
    <x v="0"/>
    <s v="USD"/>
    <n v="1385136000"/>
    <n v="1381923548"/>
    <b v="0"/>
    <x v="242"/>
    <b v="0"/>
    <s v="technology/wearables"/>
    <n v="82"/>
    <x v="591"/>
    <x v="0"/>
    <x v="0"/>
    <x v="620"/>
    <d v="2013-11-22T16:00:00"/>
    <x v="6"/>
  </r>
  <r>
    <n v="2616"/>
    <s v="James Webb Deployable Model"/>
    <s v="Production of variously-sized deployable models of NASA's James Webb Space Telescope to promote hands-on learning."/>
    <x v="23"/>
    <x v="587"/>
    <x v="2"/>
    <x v="0"/>
    <s v="USD"/>
    <n v="1440546729"/>
    <n v="1437954729"/>
    <b v="1"/>
    <x v="243"/>
    <b v="1"/>
    <s v="technology/space exploration"/>
    <n v="115"/>
    <x v="592"/>
    <x v="0"/>
    <x v="28"/>
    <x v="621"/>
    <d v="2015-08-25T23:52:09"/>
    <x v="4"/>
  </r>
  <r>
    <n v="704"/>
    <s v="ZNITCH- The Evolution in Helmet Safety"/>
    <s v="Turn you helmet into the safest helmet and don't worry about a thing,you will always have the right fit!!"/>
    <x v="51"/>
    <x v="588"/>
    <x v="1"/>
    <x v="8"/>
    <s v="CAD"/>
    <n v="1487565468"/>
    <n v="1482381468"/>
    <b v="0"/>
    <x v="9"/>
    <b v="0"/>
    <s v="technology/wearables"/>
    <n v="1"/>
    <x v="593"/>
    <x v="0"/>
    <x v="0"/>
    <x v="622"/>
    <d v="2017-02-20T04:37:48"/>
    <x v="0"/>
  </r>
  <r>
    <n v="3023"/>
    <s v="The Night Watch"/>
    <s v="Antonia Goddard Productions in association with Jethro Compton Productions presents THE NIGHT WATCH, an exciting new historical drama."/>
    <x v="151"/>
    <x v="589"/>
    <x v="2"/>
    <x v="4"/>
    <s v="GBP"/>
    <n v="1434039186"/>
    <n v="1430151186"/>
    <b v="0"/>
    <x v="0"/>
    <b v="1"/>
    <s v="theater/spaces"/>
    <n v="103"/>
    <x v="594"/>
    <x v="2"/>
    <x v="3"/>
    <x v="623"/>
    <d v="2015-06-11T16:13:06"/>
    <x v="4"/>
  </r>
  <r>
    <n v="3837"/>
    <s v="Farcical Elements Presents Boeing-Boeing"/>
    <s v="A high-flying French farce with the thrust of a well-tuned jet engine"/>
    <x v="65"/>
    <x v="590"/>
    <x v="2"/>
    <x v="4"/>
    <s v="GBP"/>
    <n v="1435947758"/>
    <n v="1432837358"/>
    <b v="0"/>
    <x v="24"/>
    <b v="1"/>
    <s v="theater/plays"/>
    <n v="102"/>
    <x v="595"/>
    <x v="2"/>
    <x v="5"/>
    <x v="624"/>
    <d v="2015-07-03T18:22:38"/>
    <x v="4"/>
  </r>
  <r>
    <n v="220"/>
    <s v="LA VIE"/>
    <s v="A Freelancer abandons everything to chase after his dream of being &quot;great&quot; escape to Bangkok and return to his home-world."/>
    <x v="7"/>
    <x v="591"/>
    <x v="1"/>
    <x v="0"/>
    <s v="USD"/>
    <n v="1440101160"/>
    <n v="1436542030"/>
    <b v="0"/>
    <x v="17"/>
    <b v="0"/>
    <s v="film &amp; video/drama"/>
    <n v="1"/>
    <x v="596"/>
    <x v="1"/>
    <x v="1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52"/>
    <x v="592"/>
    <x v="2"/>
    <x v="0"/>
    <s v="USD"/>
    <n v="1433125200"/>
    <n v="1429312694"/>
    <b v="1"/>
    <x v="244"/>
    <b v="1"/>
    <s v="film &amp; video/documentary"/>
    <n v="102"/>
    <x v="597"/>
    <x v="1"/>
    <x v="9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x v="153"/>
    <x v="440"/>
    <x v="2"/>
    <x v="4"/>
    <s v="GBP"/>
    <n v="1465750800"/>
    <n v="1463771421"/>
    <b v="0"/>
    <x v="6"/>
    <b v="1"/>
    <s v="theater/plays"/>
    <n v="100"/>
    <x v="598"/>
    <x v="2"/>
    <x v="5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x v="38"/>
    <x v="593"/>
    <x v="1"/>
    <x v="0"/>
    <s v="USD"/>
    <n v="1485905520"/>
    <n v="1481150949"/>
    <b v="0"/>
    <x v="18"/>
    <b v="0"/>
    <s v="technology/wearables"/>
    <n v="6"/>
    <x v="599"/>
    <x v="0"/>
    <x v="0"/>
    <x v="628"/>
    <d v="2017-01-31T23:32:00"/>
    <x v="0"/>
  </r>
  <r>
    <n v="693"/>
    <s v="Prana: Wearable for Breathing and Posture"/>
    <s v="Prana is the first wearable combining breath and posture tracking to make your sitting time count."/>
    <x v="11"/>
    <x v="594"/>
    <x v="1"/>
    <x v="0"/>
    <s v="USD"/>
    <n v="1430421827"/>
    <n v="1427829827"/>
    <b v="0"/>
    <x v="245"/>
    <b v="0"/>
    <s v="technology/wearables"/>
    <n v="35"/>
    <x v="600"/>
    <x v="0"/>
    <x v="0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x v="65"/>
    <x v="595"/>
    <x v="2"/>
    <x v="0"/>
    <s v="USD"/>
    <n v="1425275940"/>
    <n v="1422371381"/>
    <b v="0"/>
    <x v="80"/>
    <b v="1"/>
    <s v="music/rock"/>
    <n v="125"/>
    <x v="601"/>
    <x v="6"/>
    <x v="21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x v="23"/>
    <x v="596"/>
    <x v="2"/>
    <x v="0"/>
    <s v="USD"/>
    <n v="1415213324"/>
    <n v="1412617724"/>
    <b v="1"/>
    <x v="246"/>
    <b v="1"/>
    <s v="theater/plays"/>
    <n v="102"/>
    <x v="602"/>
    <x v="2"/>
    <x v="5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x v="5"/>
    <x v="597"/>
    <x v="2"/>
    <x v="0"/>
    <s v="USD"/>
    <n v="1463198340"/>
    <n v="1461117201"/>
    <b v="0"/>
    <x v="65"/>
    <b v="1"/>
    <s v="theater/plays"/>
    <n v="114"/>
    <x v="603"/>
    <x v="2"/>
    <x v="5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x v="14"/>
    <x v="598"/>
    <x v="1"/>
    <x v="0"/>
    <s v="USD"/>
    <n v="1422473831"/>
    <n v="1419881831"/>
    <b v="0"/>
    <x v="49"/>
    <b v="0"/>
    <s v="theater/plays"/>
    <n v="38"/>
    <x v="604"/>
    <x v="2"/>
    <x v="5"/>
    <x v="633"/>
    <d v="2015-01-28T19:37:11"/>
    <x v="4"/>
  </r>
  <r>
    <n v="156"/>
    <s v="Mosaics (Canceled)"/>
    <s v="A short science-fiction film about an underground network of human-animal hybrids &amp; their struggle with oppression &amp; marginalization."/>
    <x v="5"/>
    <x v="599"/>
    <x v="0"/>
    <x v="8"/>
    <s v="CAD"/>
    <n v="1407034796"/>
    <n v="1401850796"/>
    <b v="0"/>
    <x v="3"/>
    <b v="0"/>
    <s v="film &amp; video/science fiction"/>
    <n v="5"/>
    <x v="605"/>
    <x v="1"/>
    <x v="17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x v="7"/>
    <x v="600"/>
    <x v="2"/>
    <x v="0"/>
    <s v="USD"/>
    <n v="1402892700"/>
    <n v="1400474329"/>
    <b v="0"/>
    <x v="247"/>
    <b v="1"/>
    <s v="theater/spaces"/>
    <n v="103"/>
    <x v="606"/>
    <x v="2"/>
    <x v="3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x v="47"/>
    <x v="601"/>
    <x v="2"/>
    <x v="0"/>
    <s v="USD"/>
    <n v="1433736000"/>
    <n v="1430945149"/>
    <b v="0"/>
    <x v="248"/>
    <b v="1"/>
    <s v="photography/photobooks"/>
    <n v="105"/>
    <x v="607"/>
    <x v="3"/>
    <x v="6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x v="23"/>
    <x v="602"/>
    <x v="2"/>
    <x v="0"/>
    <s v="USD"/>
    <n v="1337885168"/>
    <n v="1335293168"/>
    <b v="0"/>
    <x v="231"/>
    <b v="1"/>
    <s v="music/pop"/>
    <n v="105"/>
    <x v="608"/>
    <x v="6"/>
    <x v="13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x v="154"/>
    <x v="603"/>
    <x v="2"/>
    <x v="4"/>
    <s v="GBP"/>
    <n v="1354233296"/>
    <n v="1351641296"/>
    <b v="1"/>
    <x v="249"/>
    <b v="1"/>
    <s v="technology/hardware"/>
    <n v="226"/>
    <x v="609"/>
    <x v="0"/>
    <x v="4"/>
    <x v="638"/>
    <d v="2012-11-29T23:54:56"/>
    <x v="3"/>
  </r>
  <r>
    <n v="2031"/>
    <s v="Linkio: the $100 Smart Home Devices Solution"/>
    <s v="With Linkio you can use your smartphone to control every electronic you own- for only $100!"/>
    <x v="7"/>
    <x v="604"/>
    <x v="2"/>
    <x v="15"/>
    <s v="EUR"/>
    <n v="1420765200"/>
    <n v="1417506853"/>
    <b v="1"/>
    <x v="30"/>
    <b v="1"/>
    <s v="technology/hardware"/>
    <n v="120"/>
    <x v="610"/>
    <x v="0"/>
    <x v="4"/>
    <x v="639"/>
    <d v="2015-01-09T01:00:00"/>
    <x v="4"/>
  </r>
  <r>
    <n v="1704"/>
    <s v="Jericho Down Worship Album"/>
    <s v="We want to record an album of popular praise &amp; worship songs with our own influence and style."/>
    <x v="65"/>
    <x v="605"/>
    <x v="1"/>
    <x v="0"/>
    <s v="USD"/>
    <n v="1424056873"/>
    <n v="1421464873"/>
    <b v="0"/>
    <x v="10"/>
    <b v="0"/>
    <s v="music/faith"/>
    <n v="65"/>
    <x v="611"/>
    <x v="6"/>
    <x v="15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x v="155"/>
    <x v="606"/>
    <x v="2"/>
    <x v="0"/>
    <s v="USD"/>
    <n v="1439245037"/>
    <n v="1436653037"/>
    <b v="0"/>
    <x v="44"/>
    <b v="1"/>
    <s v="film &amp; video/television"/>
    <n v="128"/>
    <x v="612"/>
    <x v="1"/>
    <x v="11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x v="8"/>
    <x v="607"/>
    <x v="2"/>
    <x v="0"/>
    <s v="USD"/>
    <n v="1410017131"/>
    <n v="1406129131"/>
    <b v="1"/>
    <x v="30"/>
    <b v="1"/>
    <s v="music/rock"/>
    <n v="200"/>
    <x v="613"/>
    <x v="6"/>
    <x v="21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x v="22"/>
    <x v="608"/>
    <x v="2"/>
    <x v="0"/>
    <s v="USD"/>
    <n v="1409266414"/>
    <n v="1405378414"/>
    <b v="0"/>
    <x v="250"/>
    <b v="1"/>
    <s v="theater/plays"/>
    <n v="100"/>
    <x v="614"/>
    <x v="2"/>
    <x v="5"/>
    <x v="643"/>
    <d v="2014-08-28T22:53:34"/>
    <x v="2"/>
  </r>
  <r>
    <n v="102"/>
    <s v="Dear God No!"/>
    <s v="A gang of outlaw bikers pull a home invasion on a disgraced Anthropologist hiding a secret locked in his cabin basement."/>
    <x v="27"/>
    <x v="609"/>
    <x v="2"/>
    <x v="0"/>
    <s v="USD"/>
    <n v="1293073733"/>
    <n v="1290481733"/>
    <b v="0"/>
    <x v="109"/>
    <b v="1"/>
    <s v="film &amp; video/shorts"/>
    <n v="128"/>
    <x v="615"/>
    <x v="1"/>
    <x v="26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x v="65"/>
    <x v="610"/>
    <x v="2"/>
    <x v="4"/>
    <s v="GBP"/>
    <n v="1463394365"/>
    <n v="1461320765"/>
    <b v="0"/>
    <x v="24"/>
    <b v="1"/>
    <s v="theater/plays"/>
    <n v="100"/>
    <x v="616"/>
    <x v="2"/>
    <x v="5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x v="38"/>
    <x v="611"/>
    <x v="2"/>
    <x v="0"/>
    <s v="USD"/>
    <n v="1367773211"/>
    <n v="1363885211"/>
    <b v="1"/>
    <x v="251"/>
    <b v="1"/>
    <s v="film &amp; video/documentary"/>
    <n v="108"/>
    <x v="617"/>
    <x v="1"/>
    <x v="9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x v="13"/>
    <x v="612"/>
    <x v="2"/>
    <x v="0"/>
    <s v="USD"/>
    <n v="1447505609"/>
    <n v="1444910009"/>
    <b v="1"/>
    <x v="46"/>
    <b v="1"/>
    <s v="film &amp; video/documentary"/>
    <n v="112"/>
    <x v="618"/>
    <x v="1"/>
    <x v="9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x v="156"/>
    <x v="613"/>
    <x v="1"/>
    <x v="4"/>
    <s v="GBP"/>
    <n v="1483286127"/>
    <n v="1479830127"/>
    <b v="0"/>
    <x v="177"/>
    <b v="0"/>
    <s v="technology/wearables"/>
    <n v="79"/>
    <x v="619"/>
    <x v="0"/>
    <x v="0"/>
    <x v="648"/>
    <d v="2017-01-01T15:55:27"/>
    <x v="0"/>
  </r>
  <r>
    <n v="806"/>
    <s v="Golden Animals NEW Album!"/>
    <s v="Help Golden Animals finish their NEW Album!"/>
    <x v="10"/>
    <x v="614"/>
    <x v="2"/>
    <x v="0"/>
    <s v="USD"/>
    <n v="1315413339"/>
    <n v="1312821339"/>
    <b v="0"/>
    <x v="168"/>
    <b v="1"/>
    <s v="music/rock"/>
    <n v="104"/>
    <x v="620"/>
    <x v="6"/>
    <x v="21"/>
    <x v="649"/>
    <d v="2011-09-07T16:35:39"/>
    <x v="5"/>
  </r>
  <r>
    <n v="204"/>
    <s v="WHERE IS DANIEL? The feature film"/>
    <s v="A feature film based on the true story of Bruce and Denise Morcombe and their battle for justice for their missing son Daniel."/>
    <x v="16"/>
    <x v="615"/>
    <x v="1"/>
    <x v="2"/>
    <s v="AUD"/>
    <n v="1470319203"/>
    <n v="1467727203"/>
    <b v="0"/>
    <x v="252"/>
    <b v="0"/>
    <s v="film &amp; video/drama"/>
    <n v="51"/>
    <x v="620"/>
    <x v="1"/>
    <x v="1"/>
    <x v="650"/>
    <d v="2016-08-04T14:00:03"/>
    <x v="1"/>
  </r>
  <r>
    <n v="3403"/>
    <s v="'Fats and Tanya' - a play by Lucy Gallagher"/>
    <s v="Two worlds, one bond - no turning back._x000a_A dark comedy about domestic abuse and the power of an unlikely friendship"/>
    <x v="65"/>
    <x v="142"/>
    <x v="2"/>
    <x v="4"/>
    <s v="GBP"/>
    <n v="1435230324"/>
    <n v="1432638324"/>
    <b v="0"/>
    <x v="24"/>
    <b v="1"/>
    <s v="theater/plays"/>
    <n v="100"/>
    <x v="621"/>
    <x v="2"/>
    <x v="5"/>
    <x v="651"/>
    <d v="2015-06-25T11:05:24"/>
    <x v="4"/>
  </r>
  <r>
    <n v="3064"/>
    <s v="Kickstart the Crossroads Community"/>
    <s v="An epicenter for connection, creation and expression of the community."/>
    <x v="36"/>
    <x v="616"/>
    <x v="1"/>
    <x v="0"/>
    <s v="USD"/>
    <n v="1448175540"/>
    <n v="1445483246"/>
    <b v="0"/>
    <x v="138"/>
    <b v="0"/>
    <s v="theater/spaces"/>
    <n v="11"/>
    <x v="621"/>
    <x v="2"/>
    <x v="3"/>
    <x v="652"/>
    <d v="2015-11-22T06:59:00"/>
    <x v="4"/>
  </r>
  <r>
    <n v="1963"/>
    <s v="AirEnergy 3D - A 3D printed, opensource, mobile wind turbine"/>
    <s v="First mobile green energy generator that you can carry camping with you! A 3D printed, foldable wind turbine boosting 300W of power!"/>
    <x v="116"/>
    <x v="617"/>
    <x v="2"/>
    <x v="4"/>
    <s v="GBP"/>
    <n v="1410862734"/>
    <n v="1407838734"/>
    <b v="1"/>
    <x v="253"/>
    <b v="1"/>
    <s v="technology/hardware"/>
    <n v="127"/>
    <x v="622"/>
    <x v="0"/>
    <x v="4"/>
    <x v="653"/>
    <d v="2014-09-16T10:18:54"/>
    <x v="2"/>
  </r>
  <r>
    <n v="2676"/>
    <s v="Toronto VR Co-Op"/>
    <s v="Our aim is to provide high-end equipment and space for Toronto coders, filmmakers, and artists to develop cutting-edge VR content."/>
    <x v="114"/>
    <x v="618"/>
    <x v="1"/>
    <x v="8"/>
    <s v="CAD"/>
    <n v="1463929174"/>
    <n v="1461337174"/>
    <b v="0"/>
    <x v="11"/>
    <b v="0"/>
    <s v="technology/makerspaces"/>
    <n v="50"/>
    <x v="623"/>
    <x v="0"/>
    <x v="14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x v="115"/>
    <x v="619"/>
    <x v="2"/>
    <x v="0"/>
    <s v="USD"/>
    <n v="1419780026"/>
    <n v="1417188026"/>
    <b v="0"/>
    <x v="254"/>
    <b v="1"/>
    <s v="film &amp; video/television"/>
    <n v="142"/>
    <x v="624"/>
    <x v="1"/>
    <x v="11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x v="29"/>
    <x v="620"/>
    <x v="1"/>
    <x v="15"/>
    <s v="EUR"/>
    <n v="1446331500"/>
    <n v="1442531217"/>
    <b v="0"/>
    <x v="244"/>
    <b v="0"/>
    <s v="technology/gadgets"/>
    <n v="39"/>
    <x v="625"/>
    <x v="0"/>
    <x v="2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x v="22"/>
    <x v="621"/>
    <x v="2"/>
    <x v="0"/>
    <s v="USD"/>
    <n v="1405209600"/>
    <n v="1402599486"/>
    <b v="0"/>
    <x v="108"/>
    <b v="1"/>
    <s v="film &amp; video/television"/>
    <n v="309"/>
    <x v="626"/>
    <x v="1"/>
    <x v="11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x v="22"/>
    <x v="622"/>
    <x v="2"/>
    <x v="0"/>
    <s v="USD"/>
    <n v="1350074261"/>
    <n v="1347482261"/>
    <b v="0"/>
    <x v="255"/>
    <b v="1"/>
    <s v="music/rock"/>
    <n v="156"/>
    <x v="627"/>
    <x v="6"/>
    <x v="21"/>
    <x v="658"/>
    <d v="2012-10-12T20:37:41"/>
    <x v="3"/>
  </r>
  <r>
    <n v="2120"/>
    <s v="Hearty Har Full Length Album"/>
    <s v="&lt;3_x000a_Coming in from outer space. Help Hearty Har record their 1st album!!"/>
    <x v="10"/>
    <x v="623"/>
    <x v="2"/>
    <x v="0"/>
    <s v="USD"/>
    <n v="1388617736"/>
    <n v="1384384136"/>
    <b v="0"/>
    <x v="123"/>
    <b v="1"/>
    <s v="music/indie rock"/>
    <n v="101"/>
    <x v="628"/>
    <x v="6"/>
    <x v="12"/>
    <x v="659"/>
    <d v="2014-01-01T23:08:56"/>
    <x v="2"/>
  </r>
  <r>
    <n v="379"/>
    <s v="The Unknowns"/>
    <s v="The U.S. Army has granted us permission to film a documentary at America's most sacred shrine: The Tomb of the Unknown Soldier."/>
    <x v="38"/>
    <x v="624"/>
    <x v="2"/>
    <x v="0"/>
    <s v="USD"/>
    <n v="1336062672"/>
    <n v="1332174672"/>
    <b v="0"/>
    <x v="256"/>
    <b v="1"/>
    <s v="film &amp; video/documentary"/>
    <n v="116"/>
    <x v="629"/>
    <x v="1"/>
    <x v="9"/>
    <x v="660"/>
    <d v="2012-05-03T16:31:12"/>
    <x v="3"/>
  </r>
  <r>
    <n v="992"/>
    <s v="WairConditioning"/>
    <s v="The HOTTEST and COOLEST thing yet! WairConditioning... an entirely new level of comfortability!"/>
    <x v="11"/>
    <x v="625"/>
    <x v="1"/>
    <x v="0"/>
    <s v="USD"/>
    <n v="1462655519"/>
    <n v="1457475119"/>
    <b v="0"/>
    <x v="9"/>
    <b v="0"/>
    <s v="technology/wearables"/>
    <n v="0"/>
    <x v="630"/>
    <x v="0"/>
    <x v="0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x v="43"/>
    <x v="304"/>
    <x v="2"/>
    <x v="0"/>
    <s v="USD"/>
    <n v="1453352719"/>
    <n v="1450760719"/>
    <b v="0"/>
    <x v="40"/>
    <b v="1"/>
    <s v="theater/spaces"/>
    <n v="101"/>
    <x v="631"/>
    <x v="2"/>
    <x v="3"/>
    <x v="66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"/>
    <x v="626"/>
    <x v="0"/>
    <x v="2"/>
    <s v="AUD"/>
    <n v="1463239108"/>
    <n v="1460647108"/>
    <b v="0"/>
    <x v="17"/>
    <b v="0"/>
    <s v="technology/web"/>
    <n v="0"/>
    <x v="632"/>
    <x v="0"/>
    <x v="24"/>
    <x v="663"/>
    <d v="2016-05-14T15:18:28"/>
    <x v="1"/>
  </r>
  <r>
    <n v="3334"/>
    <s v="The Saltbox Theatre Collective Seed Money Project"/>
    <s v="The Saltbox Theatre Collective is a brand new not-for-profit theatre company in Illinois."/>
    <x v="157"/>
    <x v="627"/>
    <x v="2"/>
    <x v="0"/>
    <s v="USD"/>
    <n v="1438259422"/>
    <n v="1435667422"/>
    <b v="0"/>
    <x v="56"/>
    <b v="1"/>
    <s v="theater/plays"/>
    <n v="139"/>
    <x v="633"/>
    <x v="2"/>
    <x v="5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x v="64"/>
    <x v="628"/>
    <x v="1"/>
    <x v="0"/>
    <s v="USD"/>
    <n v="1438552800"/>
    <n v="1435876423"/>
    <b v="0"/>
    <x v="121"/>
    <b v="0"/>
    <s v="food/food trucks"/>
    <n v="26"/>
    <x v="634"/>
    <x v="5"/>
    <x v="10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x v="36"/>
    <x v="629"/>
    <x v="0"/>
    <x v="0"/>
    <s v="USD"/>
    <n v="1476458734"/>
    <n v="1472570734"/>
    <b v="0"/>
    <x v="3"/>
    <b v="0"/>
    <s v="technology/wearables"/>
    <n v="2"/>
    <x v="635"/>
    <x v="0"/>
    <x v="0"/>
    <x v="666"/>
    <d v="2016-10-14T15:25:34"/>
    <x v="1"/>
  </r>
  <r>
    <n v="2076"/>
    <s v="Earin - The Worlds Smallest Wireless Earbuds"/>
    <s v="Wireless earbuds filled with sound, yet so small they are almost invisible!"/>
    <x v="158"/>
    <x v="630"/>
    <x v="2"/>
    <x v="4"/>
    <s v="GBP"/>
    <n v="1406149689"/>
    <n v="1402693689"/>
    <b v="0"/>
    <x v="257"/>
    <b v="1"/>
    <s v="technology/hardware"/>
    <n v="543"/>
    <x v="636"/>
    <x v="0"/>
    <x v="4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x v="65"/>
    <x v="631"/>
    <x v="2"/>
    <x v="0"/>
    <s v="USD"/>
    <n v="1342360804"/>
    <n v="1339768804"/>
    <b v="0"/>
    <x v="113"/>
    <b v="1"/>
    <s v="film &amp; video/shorts"/>
    <n v="116"/>
    <x v="637"/>
    <x v="1"/>
    <x v="26"/>
    <x v="668"/>
    <d v="2012-07-15T14:00:04"/>
    <x v="3"/>
  </r>
  <r>
    <n v="1223"/>
    <s v="YOSEMITE PEOPLE"/>
    <s v="A photography book focusing on the people rather than the nature at Yosemite National Park."/>
    <x v="159"/>
    <x v="632"/>
    <x v="2"/>
    <x v="0"/>
    <s v="USD"/>
    <n v="1478754909"/>
    <n v="1476159309"/>
    <b v="0"/>
    <x v="140"/>
    <b v="1"/>
    <s v="photography/photobooks"/>
    <n v="112"/>
    <x v="638"/>
    <x v="3"/>
    <x v="6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x v="10"/>
    <x v="633"/>
    <x v="2"/>
    <x v="4"/>
    <s v="GBP"/>
    <n v="1434452400"/>
    <n v="1431509397"/>
    <b v="1"/>
    <x v="2"/>
    <b v="1"/>
    <s v="theater/plays"/>
    <n v="102"/>
    <x v="639"/>
    <x v="2"/>
    <x v="5"/>
    <x v="670"/>
    <d v="2015-06-16T11:00:00"/>
    <x v="4"/>
  </r>
  <r>
    <n v="219"/>
    <s v="True Colors"/>
    <s v="An hour-long pilot about a group of suburban LGBT teens coming of age in the early 90's."/>
    <x v="7"/>
    <x v="634"/>
    <x v="1"/>
    <x v="0"/>
    <s v="USD"/>
    <n v="1459493940"/>
    <n v="1456732225"/>
    <b v="0"/>
    <x v="63"/>
    <b v="0"/>
    <s v="film &amp; video/drama"/>
    <n v="18"/>
    <x v="640"/>
    <x v="1"/>
    <x v="1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x v="10"/>
    <x v="635"/>
    <x v="2"/>
    <x v="0"/>
    <s v="USD"/>
    <n v="1444348800"/>
    <n v="1442283562"/>
    <b v="1"/>
    <x v="168"/>
    <b v="1"/>
    <s v="theater/plays"/>
    <n v="103"/>
    <x v="641"/>
    <x v="2"/>
    <x v="5"/>
    <x v="672"/>
    <d v="2015-10-09T00:00:00"/>
    <x v="4"/>
  </r>
  <r>
    <n v="2282"/>
    <s v="Sage King's Debut Album"/>
    <s v="Sage King is recording his debut album and wants YOU to be a part of the creation process"/>
    <x v="160"/>
    <x v="636"/>
    <x v="2"/>
    <x v="0"/>
    <s v="USD"/>
    <n v="1452744686"/>
    <n v="1447560686"/>
    <b v="0"/>
    <x v="14"/>
    <b v="1"/>
    <s v="music/rock"/>
    <n v="185"/>
    <x v="642"/>
    <x v="6"/>
    <x v="21"/>
    <x v="673"/>
    <d v="2016-01-14T04:11:26"/>
    <x v="1"/>
  </r>
  <r>
    <n v="715"/>
    <s v="Mouse^3"/>
    <s v="Mouse^3 is the next generation of input devices. With cursor control and customized gesture recognition, its applications are endless!"/>
    <x v="161"/>
    <x v="637"/>
    <x v="1"/>
    <x v="0"/>
    <s v="USD"/>
    <n v="1446693040"/>
    <n v="1443233440"/>
    <b v="0"/>
    <x v="14"/>
    <b v="0"/>
    <s v="technology/wearables"/>
    <n v="5"/>
    <x v="643"/>
    <x v="0"/>
    <x v="0"/>
    <x v="674"/>
    <d v="2015-11-05T03:10:40"/>
    <x v="4"/>
  </r>
  <r>
    <n v="2300"/>
    <s v="Keep The Prison Van Rolling"/>
    <s v="Big Fiction leaves for tour on 6/27 but the Prison Van needs some work!  New brakes, transmission repair, tires... it needs a bit."/>
    <x v="162"/>
    <x v="638"/>
    <x v="2"/>
    <x v="0"/>
    <s v="USD"/>
    <n v="1340904416"/>
    <n v="1339694816"/>
    <b v="0"/>
    <x v="18"/>
    <b v="1"/>
    <s v="music/rock"/>
    <n v="101"/>
    <x v="644"/>
    <x v="6"/>
    <x v="21"/>
    <x v="675"/>
    <d v="2012-06-28T17:26:56"/>
    <x v="3"/>
  </r>
  <r>
    <n v="1714"/>
    <s v="Positive music. Zachary Freedoms NEW album, campaign."/>
    <s v="Change the world. Music should be more fun, positive, and compassionate. What goes into your ears is important- same for your kids."/>
    <x v="23"/>
    <x v="639"/>
    <x v="1"/>
    <x v="0"/>
    <s v="USD"/>
    <n v="1430517761"/>
    <n v="1427925761"/>
    <b v="0"/>
    <x v="24"/>
    <b v="0"/>
    <s v="music/faith"/>
    <n v="8"/>
    <x v="644"/>
    <x v="6"/>
    <x v="15"/>
    <x v="676"/>
    <d v="2015-05-01T22:02:41"/>
    <x v="4"/>
  </r>
  <r>
    <n v="2335"/>
    <s v="A Modern-Day Salt Works in Gloucester, Mass.!"/>
    <s v="We hand-harvest water to make flake finishing salt. We're opening a modern-day salt works in historic Gloucester, Massachusetts!"/>
    <x v="23"/>
    <x v="640"/>
    <x v="2"/>
    <x v="0"/>
    <s v="USD"/>
    <n v="1402494243"/>
    <n v="1399902243"/>
    <b v="1"/>
    <x v="231"/>
    <b v="1"/>
    <s v="food/small batch"/>
    <n v="102"/>
    <x v="645"/>
    <x v="5"/>
    <x v="29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x v="45"/>
    <x v="641"/>
    <x v="1"/>
    <x v="0"/>
    <s v="USD"/>
    <n v="1448517816"/>
    <n v="1445922216"/>
    <b v="0"/>
    <x v="86"/>
    <b v="0"/>
    <s v="publishing/translations"/>
    <n v="32"/>
    <x v="646"/>
    <x v="4"/>
    <x v="7"/>
    <x v="678"/>
    <d v="2015-11-26T06:03:36"/>
    <x v="4"/>
  </r>
  <r>
    <n v="2600"/>
    <s v="Help Buttz Return From the Ashes"/>
    <s v="On Sunday November 8, 2015 our food truck burned to the ground. Please help us get rebuilt."/>
    <x v="7"/>
    <x v="642"/>
    <x v="1"/>
    <x v="0"/>
    <s v="USD"/>
    <n v="1458938200"/>
    <n v="1453757800"/>
    <b v="0"/>
    <x v="102"/>
    <b v="0"/>
    <s v="food/food trucks"/>
    <n v="7"/>
    <x v="647"/>
    <x v="5"/>
    <x v="10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x v="57"/>
    <x v="643"/>
    <x v="2"/>
    <x v="0"/>
    <s v="USD"/>
    <n v="1453569392"/>
    <n v="1451409392"/>
    <b v="0"/>
    <x v="241"/>
    <b v="1"/>
    <s v="film &amp; video/documentary"/>
    <n v="142"/>
    <x v="648"/>
    <x v="1"/>
    <x v="9"/>
    <x v="68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x v="7"/>
    <x v="644"/>
    <x v="2"/>
    <x v="0"/>
    <s v="USD"/>
    <n v="1340683393"/>
    <n v="1337659393"/>
    <b v="1"/>
    <x v="258"/>
    <b v="1"/>
    <s v="film &amp; video/documentary"/>
    <n v="103"/>
    <x v="649"/>
    <x v="1"/>
    <x v="9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x v="43"/>
    <x v="1"/>
    <x v="2"/>
    <x v="4"/>
    <s v="GBP"/>
    <n v="1411858862"/>
    <n v="1409266862"/>
    <b v="0"/>
    <x v="40"/>
    <b v="1"/>
    <s v="theater/plays"/>
    <n v="100"/>
    <x v="650"/>
    <x v="2"/>
    <x v="5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x v="22"/>
    <x v="645"/>
    <x v="2"/>
    <x v="0"/>
    <s v="USD"/>
    <n v="1362955108"/>
    <n v="1360366708"/>
    <b v="0"/>
    <x v="77"/>
    <b v="1"/>
    <s v="music/indie rock"/>
    <n v="111"/>
    <x v="651"/>
    <x v="6"/>
    <x v="12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x v="57"/>
    <x v="646"/>
    <x v="2"/>
    <x v="0"/>
    <s v="USD"/>
    <n v="1323838740"/>
    <n v="1321200332"/>
    <b v="0"/>
    <x v="42"/>
    <b v="1"/>
    <s v="music/indie rock"/>
    <n v="101"/>
    <x v="652"/>
    <x v="6"/>
    <x v="12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x v="23"/>
    <x v="647"/>
    <x v="2"/>
    <x v="0"/>
    <s v="USD"/>
    <n v="1472020881"/>
    <n v="1469428881"/>
    <b v="1"/>
    <x v="259"/>
    <b v="1"/>
    <s v="theater/spaces"/>
    <n v="100"/>
    <x v="653"/>
    <x v="2"/>
    <x v="3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x v="1"/>
    <x v="648"/>
    <x v="2"/>
    <x v="18"/>
    <s v="CHF"/>
    <n v="1485989940"/>
    <n v="1483393836"/>
    <b v="0"/>
    <x v="56"/>
    <b v="1"/>
    <s v="theater/plays"/>
    <n v="106"/>
    <x v="654"/>
    <x v="2"/>
    <x v="5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x v="90"/>
    <x v="649"/>
    <x v="2"/>
    <x v="8"/>
    <s v="CAD"/>
    <n v="1468193532"/>
    <n v="1465601532"/>
    <b v="0"/>
    <x v="29"/>
    <b v="1"/>
    <s v="theater/musical"/>
    <n v="115"/>
    <x v="655"/>
    <x v="2"/>
    <x v="18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x v="47"/>
    <x v="650"/>
    <x v="3"/>
    <x v="0"/>
    <s v="USD"/>
    <n v="1491781648"/>
    <n v="1489193248"/>
    <b v="0"/>
    <x v="191"/>
    <b v="0"/>
    <s v="music/faith"/>
    <n v="20"/>
    <x v="656"/>
    <x v="6"/>
    <x v="15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8"/>
    <x v="651"/>
    <x v="2"/>
    <x v="0"/>
    <s v="USD"/>
    <n v="1454277540"/>
    <n v="1450880854"/>
    <b v="0"/>
    <x v="260"/>
    <b v="1"/>
    <s v="technology/hardware"/>
    <n v="143"/>
    <x v="657"/>
    <x v="0"/>
    <x v="4"/>
    <x v="68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x v="163"/>
    <x v="652"/>
    <x v="2"/>
    <x v="0"/>
    <s v="USD"/>
    <n v="1482307140"/>
    <n v="1479886966"/>
    <b v="1"/>
    <x v="94"/>
    <b v="1"/>
    <s v="film &amp; video/documentary"/>
    <n v="123"/>
    <x v="658"/>
    <x v="1"/>
    <x v="9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x v="653"/>
    <x v="2"/>
    <x v="0"/>
    <s v="USD"/>
    <n v="1415230084"/>
    <n v="1413412084"/>
    <b v="0"/>
    <x v="141"/>
    <b v="1"/>
    <s v="theater/plays"/>
    <n v="101"/>
    <x v="659"/>
    <x v="2"/>
    <x v="5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x v="164"/>
    <x v="654"/>
    <x v="2"/>
    <x v="0"/>
    <s v="USD"/>
    <n v="1445818397"/>
    <n v="1442794397"/>
    <b v="0"/>
    <x v="42"/>
    <b v="1"/>
    <s v="theater/plays"/>
    <n v="105"/>
    <x v="660"/>
    <x v="2"/>
    <x v="5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x v="67"/>
    <x v="655"/>
    <x v="2"/>
    <x v="0"/>
    <s v="USD"/>
    <n v="1409374093"/>
    <n v="1406782093"/>
    <b v="0"/>
    <x v="79"/>
    <b v="1"/>
    <s v="theater/plays"/>
    <n v="101"/>
    <x v="661"/>
    <x v="2"/>
    <x v="5"/>
    <x v="693"/>
    <d v="2014-08-30T04:48:13"/>
    <x v="2"/>
  </r>
  <r>
    <n v="1085"/>
    <s v="Sun Dryd Studios"/>
    <s v="The new kid on the block. Re-imagining old games and creating new ones. Ship, Lazer, Rock is first."/>
    <x v="8"/>
    <x v="108"/>
    <x v="1"/>
    <x v="8"/>
    <s v="CAD"/>
    <n v="1457967975"/>
    <n v="1455379575"/>
    <b v="0"/>
    <x v="11"/>
    <b v="0"/>
    <s v="games/video games"/>
    <n v="3"/>
    <x v="662"/>
    <x v="7"/>
    <x v="23"/>
    <x v="694"/>
    <d v="2016-03-14T15:06:15"/>
    <x v="1"/>
  </r>
  <r>
    <n v="826"/>
    <s v="Protect The Dream Debut Album"/>
    <s v="Protect The Dream is preparing to record their debut album 8 years in the making. Lets make it happen Kickstarter!"/>
    <x v="37"/>
    <x v="656"/>
    <x v="2"/>
    <x v="0"/>
    <s v="USD"/>
    <n v="1332719730"/>
    <n v="1330908930"/>
    <b v="0"/>
    <x v="241"/>
    <b v="1"/>
    <s v="music/rock"/>
    <n v="101"/>
    <x v="663"/>
    <x v="6"/>
    <x v="21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x v="1"/>
    <x v="657"/>
    <x v="2"/>
    <x v="0"/>
    <s v="USD"/>
    <n v="1339235377"/>
    <n v="1336643377"/>
    <b v="0"/>
    <x v="56"/>
    <b v="1"/>
    <s v="music/pop"/>
    <n v="105"/>
    <x v="664"/>
    <x v="6"/>
    <x v="13"/>
    <x v="696"/>
    <d v="2012-06-09T09:49:37"/>
    <x v="3"/>
  </r>
  <r>
    <n v="2095"/>
    <s v="&quot; Prodigal Daughter&quot; Recording Project"/>
    <s v="This CD celebrates a journey beginning with the death of a father and culminating with the joyous victory expressed in music!"/>
    <x v="14"/>
    <x v="12"/>
    <x v="2"/>
    <x v="0"/>
    <s v="USD"/>
    <n v="1317576973"/>
    <n v="1312392973"/>
    <b v="0"/>
    <x v="191"/>
    <b v="1"/>
    <s v="music/indie rock"/>
    <n v="100"/>
    <x v="665"/>
    <x v="6"/>
    <x v="12"/>
    <x v="697"/>
    <d v="2011-10-02T17:36:13"/>
    <x v="5"/>
  </r>
  <r>
    <n v="463"/>
    <s v="Tuskegee Redtails"/>
    <s v="Depicts the contribution the Tuskegee airmen made in certain historical events that helped turn the tide in World War II."/>
    <x v="51"/>
    <x v="658"/>
    <x v="1"/>
    <x v="0"/>
    <s v="USD"/>
    <n v="1316883753"/>
    <n v="1311699753"/>
    <b v="0"/>
    <x v="10"/>
    <b v="0"/>
    <s v="film &amp; video/animation"/>
    <n v="2"/>
    <x v="665"/>
    <x v="1"/>
    <x v="8"/>
    <x v="698"/>
    <d v="2011-09-24T17:02:33"/>
    <x v="5"/>
  </r>
  <r>
    <n v="959"/>
    <s v="The Pi Watch - A Programmable, Open Source Smartwatch!"/>
    <s v="The Pi (Arduino-Compatible) is a new kind of wearable. It's a diy smartwatch with a round display, touch ring, and a powerful CPU!"/>
    <x v="7"/>
    <x v="659"/>
    <x v="1"/>
    <x v="0"/>
    <s v="USD"/>
    <n v="1421640665"/>
    <n v="1419048665"/>
    <b v="0"/>
    <x v="232"/>
    <b v="0"/>
    <s v="technology/wearables"/>
    <n v="39"/>
    <x v="666"/>
    <x v="0"/>
    <x v="0"/>
    <x v="699"/>
    <d v="2015-01-19T04:11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43"/>
    <x v="660"/>
    <x v="2"/>
    <x v="0"/>
    <s v="USD"/>
    <n v="1427076840"/>
    <n v="1421960934"/>
    <b v="0"/>
    <x v="102"/>
    <b v="1"/>
    <s v="theater/plays"/>
    <n v="114"/>
    <x v="667"/>
    <x v="2"/>
    <x v="5"/>
    <x v="700"/>
    <d v="2015-03-23T02:14:00"/>
    <x v="4"/>
  </r>
  <r>
    <n v="1074"/>
    <s v="Kingdom Espionage"/>
    <s v="An ambitious multiplayer game set in fantastical medieval world where you must defend your castle while attacking others to gain ranks!"/>
    <x v="165"/>
    <x v="660"/>
    <x v="1"/>
    <x v="0"/>
    <s v="USD"/>
    <n v="1388808545"/>
    <n v="1386216545"/>
    <b v="0"/>
    <x v="102"/>
    <b v="0"/>
    <s v="games/video games"/>
    <n v="6"/>
    <x v="667"/>
    <x v="7"/>
    <x v="23"/>
    <x v="701"/>
    <d v="2014-01-04T04:09:05"/>
    <x v="2"/>
  </r>
  <r>
    <n v="2826"/>
    <s v="Mickey &amp; Worm: The Tour"/>
    <s v="Mickey &amp; Worm is a Noir stage experience, written by Santa Paula playwright John McKinley and back again on tour by popular demand!"/>
    <x v="65"/>
    <x v="661"/>
    <x v="2"/>
    <x v="0"/>
    <s v="USD"/>
    <n v="1436511600"/>
    <n v="1434415812"/>
    <b v="0"/>
    <x v="28"/>
    <b v="1"/>
    <s v="theater/plays"/>
    <n v="108"/>
    <x v="668"/>
    <x v="2"/>
    <x v="5"/>
    <x v="702"/>
    <d v="2015-07-10T07:00:00"/>
    <x v="4"/>
  </r>
  <r>
    <n v="2656"/>
    <s v="MoonWatcher: A 24/7 Live Video of the Moon for Everyone (Canceled)"/>
    <s v="MoonWatcher will be bringing the Moon closer to all of us."/>
    <x v="54"/>
    <x v="662"/>
    <x v="0"/>
    <x v="0"/>
    <s v="USD"/>
    <n v="1489345200"/>
    <n v="1485966688"/>
    <b v="0"/>
    <x v="163"/>
    <b v="0"/>
    <s v="technology/space exploration"/>
    <n v="11"/>
    <x v="669"/>
    <x v="0"/>
    <x v="28"/>
    <x v="703"/>
    <d v="2017-03-12T19:00:00"/>
    <x v="0"/>
  </r>
  <r>
    <n v="1189"/>
    <s v="Road Ramblers"/>
    <s v="A couple of experienced road trippers setting out for the big one. Six months traveling in a converted bus with a book at the end."/>
    <x v="104"/>
    <x v="663"/>
    <x v="2"/>
    <x v="0"/>
    <s v="USD"/>
    <n v="1467242995"/>
    <n v="1465428595"/>
    <b v="0"/>
    <x v="215"/>
    <b v="1"/>
    <s v="photography/photobooks"/>
    <n v="108"/>
    <x v="670"/>
    <x v="3"/>
    <x v="6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x v="22"/>
    <x v="664"/>
    <x v="2"/>
    <x v="0"/>
    <s v="USD"/>
    <n v="1379279400"/>
    <n v="1376687485"/>
    <b v="0"/>
    <x v="227"/>
    <b v="1"/>
    <s v="music/rock"/>
    <n v="101"/>
    <x v="671"/>
    <x v="6"/>
    <x v="21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x v="125"/>
    <x v="665"/>
    <x v="0"/>
    <x v="0"/>
    <s v="USD"/>
    <n v="1438793432"/>
    <n v="1436201432"/>
    <b v="0"/>
    <x v="18"/>
    <b v="0"/>
    <s v="technology/web"/>
    <n v="1"/>
    <x v="672"/>
    <x v="0"/>
    <x v="24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x v="62"/>
    <x v="666"/>
    <x v="2"/>
    <x v="0"/>
    <s v="USD"/>
    <n v="1405400400"/>
    <n v="1402934629"/>
    <b v="0"/>
    <x v="80"/>
    <b v="1"/>
    <s v="theater/musical"/>
    <n v="131"/>
    <x v="673"/>
    <x v="2"/>
    <x v="18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x v="49"/>
    <x v="667"/>
    <x v="2"/>
    <x v="0"/>
    <s v="USD"/>
    <n v="1347382053"/>
    <n v="1344962853"/>
    <b v="0"/>
    <x v="78"/>
    <b v="1"/>
    <s v="music/rock"/>
    <n v="155"/>
    <x v="674"/>
    <x v="6"/>
    <x v="21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x v="43"/>
    <x v="668"/>
    <x v="2"/>
    <x v="0"/>
    <s v="USD"/>
    <n v="1417305178"/>
    <n v="1414277578"/>
    <b v="0"/>
    <x v="6"/>
    <b v="1"/>
    <s v="theater/plays"/>
    <n v="104"/>
    <x v="675"/>
    <x v="2"/>
    <x v="5"/>
    <x v="709"/>
    <d v="2014-11-29T23:52:58"/>
    <x v="2"/>
  </r>
  <r>
    <n v="385"/>
    <s v="Luke and Jedi"/>
    <s v="A documentary following the incredible story of a brave little boy and his service dog, fighting Type 1 Diabetes one day at a time."/>
    <x v="23"/>
    <x v="669"/>
    <x v="2"/>
    <x v="0"/>
    <s v="USD"/>
    <n v="1416582101"/>
    <n v="1413986501"/>
    <b v="0"/>
    <x v="223"/>
    <b v="1"/>
    <s v="film &amp; video/documentary"/>
    <n v="106"/>
    <x v="676"/>
    <x v="1"/>
    <x v="9"/>
    <x v="710"/>
    <d v="2014-11-21T15:01:41"/>
    <x v="2"/>
  </r>
  <r>
    <n v="1520"/>
    <s v="TULIPS"/>
    <s v="A self-published photography book by Andrew Miksys from his new series about Belarus"/>
    <x v="55"/>
    <x v="670"/>
    <x v="2"/>
    <x v="0"/>
    <s v="USD"/>
    <n v="1418961600"/>
    <n v="1415824513"/>
    <b v="1"/>
    <x v="261"/>
    <b v="1"/>
    <s v="photography/photobooks"/>
    <n v="103"/>
    <x v="677"/>
    <x v="3"/>
    <x v="6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x v="23"/>
    <x v="671"/>
    <x v="0"/>
    <x v="0"/>
    <s v="USD"/>
    <n v="1439644920"/>
    <n v="1436793939"/>
    <b v="0"/>
    <x v="99"/>
    <b v="0"/>
    <s v="technology/web"/>
    <n v="17"/>
    <x v="678"/>
    <x v="0"/>
    <x v="24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x v="49"/>
    <x v="672"/>
    <x v="2"/>
    <x v="0"/>
    <s v="USD"/>
    <n v="1303688087"/>
    <n v="1301787287"/>
    <b v="0"/>
    <x v="123"/>
    <b v="1"/>
    <s v="film &amp; video/shorts"/>
    <n v="102"/>
    <x v="679"/>
    <x v="1"/>
    <x v="26"/>
    <x v="713"/>
    <d v="2011-04-24T23:34:47"/>
    <x v="5"/>
  </r>
  <r>
    <n v="1220"/>
    <s v="All The People"/>
    <s v="A beautiful photo art book of portraits and conversations with people that may expand your idea of gender."/>
    <x v="38"/>
    <x v="673"/>
    <x v="2"/>
    <x v="13"/>
    <s v="EUR"/>
    <n v="1440515112"/>
    <n v="1437923112"/>
    <b v="0"/>
    <x v="161"/>
    <b v="1"/>
    <s v="photography/photobooks"/>
    <n v="104"/>
    <x v="680"/>
    <x v="3"/>
    <x v="6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x v="14"/>
    <x v="1"/>
    <x v="2"/>
    <x v="0"/>
    <s v="USD"/>
    <n v="1406350740"/>
    <n v="1403125737"/>
    <b v="0"/>
    <x v="5"/>
    <b v="1"/>
    <s v="theater/musical"/>
    <n v="120"/>
    <x v="681"/>
    <x v="2"/>
    <x v="18"/>
    <x v="715"/>
    <d v="2014-07-26T04:59:00"/>
    <x v="2"/>
  </r>
  <r>
    <n v="522"/>
    <s v="COMPASS PLAYERS"/>
    <s v="*** TO MAKE DONATIONS IN THE FUTURE                                   GO TO OUR WEBSITE: www.compassplayers.com ***"/>
    <x v="43"/>
    <x v="674"/>
    <x v="2"/>
    <x v="0"/>
    <s v="USD"/>
    <n v="1458518325"/>
    <n v="1456793925"/>
    <b v="0"/>
    <x v="105"/>
    <b v="1"/>
    <s v="theater/plays"/>
    <n v="115"/>
    <x v="682"/>
    <x v="2"/>
    <x v="5"/>
    <x v="716"/>
    <d v="2016-03-20T23:58:45"/>
    <x v="1"/>
  </r>
  <r>
    <n v="3712"/>
    <s v="IT'S JUST MY LIFE"/>
    <s v="Married, Single, Divorced, Straight, Gay, Transgendered, Birth Mother, Adoptive Mother.... Everyone has a story.  These are ours."/>
    <x v="49"/>
    <x v="675"/>
    <x v="2"/>
    <x v="0"/>
    <s v="USD"/>
    <n v="1433055540"/>
    <n v="1431230867"/>
    <b v="0"/>
    <x v="78"/>
    <b v="1"/>
    <s v="theater/plays"/>
    <n v="154"/>
    <x v="683"/>
    <x v="2"/>
    <x v="5"/>
    <x v="717"/>
    <d v="2015-05-31T06:59:00"/>
    <x v="4"/>
  </r>
  <r>
    <n v="986"/>
    <s v="EMBER wear Ski and Snow Sport Heated Gloves and Mittens"/>
    <s v="Amazing heated snow sport gloves; synonymous with quality, fusing innovative heat technology, style, functionality &amp; unique design."/>
    <x v="26"/>
    <x v="503"/>
    <x v="1"/>
    <x v="4"/>
    <s v="GBP"/>
    <n v="1452384000"/>
    <n v="1447698300"/>
    <b v="0"/>
    <x v="66"/>
    <b v="0"/>
    <s v="technology/wearables"/>
    <n v="13"/>
    <x v="683"/>
    <x v="0"/>
    <x v="0"/>
    <x v="71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x v="65"/>
    <x v="676"/>
    <x v="2"/>
    <x v="7"/>
    <s v="DKK"/>
    <n v="1464817320"/>
    <n v="1462806419"/>
    <b v="0"/>
    <x v="113"/>
    <b v="1"/>
    <s v="theater/plays"/>
    <n v="111"/>
    <x v="684"/>
    <x v="2"/>
    <x v="5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6"/>
    <x v="677"/>
    <x v="1"/>
    <x v="0"/>
    <s v="USD"/>
    <n v="1348849134"/>
    <n v="1344961134"/>
    <b v="0"/>
    <x v="99"/>
    <b v="0"/>
    <s v="film &amp; video/animation"/>
    <n v="22"/>
    <x v="685"/>
    <x v="1"/>
    <x v="8"/>
    <x v="720"/>
    <d v="2012-09-28T16:18:54"/>
    <x v="3"/>
  </r>
  <r>
    <n v="1132"/>
    <s v="One"/>
    <s v="One is a simple mobile game about exploring the connections between all living things. Featuring hand-painted art."/>
    <x v="22"/>
    <x v="678"/>
    <x v="1"/>
    <x v="8"/>
    <s v="CAD"/>
    <n v="1483238771"/>
    <n v="1480646771"/>
    <b v="0"/>
    <x v="74"/>
    <b v="0"/>
    <s v="games/mobile games"/>
    <n v="14"/>
    <x v="686"/>
    <x v="7"/>
    <x v="31"/>
    <x v="721"/>
    <d v="2017-01-01T02:46:11"/>
    <x v="0"/>
  </r>
  <r>
    <n v="3556"/>
    <s v="Immortal"/>
    <s v="'Immortal', a play about five English Air Bombers in WW2, is an exciting first project for the brand new Production Company, GreanTea."/>
    <x v="166"/>
    <x v="432"/>
    <x v="2"/>
    <x v="4"/>
    <s v="GBP"/>
    <n v="1408289724"/>
    <n v="1403105724"/>
    <b v="0"/>
    <x v="113"/>
    <b v="1"/>
    <s v="theater/plays"/>
    <n v="100"/>
    <x v="687"/>
    <x v="2"/>
    <x v="5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x v="27"/>
    <x v="679"/>
    <x v="2"/>
    <x v="0"/>
    <s v="USD"/>
    <n v="1318006732"/>
    <n v="1312822732"/>
    <b v="0"/>
    <x v="155"/>
    <b v="1"/>
    <s v="music/indie rock"/>
    <n v="101"/>
    <x v="688"/>
    <x v="6"/>
    <x v="12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x v="1"/>
    <x v="680"/>
    <x v="2"/>
    <x v="0"/>
    <s v="USD"/>
    <n v="1265097540"/>
    <n v="1257538029"/>
    <b v="1"/>
    <x v="262"/>
    <b v="1"/>
    <s v="film &amp; video/documentary"/>
    <n v="113"/>
    <x v="689"/>
    <x v="1"/>
    <x v="9"/>
    <x v="724"/>
    <d v="2010-02-02T07:59:00"/>
    <x v="7"/>
  </r>
  <r>
    <n v="1509"/>
    <s v="Claudius Schulze: STATE OF NATURE"/>
    <s v="A photobook about climate change, natural catastrophes, and to what extent disaster management became part of our landscape."/>
    <x v="105"/>
    <x v="681"/>
    <x v="2"/>
    <x v="13"/>
    <s v="EUR"/>
    <n v="1487113140"/>
    <n v="1484570885"/>
    <b v="1"/>
    <x v="263"/>
    <b v="1"/>
    <s v="photography/photobooks"/>
    <n v="124"/>
    <x v="690"/>
    <x v="3"/>
    <x v="6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x v="26"/>
    <x v="682"/>
    <x v="2"/>
    <x v="0"/>
    <s v="USD"/>
    <n v="1415319355"/>
    <n v="1411859755"/>
    <b v="1"/>
    <x v="246"/>
    <b v="1"/>
    <s v="theater/plays"/>
    <n v="118"/>
    <x v="691"/>
    <x v="2"/>
    <x v="5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x v="104"/>
    <x v="683"/>
    <x v="1"/>
    <x v="0"/>
    <s v="USD"/>
    <n v="1439251926"/>
    <n v="1435363926"/>
    <b v="0"/>
    <x v="50"/>
    <b v="0"/>
    <s v="technology/wearables"/>
    <n v="17"/>
    <x v="692"/>
    <x v="0"/>
    <x v="0"/>
    <x v="727"/>
    <d v="2015-08-11T00:12:06"/>
    <x v="4"/>
  </r>
  <r>
    <n v="3406"/>
    <s v="Voices of Swords"/>
    <s v="A funny and moving new play about two families dealing with aging parents in very different ways!"/>
    <x v="22"/>
    <x v="684"/>
    <x v="2"/>
    <x v="0"/>
    <s v="USD"/>
    <n v="1405511376"/>
    <n v="1401623376"/>
    <b v="0"/>
    <x v="264"/>
    <b v="1"/>
    <s v="theater/plays"/>
    <n v="100"/>
    <x v="693"/>
    <x v="2"/>
    <x v="5"/>
    <x v="728"/>
    <d v="2014-07-16T11:49:36"/>
    <x v="2"/>
  </r>
  <r>
    <n v="2979"/>
    <s v="'ART'"/>
    <s v="Dear Stone returns with Yasmina Reza's 'ART', a compelling, clever exploration of friendship under duress. Thanks for watching!"/>
    <x v="1"/>
    <x v="685"/>
    <x v="2"/>
    <x v="0"/>
    <s v="USD"/>
    <n v="1420524000"/>
    <n v="1419104823"/>
    <b v="0"/>
    <x v="56"/>
    <b v="1"/>
    <s v="theater/plays"/>
    <n v="101"/>
    <x v="694"/>
    <x v="2"/>
    <x v="5"/>
    <x v="729"/>
    <d v="2015-01-06T06:00:00"/>
    <x v="4"/>
  </r>
  <r>
    <n v="419"/>
    <s v="BEYOND LOCAL"/>
    <s v="Beyond Local is a personal journey through an art-centric and musically talented community that fosters creativity."/>
    <x v="10"/>
    <x v="686"/>
    <x v="2"/>
    <x v="0"/>
    <s v="USD"/>
    <n v="1372536787"/>
    <n v="1367352787"/>
    <b v="0"/>
    <x v="25"/>
    <b v="1"/>
    <s v="film &amp; video/documentary"/>
    <n v="100"/>
    <x v="695"/>
    <x v="1"/>
    <x v="9"/>
    <x v="730"/>
    <d v="2013-06-29T20:13:07"/>
    <x v="6"/>
  </r>
  <r>
    <n v="2538"/>
    <s v="Me, Myself and Albinoni"/>
    <s v="I will record 2 of Tomaso Albinoni's concertos for 2 oboes playing both parts myself."/>
    <x v="55"/>
    <x v="687"/>
    <x v="2"/>
    <x v="0"/>
    <s v="USD"/>
    <n v="1361681940"/>
    <n v="1359029661"/>
    <b v="0"/>
    <x v="265"/>
    <b v="1"/>
    <s v="music/classical music"/>
    <n v="113"/>
    <x v="696"/>
    <x v="6"/>
    <x v="30"/>
    <x v="731"/>
    <d v="2013-02-24T04:59:00"/>
    <x v="6"/>
  </r>
  <r>
    <n v="1792"/>
    <s v="Bensinger's: Photographs by Helaine Garren"/>
    <s v="In 1970 Helaine Garren shot a series of images at Bensingerâ€™s Pool Hall in Chicago, Illinois."/>
    <x v="23"/>
    <x v="688"/>
    <x v="1"/>
    <x v="0"/>
    <s v="USD"/>
    <n v="1439189940"/>
    <n v="1435970682"/>
    <b v="1"/>
    <x v="266"/>
    <b v="0"/>
    <s v="photography/photobooks"/>
    <n v="61"/>
    <x v="697"/>
    <x v="3"/>
    <x v="6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5"/>
    <x v="689"/>
    <x v="2"/>
    <x v="0"/>
    <s v="USD"/>
    <n v="1416704506"/>
    <n v="1414108906"/>
    <b v="0"/>
    <x v="68"/>
    <b v="1"/>
    <s v="film &amp; video/documentary"/>
    <n v="111"/>
    <x v="698"/>
    <x v="1"/>
    <x v="9"/>
    <x v="733"/>
    <d v="2014-11-23T01:01:46"/>
    <x v="2"/>
  </r>
  <r>
    <n v="13"/>
    <s v="Can't Go Home"/>
    <s v="A travel series hosted by touring musicians that profiles a different American city in each episode."/>
    <x v="63"/>
    <x v="690"/>
    <x v="2"/>
    <x v="0"/>
    <s v="USD"/>
    <n v="1466713620"/>
    <n v="1463588109"/>
    <b v="0"/>
    <x v="262"/>
    <b v="1"/>
    <s v="film &amp; video/television"/>
    <n v="160"/>
    <x v="699"/>
    <x v="1"/>
    <x v="11"/>
    <x v="734"/>
    <d v="2016-06-23T20:27:00"/>
    <x v="1"/>
  </r>
  <r>
    <n v="836"/>
    <s v="DESMADRE Full Album + Press Kit"/>
    <s v="An album you can bring home to mom."/>
    <x v="1"/>
    <x v="691"/>
    <x v="2"/>
    <x v="0"/>
    <s v="USD"/>
    <n v="1381108918"/>
    <n v="1378516918"/>
    <b v="0"/>
    <x v="56"/>
    <b v="1"/>
    <s v="music/rock"/>
    <n v="101"/>
    <x v="700"/>
    <x v="6"/>
    <x v="21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x v="22"/>
    <x v="470"/>
    <x v="2"/>
    <x v="14"/>
    <s v="NZD"/>
    <n v="1477886400"/>
    <n v="1476228128"/>
    <b v="0"/>
    <x v="248"/>
    <b v="1"/>
    <s v="theater/spaces"/>
    <n v="122"/>
    <x v="701"/>
    <x v="2"/>
    <x v="3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x v="90"/>
    <x v="692"/>
    <x v="2"/>
    <x v="0"/>
    <s v="USD"/>
    <n v="1465837200"/>
    <n v="1463971172"/>
    <b v="0"/>
    <x v="50"/>
    <b v="1"/>
    <s v="theater/plays"/>
    <n v="153"/>
    <x v="702"/>
    <x v="2"/>
    <x v="5"/>
    <x v="737"/>
    <d v="2016-06-13T17:00:00"/>
    <x v="1"/>
  </r>
  <r>
    <n v="2298"/>
    <s v="Jonny Gray: First Full Length Album"/>
    <s v="My name is Jonny Gray, and my friends and I are working together to raise funds for my debut album"/>
    <x v="8"/>
    <x v="693"/>
    <x v="2"/>
    <x v="0"/>
    <s v="USD"/>
    <n v="1395861033"/>
    <n v="1393272633"/>
    <b v="0"/>
    <x v="267"/>
    <b v="1"/>
    <s v="music/rock"/>
    <n v="105"/>
    <x v="703"/>
    <x v="6"/>
    <x v="21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x v="8"/>
    <x v="694"/>
    <x v="2"/>
    <x v="0"/>
    <s v="USD"/>
    <n v="1388649600"/>
    <n v="1386123861"/>
    <b v="1"/>
    <x v="268"/>
    <b v="1"/>
    <s v="film &amp; video/documentary"/>
    <n v="105"/>
    <x v="704"/>
    <x v="1"/>
    <x v="9"/>
    <x v="739"/>
    <d v="2014-01-02T08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167"/>
    <x v="695"/>
    <x v="2"/>
    <x v="0"/>
    <s v="USD"/>
    <n v="1437933600"/>
    <n v="1435117889"/>
    <b v="0"/>
    <x v="269"/>
    <b v="1"/>
    <s v="technology/wearables"/>
    <n v="104"/>
    <x v="705"/>
    <x v="0"/>
    <x v="0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x v="74"/>
    <x v="696"/>
    <x v="2"/>
    <x v="0"/>
    <s v="USD"/>
    <n v="1431122400"/>
    <n v="1428428515"/>
    <b v="1"/>
    <x v="90"/>
    <b v="1"/>
    <s v="film &amp; video/documentary"/>
    <n v="103"/>
    <x v="706"/>
    <x v="1"/>
    <x v="9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x v="1"/>
    <x v="697"/>
    <x v="1"/>
    <x v="0"/>
    <s v="USD"/>
    <n v="1259643540"/>
    <n v="1254450706"/>
    <b v="0"/>
    <x v="10"/>
    <b v="0"/>
    <s v="music/jazz"/>
    <n v="24"/>
    <x v="707"/>
    <x v="6"/>
    <x v="27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x v="55"/>
    <x v="698"/>
    <x v="2"/>
    <x v="0"/>
    <s v="USD"/>
    <n v="1407520800"/>
    <n v="1405356072"/>
    <b v="1"/>
    <x v="261"/>
    <b v="1"/>
    <s v="music/indie rock"/>
    <n v="101"/>
    <x v="708"/>
    <x v="6"/>
    <x v="12"/>
    <x v="743"/>
    <d v="2014-08-08T18:00:00"/>
    <x v="2"/>
  </r>
  <r>
    <n v="3340"/>
    <s v="King Lear"/>
    <s v="The Eno River Players is a community theater in Durham, North Carolina. We are trying to raise money to get our second show on its feet"/>
    <x v="43"/>
    <x v="699"/>
    <x v="2"/>
    <x v="0"/>
    <s v="USD"/>
    <n v="1481066554"/>
    <n v="1478906554"/>
    <b v="0"/>
    <x v="73"/>
    <b v="1"/>
    <s v="theater/plays"/>
    <n v="138"/>
    <x v="709"/>
    <x v="2"/>
    <x v="5"/>
    <x v="744"/>
    <d v="2016-12-06T23:22:34"/>
    <x v="1"/>
  </r>
  <r>
    <n v="1424"/>
    <s v="Subway Mantras"/>
    <s v="A short book of practical mantras that can be used every day of the week. Mantras are cogwheels of universal engines."/>
    <x v="49"/>
    <x v="700"/>
    <x v="1"/>
    <x v="0"/>
    <s v="USD"/>
    <n v="1479233602"/>
    <n v="1478106802"/>
    <b v="0"/>
    <x v="50"/>
    <b v="0"/>
    <s v="publishing/translations"/>
    <n v="20"/>
    <x v="710"/>
    <x v="4"/>
    <x v="7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x v="46"/>
    <x v="701"/>
    <x v="1"/>
    <x v="0"/>
    <s v="USD"/>
    <n v="1423152678"/>
    <n v="1420560678"/>
    <b v="1"/>
    <x v="3"/>
    <b v="0"/>
    <s v="photography/photobooks"/>
    <n v="5"/>
    <x v="710"/>
    <x v="3"/>
    <x v="6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x v="168"/>
    <x v="702"/>
    <x v="2"/>
    <x v="0"/>
    <s v="USD"/>
    <n v="1419180304"/>
    <n v="1415292304"/>
    <b v="1"/>
    <x v="270"/>
    <b v="1"/>
    <s v="film &amp; video/documentary"/>
    <n v="113"/>
    <x v="711"/>
    <x v="1"/>
    <x v="9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x v="1"/>
    <x v="703"/>
    <x v="1"/>
    <x v="0"/>
    <s v="USD"/>
    <n v="1450072740"/>
    <n v="1445027346"/>
    <b v="0"/>
    <x v="69"/>
    <b v="0"/>
    <s v="theater/musical"/>
    <n v="55"/>
    <x v="711"/>
    <x v="2"/>
    <x v="18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x v="22"/>
    <x v="704"/>
    <x v="2"/>
    <x v="0"/>
    <s v="USD"/>
    <n v="1435835824"/>
    <n v="1433243824"/>
    <b v="0"/>
    <x v="157"/>
    <b v="1"/>
    <s v="theater/plays"/>
    <n v="107"/>
    <x v="712"/>
    <x v="2"/>
    <x v="5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x v="705"/>
    <x v="2"/>
    <x v="0"/>
    <s v="USD"/>
    <n v="1474563621"/>
    <n v="1471971621"/>
    <b v="1"/>
    <x v="271"/>
    <b v="1"/>
    <s v="technology/hardware"/>
    <n v="485"/>
    <x v="713"/>
    <x v="0"/>
    <x v="4"/>
    <x v="750"/>
    <d v="2016-09-22T17:00:21"/>
    <x v="1"/>
  </r>
  <r>
    <n v="1759"/>
    <s v="Death Valley"/>
    <s v="Death Valley will be the first photo book of Andi State"/>
    <x v="1"/>
    <x v="706"/>
    <x v="2"/>
    <x v="0"/>
    <s v="USD"/>
    <n v="1427309629"/>
    <n v="1425585229"/>
    <b v="0"/>
    <x v="241"/>
    <b v="1"/>
    <s v="photography/photobooks"/>
    <n v="107"/>
    <x v="714"/>
    <x v="3"/>
    <x v="6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x v="8"/>
    <x v="707"/>
    <x v="2"/>
    <x v="0"/>
    <s v="USD"/>
    <n v="1458742685"/>
    <n v="1454858285"/>
    <b v="0"/>
    <x v="272"/>
    <b v="1"/>
    <s v="food/small batch"/>
    <n v="102"/>
    <x v="714"/>
    <x v="5"/>
    <x v="29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x v="11"/>
    <x v="708"/>
    <x v="1"/>
    <x v="0"/>
    <s v="USD"/>
    <n v="1467132185"/>
    <n v="1461948185"/>
    <b v="0"/>
    <x v="164"/>
    <b v="0"/>
    <s v="technology/wearables"/>
    <n v="3"/>
    <x v="715"/>
    <x v="0"/>
    <x v="0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x v="65"/>
    <x v="709"/>
    <x v="2"/>
    <x v="4"/>
    <s v="GBP"/>
    <n v="1462741200"/>
    <n v="1461503654"/>
    <b v="0"/>
    <x v="191"/>
    <b v="1"/>
    <s v="theater/plays"/>
    <n v="119"/>
    <x v="716"/>
    <x v="2"/>
    <x v="5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x v="22"/>
    <x v="710"/>
    <x v="2"/>
    <x v="0"/>
    <s v="USD"/>
    <n v="1450290010"/>
    <n v="1447698010"/>
    <b v="0"/>
    <x v="126"/>
    <b v="1"/>
    <s v="music/electronic music"/>
    <n v="107"/>
    <x v="717"/>
    <x v="6"/>
    <x v="25"/>
    <x v="755"/>
    <d v="2015-12-16T18:20:10"/>
    <x v="4"/>
  </r>
  <r>
    <n v="2877"/>
    <s v="COLLABORATION: WARHOL &amp; BASQUIAT"/>
    <s v="Two of the 20th Centuryâ€™s Greatest Artists _x000a_navigate the perilous terrain of Art &amp; Fame _x000a_in a historic Collaboration."/>
    <x v="27"/>
    <x v="213"/>
    <x v="1"/>
    <x v="0"/>
    <s v="USD"/>
    <n v="1480525200"/>
    <n v="1477781724"/>
    <b v="0"/>
    <x v="0"/>
    <b v="0"/>
    <s v="theater/plays"/>
    <n v="11"/>
    <x v="718"/>
    <x v="2"/>
    <x v="5"/>
    <x v="756"/>
    <d v="2016-11-30T17:00:00"/>
    <x v="1"/>
  </r>
  <r>
    <n v="1154"/>
    <s v="Food Truck Funding"/>
    <s v="We're about to launch our first ever food truck to share our amazing food and we need your help! Be a part of our truck!"/>
    <x v="1"/>
    <x v="711"/>
    <x v="1"/>
    <x v="0"/>
    <s v="USD"/>
    <n v="1441507006"/>
    <n v="1438915006"/>
    <b v="0"/>
    <x v="17"/>
    <b v="0"/>
    <s v="food/food trucks"/>
    <n v="7"/>
    <x v="718"/>
    <x v="5"/>
    <x v="10"/>
    <x v="757"/>
    <d v="2015-09-06T02:36:46"/>
    <x v="4"/>
  </r>
  <r>
    <n v="168"/>
    <s v="Moving On"/>
    <s v="A homeless Gulf War 2 vet, and Congressional Medal of Honor recipient fights for his sanity on the mean streets of Albuquerque."/>
    <x v="10"/>
    <x v="711"/>
    <x v="1"/>
    <x v="0"/>
    <s v="USD"/>
    <n v="1426791770"/>
    <n v="1424203370"/>
    <b v="0"/>
    <x v="17"/>
    <b v="0"/>
    <s v="film &amp; video/drama"/>
    <n v="4"/>
    <x v="718"/>
    <x v="1"/>
    <x v="1"/>
    <x v="758"/>
    <d v="2015-03-19T19:02:50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23"/>
    <x v="712"/>
    <x v="1"/>
    <x v="0"/>
    <s v="USD"/>
    <n v="1483048900"/>
    <n v="1480456900"/>
    <b v="0"/>
    <x v="9"/>
    <b v="0"/>
    <s v="technology/gadgets"/>
    <n v="2"/>
    <x v="719"/>
    <x v="0"/>
    <x v="2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x v="169"/>
    <x v="713"/>
    <x v="2"/>
    <x v="0"/>
    <s v="USD"/>
    <n v="1412611905"/>
    <n v="1410019905"/>
    <b v="0"/>
    <x v="273"/>
    <b v="1"/>
    <s v="theater/spaces"/>
    <n v="120"/>
    <x v="720"/>
    <x v="2"/>
    <x v="3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x v="1"/>
    <x v="714"/>
    <x v="2"/>
    <x v="0"/>
    <s v="USD"/>
    <n v="1287200340"/>
    <n v="1284042614"/>
    <b v="1"/>
    <x v="129"/>
    <b v="1"/>
    <s v="film &amp; video/documentary"/>
    <n v="134"/>
    <x v="721"/>
    <x v="1"/>
    <x v="9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x v="8"/>
    <x v="715"/>
    <x v="0"/>
    <x v="0"/>
    <s v="USD"/>
    <n v="1469656800"/>
    <n v="1467151204"/>
    <b v="0"/>
    <x v="96"/>
    <b v="0"/>
    <s v="publishing/art books"/>
    <n v="21"/>
    <x v="722"/>
    <x v="4"/>
    <x v="33"/>
    <x v="762"/>
    <d v="2016-07-27T22:00:00"/>
    <x v="1"/>
  </r>
  <r>
    <n v="2284"/>
    <s v="Make a record, write a song, take the Vinyl Skyway. "/>
    <s v="The Vinyl Skyway reunite to make a third album. "/>
    <x v="27"/>
    <x v="716"/>
    <x v="2"/>
    <x v="0"/>
    <s v="USD"/>
    <n v="1299902400"/>
    <n v="1297451245"/>
    <b v="0"/>
    <x v="96"/>
    <b v="1"/>
    <s v="music/rock"/>
    <n v="106"/>
    <x v="723"/>
    <x v="6"/>
    <x v="21"/>
    <x v="763"/>
    <d v="2011-03-12T04:00:00"/>
    <x v="5"/>
  </r>
  <r>
    <n v="316"/>
    <s v="THE SECRET TRIAL 5 - GRASSROOTS CROSS-CANADA TOUR"/>
    <s v="Award winning documentary The Secret Trial 5 needs your help for a Cross-Canada Tour!"/>
    <x v="38"/>
    <x v="717"/>
    <x v="2"/>
    <x v="8"/>
    <s v="CAD"/>
    <n v="1418273940"/>
    <n v="1415398197"/>
    <b v="1"/>
    <x v="82"/>
    <b v="1"/>
    <s v="film &amp; video/documentary"/>
    <n v="114"/>
    <x v="724"/>
    <x v="1"/>
    <x v="9"/>
    <x v="76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x v="54"/>
    <x v="718"/>
    <x v="2"/>
    <x v="0"/>
    <s v="USD"/>
    <n v="1450971684"/>
    <n v="1447515684"/>
    <b v="1"/>
    <x v="274"/>
    <b v="1"/>
    <s v="theater/spaces"/>
    <n v="102"/>
    <x v="725"/>
    <x v="2"/>
    <x v="3"/>
    <x v="765"/>
    <d v="2015-12-24T15:41:24"/>
    <x v="4"/>
  </r>
  <r>
    <n v="3638"/>
    <s v="Project Hedwig and the Angry Inch"/>
    <s v="A rock and roll journey that explores love, loss, redemption, duality and ascension."/>
    <x v="127"/>
    <x v="719"/>
    <x v="1"/>
    <x v="8"/>
    <s v="CAD"/>
    <n v="1429456132"/>
    <n v="1424275732"/>
    <b v="0"/>
    <x v="12"/>
    <b v="0"/>
    <s v="theater/musical"/>
    <n v="7"/>
    <x v="725"/>
    <x v="2"/>
    <x v="18"/>
    <x v="766"/>
    <d v="2015-04-19T15:08:52"/>
    <x v="4"/>
  </r>
  <r>
    <n v="2326"/>
    <s v="Gourmet Steak Hot Dogs By The Savage Wienerâ„¢"/>
    <s v="The Savage Wienerâ„¢ launched last Summer.  Our Premium wieners are already a hit, our next project is The Ultimate Steak Hot Dog."/>
    <x v="38"/>
    <x v="720"/>
    <x v="3"/>
    <x v="0"/>
    <s v="USD"/>
    <n v="1493571600"/>
    <n v="1489106948"/>
    <b v="0"/>
    <x v="1"/>
    <b v="0"/>
    <s v="food/small batch"/>
    <n v="1"/>
    <x v="725"/>
    <x v="5"/>
    <x v="29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x v="170"/>
    <x v="721"/>
    <x v="2"/>
    <x v="0"/>
    <s v="USD"/>
    <n v="1418803140"/>
    <n v="1415343874"/>
    <b v="0"/>
    <x v="109"/>
    <b v="1"/>
    <s v="music/rock"/>
    <n v="102"/>
    <x v="726"/>
    <x v="6"/>
    <x v="21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x v="23"/>
    <x v="722"/>
    <x v="2"/>
    <x v="0"/>
    <s v="USD"/>
    <n v="1484085540"/>
    <n v="1482353513"/>
    <b v="0"/>
    <x v="275"/>
    <b v="1"/>
    <s v="games/tabletop games"/>
    <n v="720"/>
    <x v="727"/>
    <x v="7"/>
    <x v="22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x v="43"/>
    <x v="723"/>
    <x v="2"/>
    <x v="0"/>
    <s v="USD"/>
    <n v="1480613650"/>
    <n v="1478018050"/>
    <b v="0"/>
    <x v="6"/>
    <b v="1"/>
    <s v="technology/wearables"/>
    <n v="100"/>
    <x v="728"/>
    <x v="0"/>
    <x v="0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x v="1"/>
    <x v="724"/>
    <x v="2"/>
    <x v="0"/>
    <s v="USD"/>
    <n v="1434505214"/>
    <n v="1432690814"/>
    <b v="0"/>
    <x v="241"/>
    <b v="1"/>
    <s v="theater/plays"/>
    <n v="105"/>
    <x v="729"/>
    <x v="2"/>
    <x v="5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x v="10"/>
    <x v="725"/>
    <x v="2"/>
    <x v="0"/>
    <s v="USD"/>
    <n v="1447862947"/>
    <n v="1445267347"/>
    <b v="0"/>
    <x v="67"/>
    <b v="1"/>
    <s v="games/tabletop games"/>
    <n v="113"/>
    <x v="730"/>
    <x v="7"/>
    <x v="22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x v="65"/>
    <x v="726"/>
    <x v="2"/>
    <x v="0"/>
    <s v="USD"/>
    <n v="1445659140"/>
    <n v="1444236216"/>
    <b v="0"/>
    <x v="113"/>
    <b v="1"/>
    <s v="theater/plays"/>
    <n v="107"/>
    <x v="731"/>
    <x v="2"/>
    <x v="5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x v="41"/>
    <x v="727"/>
    <x v="2"/>
    <x v="0"/>
    <s v="USD"/>
    <n v="1378439940"/>
    <n v="1376003254"/>
    <b v="0"/>
    <x v="50"/>
    <b v="1"/>
    <s v="music/rock"/>
    <n v="100"/>
    <x v="732"/>
    <x v="6"/>
    <x v="21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x v="91"/>
    <x v="728"/>
    <x v="2"/>
    <x v="0"/>
    <s v="USD"/>
    <n v="1398834000"/>
    <n v="1396371612"/>
    <b v="1"/>
    <x v="13"/>
    <b v="1"/>
    <s v="technology/space exploration"/>
    <n v="102"/>
    <x v="733"/>
    <x v="0"/>
    <x v="28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x v="171"/>
    <x v="729"/>
    <x v="2"/>
    <x v="0"/>
    <s v="USD"/>
    <n v="1431022342"/>
    <n v="1428430342"/>
    <b v="0"/>
    <x v="2"/>
    <b v="1"/>
    <s v="music/rock"/>
    <n v="107"/>
    <x v="734"/>
    <x v="6"/>
    <x v="21"/>
    <x v="776"/>
    <d v="2015-05-07T18:12:22"/>
    <x v="4"/>
  </r>
  <r>
    <n v="2184"/>
    <s v="Liguria"/>
    <s v="Trading beautiful colors on behalf of the bishop! Become the best merchant of the Fresco World in this innovative game by Queen Games."/>
    <x v="22"/>
    <x v="730"/>
    <x v="2"/>
    <x v="0"/>
    <s v="USD"/>
    <n v="1453737600"/>
    <n v="1452530041"/>
    <b v="1"/>
    <x v="148"/>
    <b v="1"/>
    <s v="games/tabletop games"/>
    <n v="285"/>
    <x v="735"/>
    <x v="7"/>
    <x v="22"/>
    <x v="777"/>
    <d v="2016-01-25T16:00:00"/>
    <x v="1"/>
  </r>
  <r>
    <n v="3554"/>
    <s v="MASKS: Off-Broadway Debut"/>
    <s v="MASKS is a dramedy dealing with what it means to be alive, the reliability of identity, and what it means to suffer."/>
    <x v="1"/>
    <x v="731"/>
    <x v="2"/>
    <x v="0"/>
    <s v="USD"/>
    <n v="1423674000"/>
    <n v="1421025159"/>
    <b v="0"/>
    <x v="184"/>
    <b v="1"/>
    <s v="theater/plays"/>
    <n v="113"/>
    <x v="736"/>
    <x v="2"/>
    <x v="5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x v="1"/>
    <x v="732"/>
    <x v="1"/>
    <x v="0"/>
    <s v="USD"/>
    <n v="1427936400"/>
    <n v="1424221866"/>
    <b v="0"/>
    <x v="4"/>
    <b v="0"/>
    <s v="theater/plays"/>
    <n v="71"/>
    <x v="737"/>
    <x v="2"/>
    <x v="5"/>
    <x v="779"/>
    <d v="2015-04-02T01:00:00"/>
    <x v="4"/>
  </r>
  <r>
    <n v="3766"/>
    <s v="Held Momentarily The Musical Takes FringeNYC"/>
    <s v="Trapped on a stalled New York subway, seven strangers realize it's not just the train that's stuck."/>
    <x v="22"/>
    <x v="733"/>
    <x v="2"/>
    <x v="0"/>
    <s v="USD"/>
    <n v="1404360045"/>
    <n v="1401336045"/>
    <b v="0"/>
    <x v="77"/>
    <b v="1"/>
    <s v="theater/musical"/>
    <n v="103"/>
    <x v="738"/>
    <x v="2"/>
    <x v="18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x v="65"/>
    <x v="734"/>
    <x v="2"/>
    <x v="0"/>
    <s v="USD"/>
    <n v="1465062166"/>
    <n v="1463334166"/>
    <b v="0"/>
    <x v="28"/>
    <b v="1"/>
    <s v="theater/plays"/>
    <n v="102"/>
    <x v="739"/>
    <x v="2"/>
    <x v="5"/>
    <x v="781"/>
    <d v="2016-06-04T17:42:46"/>
    <x v="1"/>
  </r>
  <r>
    <n v="3229"/>
    <s v="The Seagull Project Presents: The Three Sisters"/>
    <s v="After electrifying audiences in Seattle and Tashkent, The Seagull Project embarks on a brand new journey."/>
    <x v="26"/>
    <x v="735"/>
    <x v="2"/>
    <x v="0"/>
    <s v="USD"/>
    <n v="1416470398"/>
    <n v="1413874798"/>
    <b v="1"/>
    <x v="133"/>
    <b v="1"/>
    <s v="theater/plays"/>
    <n v="108"/>
    <x v="740"/>
    <x v="2"/>
    <x v="5"/>
    <x v="78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x v="172"/>
    <x v="736"/>
    <x v="1"/>
    <x v="4"/>
    <s v="GBP"/>
    <n v="1432299600"/>
    <n v="1429707729"/>
    <b v="0"/>
    <x v="69"/>
    <b v="0"/>
    <s v="technology/gadgets"/>
    <n v="3"/>
    <x v="740"/>
    <x v="0"/>
    <x v="2"/>
    <x v="783"/>
    <d v="2015-05-22T13:00:00"/>
    <x v="4"/>
  </r>
  <r>
    <n v="126"/>
    <s v="SPECTRUM &quot;Adventures in Light&quot; (Canceled)"/>
    <s v="A man learns the undiscovered laws of nature hidden in acts of weather &amp; light phenomena. He soon realizes these acts can be harnessed."/>
    <x v="23"/>
    <x v="737"/>
    <x v="0"/>
    <x v="0"/>
    <s v="USD"/>
    <n v="1433988000"/>
    <n v="1431353337"/>
    <b v="0"/>
    <x v="74"/>
    <b v="0"/>
    <s v="film &amp; video/science fiction"/>
    <n v="6"/>
    <x v="741"/>
    <x v="1"/>
    <x v="17"/>
    <x v="784"/>
    <d v="2015-06-11T02:00:00"/>
    <x v="4"/>
  </r>
  <r>
    <n v="321"/>
    <s v="An Impossible Project"/>
    <s v="The more digital the world, the more analog our dreams._x000a_A feature documentary shot on 35mm film."/>
    <x v="5"/>
    <x v="738"/>
    <x v="2"/>
    <x v="13"/>
    <s v="EUR"/>
    <n v="1478605386"/>
    <n v="1475577786"/>
    <b v="1"/>
    <x v="276"/>
    <b v="1"/>
    <s v="film &amp; video/documentary"/>
    <n v="103"/>
    <x v="742"/>
    <x v="1"/>
    <x v="9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x v="12"/>
    <x v="739"/>
    <x v="2"/>
    <x v="4"/>
    <s v="GBP"/>
    <n v="1452038100"/>
    <n v="1448823673"/>
    <b v="1"/>
    <x v="160"/>
    <b v="1"/>
    <s v="theater/plays"/>
    <n v="102"/>
    <x v="743"/>
    <x v="2"/>
    <x v="5"/>
    <x v="786"/>
    <d v="2016-01-05T23:55:00"/>
    <x v="1"/>
  </r>
  <r>
    <n v="2109"/>
    <s v="Skyline Sounds - First Studio Album (and Merch!)"/>
    <s v="We are ready to make our first full-length album, and with your help, we can make it happen!"/>
    <x v="57"/>
    <x v="740"/>
    <x v="2"/>
    <x v="0"/>
    <s v="USD"/>
    <n v="1436115617"/>
    <n v="1433523617"/>
    <b v="0"/>
    <x v="79"/>
    <b v="1"/>
    <s v="music/indie rock"/>
    <n v="107"/>
    <x v="744"/>
    <x v="6"/>
    <x v="12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x v="22"/>
    <x v="741"/>
    <x v="2"/>
    <x v="0"/>
    <s v="USD"/>
    <n v="1446814809"/>
    <n v="1444219209"/>
    <b v="1"/>
    <x v="277"/>
    <b v="1"/>
    <s v="theater/plays"/>
    <n v="154"/>
    <x v="745"/>
    <x v="2"/>
    <x v="5"/>
    <x v="788"/>
    <d v="2015-11-06T13:00:09"/>
    <x v="4"/>
  </r>
  <r>
    <n v="304"/>
    <s v="Beyond Iconic: Distribution for film on Dennis Stock"/>
    <s v="A portrait of a life fully realized and a look at what it takes to make great photography."/>
    <x v="103"/>
    <x v="742"/>
    <x v="2"/>
    <x v="0"/>
    <s v="USD"/>
    <n v="1346464800"/>
    <n v="1343096197"/>
    <b v="1"/>
    <x v="217"/>
    <b v="1"/>
    <s v="film &amp; video/documentary"/>
    <n v="232"/>
    <x v="746"/>
    <x v="1"/>
    <x v="9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x v="173"/>
    <x v="743"/>
    <x v="2"/>
    <x v="8"/>
    <s v="CAD"/>
    <n v="1433206020"/>
    <n v="1430617209"/>
    <b v="0"/>
    <x v="102"/>
    <b v="1"/>
    <s v="music/electronic music"/>
    <n v="206"/>
    <x v="747"/>
    <x v="6"/>
    <x v="25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x v="25"/>
    <x v="744"/>
    <x v="0"/>
    <x v="0"/>
    <s v="USD"/>
    <n v="1443675540"/>
    <n v="1441022120"/>
    <b v="0"/>
    <x v="185"/>
    <b v="0"/>
    <s v="technology/web"/>
    <n v="21"/>
    <x v="748"/>
    <x v="0"/>
    <x v="24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x v="1"/>
    <x v="745"/>
    <x v="1"/>
    <x v="0"/>
    <s v="USD"/>
    <n v="1462766400"/>
    <n v="1460219110"/>
    <b v="0"/>
    <x v="20"/>
    <b v="0"/>
    <s v="theater/plays"/>
    <n v="78"/>
    <x v="749"/>
    <x v="2"/>
    <x v="5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x v="22"/>
    <x v="255"/>
    <x v="2"/>
    <x v="0"/>
    <s v="USD"/>
    <n v="1432612740"/>
    <n v="1429881667"/>
    <b v="0"/>
    <x v="101"/>
    <b v="1"/>
    <s v="theater/plays"/>
    <n v="102"/>
    <x v="750"/>
    <x v="2"/>
    <x v="5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x v="65"/>
    <x v="746"/>
    <x v="2"/>
    <x v="0"/>
    <s v="USD"/>
    <n v="1433880605"/>
    <n v="1428696605"/>
    <b v="0"/>
    <x v="69"/>
    <b v="1"/>
    <s v="photography/photobooks"/>
    <n v="132"/>
    <x v="751"/>
    <x v="3"/>
    <x v="6"/>
    <x v="794"/>
    <d v="2015-06-09T20:10:05"/>
    <x v="4"/>
  </r>
  <r>
    <n v="324"/>
    <s v="KEEP MOVING FORWARD - Documentary Film"/>
    <s v="A documentary about a Vietnam veteran who finds peace from his PTSD through Disney, rather than medication."/>
    <x v="74"/>
    <x v="747"/>
    <x v="2"/>
    <x v="0"/>
    <s v="USD"/>
    <n v="1438441308"/>
    <n v="1435590108"/>
    <b v="1"/>
    <x v="278"/>
    <b v="1"/>
    <s v="film &amp; video/documentary"/>
    <n v="102"/>
    <x v="752"/>
    <x v="1"/>
    <x v="9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x v="65"/>
    <x v="142"/>
    <x v="2"/>
    <x v="0"/>
    <s v="USD"/>
    <n v="1412516354"/>
    <n v="1409924354"/>
    <b v="0"/>
    <x v="28"/>
    <b v="1"/>
    <s v="film &amp; video/television"/>
    <n v="100"/>
    <x v="753"/>
    <x v="1"/>
    <x v="11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x v="132"/>
    <x v="748"/>
    <x v="2"/>
    <x v="0"/>
    <s v="USD"/>
    <n v="1459474059"/>
    <n v="1456885659"/>
    <b v="0"/>
    <x v="279"/>
    <b v="1"/>
    <s v="theater/plays"/>
    <n v="114"/>
    <x v="754"/>
    <x v="2"/>
    <x v="5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x v="174"/>
    <x v="749"/>
    <x v="2"/>
    <x v="9"/>
    <s v="EUR"/>
    <n v="1460918282"/>
    <n v="1455737882"/>
    <b v="0"/>
    <x v="144"/>
    <b v="1"/>
    <s v="film &amp; video/documentary"/>
    <n v="112"/>
    <x v="755"/>
    <x v="1"/>
    <x v="9"/>
    <x v="798"/>
    <d v="2016-04-17T18:38:02"/>
    <x v="1"/>
  </r>
  <r>
    <n v="736"/>
    <s v="What Happens in Vegas Stays on YouTube"/>
    <s v="I'm writing a new book! Topic: Privacy is Dead. What does a world without privacy mean for humanity? Our reputations? Our kids?"/>
    <x v="175"/>
    <x v="750"/>
    <x v="2"/>
    <x v="0"/>
    <s v="USD"/>
    <n v="1385009940"/>
    <n v="1383327440"/>
    <b v="0"/>
    <x v="280"/>
    <b v="1"/>
    <s v="publishing/nonfiction"/>
    <n v="315"/>
    <x v="756"/>
    <x v="4"/>
    <x v="19"/>
    <x v="799"/>
    <d v="2013-11-21T04:59:00"/>
    <x v="6"/>
  </r>
  <r>
    <n v="259"/>
    <s v="The Colossus Of Destiny - A Melvins Tale"/>
    <s v="A tale about a band who have journeyed through time, dodging hype and mediocrity, and still managed to survive even stronger than ever."/>
    <x v="36"/>
    <x v="751"/>
    <x v="2"/>
    <x v="0"/>
    <s v="USD"/>
    <n v="1428514969"/>
    <n v="1425922969"/>
    <b v="1"/>
    <x v="281"/>
    <b v="1"/>
    <s v="film &amp; video/documentary"/>
    <n v="132"/>
    <x v="756"/>
    <x v="1"/>
    <x v="9"/>
    <x v="800"/>
    <d v="2015-04-08T17:42:49"/>
    <x v="4"/>
  </r>
  <r>
    <n v="2868"/>
    <s v="Becoming UNZIPPED"/>
    <s v="7 billion people &amp; most of us feel alone.  It's time we become emotionally unzipped.  &quot;Unzipped&quot; a new play about men &amp; relationships."/>
    <x v="38"/>
    <x v="752"/>
    <x v="1"/>
    <x v="0"/>
    <s v="USD"/>
    <n v="1475697054"/>
    <n v="1473105054"/>
    <b v="0"/>
    <x v="100"/>
    <b v="0"/>
    <s v="theater/plays"/>
    <n v="42"/>
    <x v="757"/>
    <x v="2"/>
    <x v="5"/>
    <x v="801"/>
    <d v="2016-10-05T19:50:54"/>
    <x v="1"/>
  </r>
  <r>
    <n v="3719"/>
    <s v="Corium"/>
    <s v="A new piece of physical theatre about love, regret and longing."/>
    <x v="176"/>
    <x v="753"/>
    <x v="2"/>
    <x v="4"/>
    <s v="GBP"/>
    <n v="1434994266"/>
    <n v="1432402266"/>
    <b v="0"/>
    <x v="9"/>
    <b v="1"/>
    <s v="theater/plays"/>
    <n v="210"/>
    <x v="758"/>
    <x v="2"/>
    <x v="5"/>
    <x v="802"/>
    <d v="2015-06-22T17:31:0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x v="43"/>
    <x v="301"/>
    <x v="2"/>
    <x v="0"/>
    <s v="USD"/>
    <n v="1408815440"/>
    <n v="1404927440"/>
    <b v="0"/>
    <x v="35"/>
    <b v="1"/>
    <s v="theater/plays"/>
    <n v="102"/>
    <x v="758"/>
    <x v="2"/>
    <x v="5"/>
    <x v="803"/>
    <d v="2014-08-23T17:37:20"/>
    <x v="2"/>
  </r>
  <r>
    <n v="2340"/>
    <s v="Doughnuts with love by Strange Matter Coffee"/>
    <s v="Strange Matter Coffee is opening a scratch bakery featuring craft doughnuts with vegan and gluten free options!"/>
    <x v="13"/>
    <x v="754"/>
    <x v="2"/>
    <x v="0"/>
    <s v="USD"/>
    <n v="1477841138"/>
    <n v="1475249138"/>
    <b v="1"/>
    <x v="282"/>
    <b v="1"/>
    <s v="food/small batch"/>
    <n v="106"/>
    <x v="759"/>
    <x v="5"/>
    <x v="29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x v="10"/>
    <x v="755"/>
    <x v="2"/>
    <x v="4"/>
    <s v="GBP"/>
    <n v="1426870560"/>
    <n v="1424280899"/>
    <b v="0"/>
    <x v="132"/>
    <b v="1"/>
    <s v="theater/plays"/>
    <n v="101"/>
    <x v="759"/>
    <x v="2"/>
    <x v="5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x v="155"/>
    <x v="756"/>
    <x v="1"/>
    <x v="0"/>
    <s v="USD"/>
    <n v="1472834180"/>
    <n v="1470242180"/>
    <b v="1"/>
    <x v="73"/>
    <b v="0"/>
    <s v="photography/photobooks"/>
    <n v="36"/>
    <x v="760"/>
    <x v="3"/>
    <x v="6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x v="177"/>
    <x v="757"/>
    <x v="1"/>
    <x v="0"/>
    <s v="USD"/>
    <n v="1447521404"/>
    <n v="1444061804"/>
    <b v="1"/>
    <x v="121"/>
    <b v="0"/>
    <s v="photography/photobooks"/>
    <n v="35"/>
    <x v="761"/>
    <x v="3"/>
    <x v="6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x v="5"/>
    <x v="758"/>
    <x v="2"/>
    <x v="0"/>
    <s v="USD"/>
    <n v="1368763140"/>
    <n v="1366028563"/>
    <b v="1"/>
    <x v="283"/>
    <b v="1"/>
    <s v="film &amp; video/documentary"/>
    <n v="102"/>
    <x v="762"/>
    <x v="1"/>
    <x v="9"/>
    <x v="808"/>
    <d v="2013-05-17T03:59:00"/>
    <x v="6"/>
  </r>
  <r>
    <n v="1427"/>
    <s v="WHAT CAN I DO?..."/>
    <s v="The book with advices that can save many lives._x000a_You will find here many case studies, extreme situations and solutions."/>
    <x v="1"/>
    <x v="759"/>
    <x v="1"/>
    <x v="13"/>
    <s v="EUR"/>
    <n v="1474230385"/>
    <n v="1471638385"/>
    <b v="0"/>
    <x v="9"/>
    <b v="0"/>
    <s v="publishing/translations"/>
    <n v="8"/>
    <x v="763"/>
    <x v="4"/>
    <x v="7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x v="77"/>
    <x v="760"/>
    <x v="2"/>
    <x v="0"/>
    <s v="USD"/>
    <n v="1375033836"/>
    <n v="1373305836"/>
    <b v="1"/>
    <x v="217"/>
    <b v="1"/>
    <s v="music/rock"/>
    <n v="111"/>
    <x v="764"/>
    <x v="6"/>
    <x v="21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x v="67"/>
    <x v="442"/>
    <x v="2"/>
    <x v="8"/>
    <s v="CAD"/>
    <n v="1419224340"/>
    <n v="1416363886"/>
    <b v="0"/>
    <x v="26"/>
    <b v="1"/>
    <s v="music/rock"/>
    <n v="100"/>
    <x v="765"/>
    <x v="6"/>
    <x v="21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x v="14"/>
    <x v="761"/>
    <x v="2"/>
    <x v="0"/>
    <s v="USD"/>
    <n v="1275529260"/>
    <n v="1274705803"/>
    <b v="0"/>
    <x v="69"/>
    <b v="1"/>
    <s v="film &amp; video/shorts"/>
    <n v="105"/>
    <x v="766"/>
    <x v="1"/>
    <x v="26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x v="65"/>
    <x v="462"/>
    <x v="2"/>
    <x v="0"/>
    <s v="USD"/>
    <n v="1464971400"/>
    <n v="1462379066"/>
    <b v="0"/>
    <x v="66"/>
    <b v="1"/>
    <s v="theater/plays"/>
    <n v="120"/>
    <x v="767"/>
    <x v="2"/>
    <x v="5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x v="74"/>
    <x v="762"/>
    <x v="2"/>
    <x v="8"/>
    <s v="CAD"/>
    <n v="1428091353"/>
    <n v="1425502953"/>
    <b v="0"/>
    <x v="227"/>
    <b v="1"/>
    <s v="photography/photobooks"/>
    <n v="111"/>
    <x v="768"/>
    <x v="3"/>
    <x v="6"/>
    <x v="814"/>
    <d v="2015-04-03T20:02:33"/>
    <x v="4"/>
  </r>
  <r>
    <n v="381"/>
    <s v="Clearwater"/>
    <s v="Set in the ancient waters of the Puget Sound, Clearwater is a universal story about the need to adapt to change."/>
    <x v="23"/>
    <x v="763"/>
    <x v="2"/>
    <x v="0"/>
    <s v="USD"/>
    <n v="1343624400"/>
    <n v="1340642717"/>
    <b v="0"/>
    <x v="284"/>
    <b v="1"/>
    <s v="film &amp; video/documentary"/>
    <n v="105"/>
    <x v="769"/>
    <x v="1"/>
    <x v="9"/>
    <x v="815"/>
    <d v="2012-07-30T05:00:00"/>
    <x v="3"/>
  </r>
  <r>
    <n v="391"/>
    <s v="Science, Sex and the Ladies"/>
    <s v="Too many women feel confused about their orgasm and shame about their desire. This movie aims to change that."/>
    <x v="26"/>
    <x v="764"/>
    <x v="2"/>
    <x v="0"/>
    <s v="USD"/>
    <n v="1324169940"/>
    <n v="1321578051"/>
    <b v="0"/>
    <x v="285"/>
    <b v="1"/>
    <s v="film &amp; video/documentary"/>
    <n v="101"/>
    <x v="770"/>
    <x v="1"/>
    <x v="9"/>
    <x v="816"/>
    <d v="2011-12-18T00:59:00"/>
    <x v="5"/>
  </r>
  <r>
    <n v="3544"/>
    <s v="Gruoch, or Lady Macbeth"/>
    <s v="Death &amp; Pretzels presents the world premiere of Paul Pasulka's Gruoch, or Lady Macbeth"/>
    <x v="14"/>
    <x v="12"/>
    <x v="2"/>
    <x v="0"/>
    <s v="USD"/>
    <n v="1425758257"/>
    <n v="1423166257"/>
    <b v="0"/>
    <x v="164"/>
    <b v="1"/>
    <s v="theater/plays"/>
    <n v="100"/>
    <x v="771"/>
    <x v="2"/>
    <x v="5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x v="23"/>
    <x v="765"/>
    <x v="2"/>
    <x v="0"/>
    <s v="USD"/>
    <n v="1476316800"/>
    <n v="1473837751"/>
    <b v="0"/>
    <x v="286"/>
    <b v="1"/>
    <s v="theater/spaces"/>
    <n v="110"/>
    <x v="772"/>
    <x v="2"/>
    <x v="3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43"/>
    <x v="766"/>
    <x v="2"/>
    <x v="0"/>
    <s v="USD"/>
    <n v="1428390000"/>
    <n v="1425224391"/>
    <b v="0"/>
    <x v="181"/>
    <b v="1"/>
    <s v="theater/plays"/>
    <n v="146"/>
    <x v="773"/>
    <x v="2"/>
    <x v="5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x v="43"/>
    <x v="767"/>
    <x v="2"/>
    <x v="0"/>
    <s v="USD"/>
    <n v="1389814380"/>
    <n v="1387390555"/>
    <b v="0"/>
    <x v="4"/>
    <b v="1"/>
    <s v="music/indie rock"/>
    <n v="114"/>
    <x v="774"/>
    <x v="6"/>
    <x v="12"/>
    <x v="820"/>
    <d v="2014-01-15T19:33:00"/>
    <x v="2"/>
  </r>
  <r>
    <n v="2818"/>
    <s v="Joe West's THEATER OF DEATH"/>
    <s v="Joe West and his wonderful theater company THEATER OF DEATH present original plays both horrific and comical."/>
    <x v="22"/>
    <x v="768"/>
    <x v="2"/>
    <x v="0"/>
    <s v="USD"/>
    <n v="1443018086"/>
    <n v="1441290086"/>
    <b v="0"/>
    <x v="200"/>
    <b v="1"/>
    <s v="theater/plays"/>
    <n v="106"/>
    <x v="775"/>
    <x v="2"/>
    <x v="5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47"/>
    <x v="769"/>
    <x v="2"/>
    <x v="0"/>
    <s v="USD"/>
    <n v="1444778021"/>
    <n v="1442963621"/>
    <b v="0"/>
    <x v="287"/>
    <b v="1"/>
    <s v="music/classical music"/>
    <n v="109"/>
    <x v="776"/>
    <x v="6"/>
    <x v="30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x v="12"/>
    <x v="770"/>
    <x v="2"/>
    <x v="0"/>
    <s v="USD"/>
    <n v="1477255840"/>
    <n v="1474663840"/>
    <b v="0"/>
    <x v="273"/>
    <b v="1"/>
    <s v="photography/photobooks"/>
    <n v="102"/>
    <x v="777"/>
    <x v="3"/>
    <x v="6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78"/>
    <x v="771"/>
    <x v="2"/>
    <x v="0"/>
    <s v="USD"/>
    <n v="1447963219"/>
    <n v="1445367619"/>
    <b v="1"/>
    <x v="288"/>
    <b v="1"/>
    <s v="film &amp; video/documentary"/>
    <n v="109"/>
    <x v="778"/>
    <x v="1"/>
    <x v="9"/>
    <x v="824"/>
    <d v="2015-11-19T20:00:19"/>
    <x v="4"/>
  </r>
  <r>
    <n v="3151"/>
    <s v="&quot;The Holiday Bug&quot; 2014 Puppet Show"/>
    <s v="A Multi-Media Puppet Show, with large cable control puppets to tell a hilarious story for all ages."/>
    <x v="63"/>
    <x v="772"/>
    <x v="2"/>
    <x v="0"/>
    <s v="USD"/>
    <n v="1410379774"/>
    <n v="1407787774"/>
    <b v="1"/>
    <x v="23"/>
    <b v="1"/>
    <s v="theater/plays"/>
    <n v="100"/>
    <x v="779"/>
    <x v="2"/>
    <x v="5"/>
    <x v="825"/>
    <d v="2014-09-10T20:09:34"/>
    <x v="2"/>
  </r>
  <r>
    <n v="2122"/>
    <s v="CapitÃ¡n Kalani y el sindicato robÃ³tico"/>
    <s v="Captain Kalani it's a retro game full of nostalgia for the old gamers but interesting for the new ones"/>
    <x v="68"/>
    <x v="773"/>
    <x v="1"/>
    <x v="5"/>
    <s v="MXN"/>
    <n v="1483773169"/>
    <n v="1481181169"/>
    <b v="0"/>
    <x v="17"/>
    <b v="0"/>
    <s v="games/video games"/>
    <n v="0"/>
    <x v="780"/>
    <x v="7"/>
    <x v="23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x v="12"/>
    <x v="774"/>
    <x v="2"/>
    <x v="0"/>
    <s v="USD"/>
    <n v="1447484460"/>
    <n v="1444888868"/>
    <b v="0"/>
    <x v="255"/>
    <b v="1"/>
    <s v="film &amp; video/documentary"/>
    <n v="114"/>
    <x v="781"/>
    <x v="1"/>
    <x v="9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22"/>
    <x v="775"/>
    <x v="2"/>
    <x v="0"/>
    <s v="USD"/>
    <n v="1425495563"/>
    <n v="1422903563"/>
    <b v="0"/>
    <x v="157"/>
    <b v="1"/>
    <s v="theater/plays"/>
    <n v="101"/>
    <x v="782"/>
    <x v="2"/>
    <x v="5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x v="23"/>
    <x v="776"/>
    <x v="2"/>
    <x v="0"/>
    <s v="USD"/>
    <n v="1381928503"/>
    <n v="1379336503"/>
    <b v="1"/>
    <x v="65"/>
    <b v="1"/>
    <s v="publishing/radio &amp; podcasts"/>
    <n v="139"/>
    <x v="783"/>
    <x v="4"/>
    <x v="34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x v="179"/>
    <x v="777"/>
    <x v="2"/>
    <x v="12"/>
    <s v="EUR"/>
    <n v="1437429600"/>
    <n v="1433747376"/>
    <b v="0"/>
    <x v="179"/>
    <b v="1"/>
    <s v="theater/spaces"/>
    <n v="101"/>
    <x v="784"/>
    <x v="2"/>
    <x v="3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x v="65"/>
    <x v="384"/>
    <x v="2"/>
    <x v="0"/>
    <s v="USD"/>
    <n v="1430407200"/>
    <n v="1428086501"/>
    <b v="0"/>
    <x v="66"/>
    <b v="1"/>
    <s v="film &amp; video/television"/>
    <n v="119"/>
    <x v="785"/>
    <x v="1"/>
    <x v="11"/>
    <x v="831"/>
    <d v="2015-04-30T15:20:00"/>
    <x v="4"/>
  </r>
  <r>
    <n v="1219"/>
    <s v="The Box"/>
    <s v="The Box is a fine art book of Ron Amato's innovative and seductive photography project."/>
    <x v="180"/>
    <x v="778"/>
    <x v="2"/>
    <x v="0"/>
    <s v="USD"/>
    <n v="1476961513"/>
    <n v="1474369513"/>
    <b v="0"/>
    <x v="182"/>
    <b v="1"/>
    <s v="photography/photobooks"/>
    <n v="159"/>
    <x v="786"/>
    <x v="3"/>
    <x v="6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x v="11"/>
    <x v="779"/>
    <x v="0"/>
    <x v="0"/>
    <s v="USD"/>
    <n v="1421348428"/>
    <n v="1417460428"/>
    <b v="0"/>
    <x v="10"/>
    <b v="0"/>
    <s v="technology/wearables"/>
    <n v="1"/>
    <x v="787"/>
    <x v="0"/>
    <x v="0"/>
    <x v="833"/>
    <d v="2015-01-15T19:00:28"/>
    <x v="4"/>
  </r>
  <r>
    <n v="2788"/>
    <s v="ACT Underground Theatre, TLDC"/>
    <s v="MOVING FORWARD! WE HAVE REACHED GOAL BUT HAVE MORE TIME!! PLEASE CONSIDER PLEDGING."/>
    <x v="65"/>
    <x v="780"/>
    <x v="2"/>
    <x v="0"/>
    <s v="USD"/>
    <n v="1469811043"/>
    <n v="1467219043"/>
    <b v="0"/>
    <x v="113"/>
    <b v="1"/>
    <s v="theater/plays"/>
    <n v="103"/>
    <x v="788"/>
    <x v="2"/>
    <x v="5"/>
    <x v="834"/>
    <d v="2016-07-29T16:50:43"/>
    <x v="1"/>
  </r>
  <r>
    <n v="784"/>
    <s v="STEELcyclopedia - The Titans of Hard Rock"/>
    <s v="The book I am working on now is the third is a series of rock encyclopedias. However, I am in need of funding to cover the photo costs."/>
    <x v="90"/>
    <x v="229"/>
    <x v="2"/>
    <x v="0"/>
    <s v="USD"/>
    <n v="1395023719"/>
    <n v="1391571319"/>
    <b v="0"/>
    <x v="29"/>
    <b v="1"/>
    <s v="music/rock"/>
    <n v="103"/>
    <x v="788"/>
    <x v="6"/>
    <x v="21"/>
    <x v="835"/>
    <d v="2014-03-17T02:35:19"/>
    <x v="2"/>
  </r>
  <r>
    <n v="513"/>
    <s v="Paradigm Spiral - The Animated Series"/>
    <s v="A sci-fi fantasy 2.5D anime styled series about some guys trying to save the world, probably..."/>
    <x v="7"/>
    <x v="781"/>
    <x v="1"/>
    <x v="0"/>
    <s v="USD"/>
    <n v="1471244400"/>
    <n v="1467387705"/>
    <b v="0"/>
    <x v="235"/>
    <b v="0"/>
    <s v="film &amp; video/animation"/>
    <n v="14"/>
    <x v="789"/>
    <x v="1"/>
    <x v="8"/>
    <x v="836"/>
    <d v="2016-08-15T07:00:00"/>
    <x v="1"/>
  </r>
  <r>
    <n v="26"/>
    <s v="You, Me &amp; Sicily:  Part I Editing"/>
    <s v="Highlighting Sicily's points of light: its extraordinary people. Editing phase is now underway!!!"/>
    <x v="150"/>
    <x v="782"/>
    <x v="2"/>
    <x v="0"/>
    <s v="USD"/>
    <n v="1408278144"/>
    <n v="1404822144"/>
    <b v="0"/>
    <x v="28"/>
    <b v="1"/>
    <s v="film &amp; video/television"/>
    <n v="155"/>
    <x v="790"/>
    <x v="1"/>
    <x v="11"/>
    <x v="837"/>
    <d v="2014-08-17T12:22:24"/>
    <x v="2"/>
  </r>
  <r>
    <n v="111"/>
    <s v="Judi Dench is Cool in Person"/>
    <s v="Two actors, one bookie and a very bad day.  Judi Dench is Cool in Person is fast, funny and only a little bit nasty."/>
    <x v="63"/>
    <x v="783"/>
    <x v="2"/>
    <x v="2"/>
    <s v="AUD"/>
    <n v="1433059187"/>
    <n v="1430467187"/>
    <b v="0"/>
    <x v="184"/>
    <b v="1"/>
    <s v="film &amp; video/shorts"/>
    <n v="155"/>
    <x v="791"/>
    <x v="1"/>
    <x v="26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x v="13"/>
    <x v="784"/>
    <x v="0"/>
    <x v="0"/>
    <s v="USD"/>
    <n v="1457024514"/>
    <n v="1454432514"/>
    <b v="0"/>
    <x v="238"/>
    <b v="0"/>
    <s v="technology/wearables"/>
    <n v="31"/>
    <x v="792"/>
    <x v="0"/>
    <x v="0"/>
    <x v="839"/>
    <d v="2016-03-03T17:01:54"/>
    <x v="1"/>
  </r>
  <r>
    <n v="1952"/>
    <s v="Nix Color Sensor"/>
    <s v="Nix is a breakthrough smartphone accessory. Just scan an object and instantly view the color on your iPhone, Android, PC, or Mac."/>
    <x v="5"/>
    <x v="785"/>
    <x v="2"/>
    <x v="8"/>
    <s v="CAD"/>
    <n v="1381934015"/>
    <n v="1378737215"/>
    <b v="1"/>
    <x v="289"/>
    <b v="1"/>
    <s v="technology/hardware"/>
    <n v="198"/>
    <x v="793"/>
    <x v="0"/>
    <x v="4"/>
    <x v="840"/>
    <d v="2013-10-16T14:33:35"/>
    <x v="6"/>
  </r>
  <r>
    <n v="283"/>
    <s v="SOLE SURVIVOR"/>
    <s v="What is the impact of survivorship on the human condition?"/>
    <x v="55"/>
    <x v="786"/>
    <x v="2"/>
    <x v="0"/>
    <s v="USD"/>
    <n v="1306904340"/>
    <n v="1305219744"/>
    <b v="1"/>
    <x v="133"/>
    <b v="1"/>
    <s v="film &amp; video/documentary"/>
    <n v="114"/>
    <x v="794"/>
    <x v="1"/>
    <x v="9"/>
    <x v="841"/>
    <d v="2011-06-01T04:59:00"/>
    <x v="5"/>
  </r>
  <r>
    <n v="1990"/>
    <s v="The Virgin of the Path"/>
    <s v="An art nude photography book that includes traditional black and white sepia nudes as well as experimiental color nudes."/>
    <x v="43"/>
    <x v="787"/>
    <x v="1"/>
    <x v="0"/>
    <s v="USD"/>
    <n v="1455338532"/>
    <n v="1454042532"/>
    <b v="0"/>
    <x v="27"/>
    <b v="0"/>
    <s v="photography/people"/>
    <n v="17"/>
    <x v="795"/>
    <x v="3"/>
    <x v="20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x v="90"/>
    <x v="788"/>
    <x v="2"/>
    <x v="0"/>
    <s v="USD"/>
    <n v="1447286300"/>
    <n v="1444690700"/>
    <b v="0"/>
    <x v="144"/>
    <b v="1"/>
    <s v="technology/hardware"/>
    <n v="508"/>
    <x v="796"/>
    <x v="0"/>
    <x v="4"/>
    <x v="843"/>
    <d v="2015-11-11T23:58:20"/>
    <x v="4"/>
  </r>
  <r>
    <n v="2150"/>
    <s v="The Unknown Door"/>
    <s v="A pixel styled open world detective game."/>
    <x v="7"/>
    <x v="789"/>
    <x v="1"/>
    <x v="6"/>
    <s v="NOK"/>
    <n v="1468392599"/>
    <n v="1465800599"/>
    <b v="0"/>
    <x v="9"/>
    <b v="0"/>
    <s v="games/video games"/>
    <n v="1"/>
    <x v="797"/>
    <x v="7"/>
    <x v="23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65"/>
    <x v="790"/>
    <x v="2"/>
    <x v="0"/>
    <s v="USD"/>
    <n v="1303801140"/>
    <n v="1300916220"/>
    <b v="0"/>
    <x v="113"/>
    <b v="1"/>
    <s v="music/pop"/>
    <n v="101"/>
    <x v="798"/>
    <x v="6"/>
    <x v="13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x v="57"/>
    <x v="791"/>
    <x v="1"/>
    <x v="4"/>
    <s v="GBP"/>
    <n v="1468752468"/>
    <n v="1467024468"/>
    <b v="0"/>
    <x v="49"/>
    <b v="0"/>
    <s v="theater/plays"/>
    <n v="20"/>
    <x v="799"/>
    <x v="2"/>
    <x v="5"/>
    <x v="846"/>
    <d v="2016-07-17T10:47:48"/>
    <x v="1"/>
  </r>
  <r>
    <n v="3785"/>
    <s v="Send &quot;Pawn&quot; to Edinburgh!"/>
    <s v="Chess. Betrayal. Blueberry yoghurts. &quot;Pawn&quot; - a new musical by Oxford students - needs funding to go to the Edinburgh Fringe!"/>
    <x v="65"/>
    <x v="381"/>
    <x v="2"/>
    <x v="4"/>
    <s v="GBP"/>
    <n v="1470132180"/>
    <n v="1467040769"/>
    <b v="0"/>
    <x v="102"/>
    <b v="1"/>
    <s v="theater/musical"/>
    <n v="151"/>
    <x v="800"/>
    <x v="2"/>
    <x v="18"/>
    <x v="847"/>
    <d v="2016-08-02T10:03:00"/>
    <x v="1"/>
  </r>
  <r>
    <n v="3169"/>
    <s v="The Window"/>
    <s v="We're bringing The Window to the Cherry Lane Theater in January 2014."/>
    <x v="10"/>
    <x v="792"/>
    <x v="2"/>
    <x v="0"/>
    <s v="USD"/>
    <n v="1386910740"/>
    <n v="1384364561"/>
    <b v="1"/>
    <x v="278"/>
    <b v="1"/>
    <s v="theater/plays"/>
    <n v="103"/>
    <x v="800"/>
    <x v="2"/>
    <x v="5"/>
    <x v="848"/>
    <d v="2013-12-13T04:59:00"/>
    <x v="6"/>
  </r>
  <r>
    <n v="4003"/>
    <s v="MAMA BA-B: The Stage Play"/>
    <s v="&quot;MAMA'Z BA-B&quot; is the story of Marcus Williams who struggles to find a place for himself as a young black male."/>
    <x v="65"/>
    <x v="793"/>
    <x v="1"/>
    <x v="0"/>
    <s v="USD"/>
    <n v="1424009147"/>
    <n v="1421417147"/>
    <b v="0"/>
    <x v="12"/>
    <b v="0"/>
    <s v="theater/plays"/>
    <n v="10"/>
    <x v="800"/>
    <x v="2"/>
    <x v="5"/>
    <x v="849"/>
    <d v="2015-02-15T14:05:47"/>
    <x v="4"/>
  </r>
  <r>
    <n v="3799"/>
    <s v="A Story Once Told"/>
    <s v="An original musical on it's way to the stage in Minneapolis, MN. Feel free to ask any questions."/>
    <x v="22"/>
    <x v="794"/>
    <x v="1"/>
    <x v="0"/>
    <s v="USD"/>
    <n v="1457734843"/>
    <n v="1455142843"/>
    <b v="0"/>
    <x v="9"/>
    <b v="0"/>
    <s v="theater/musical"/>
    <n v="4"/>
    <x v="800"/>
    <x v="2"/>
    <x v="18"/>
    <x v="850"/>
    <d v="2016-03-11T22:20:43"/>
    <x v="1"/>
  </r>
  <r>
    <n v="1331"/>
    <s v="WORLD'S BEST BATTERY BACKUP: EXO WEARABLE POWER! (Canceled)"/>
    <s v="The World's First Wearable Battery Backup - wireless, modular, flexible, and ultra-lightweight! Click, charge, go!!!"/>
    <x v="17"/>
    <x v="795"/>
    <x v="0"/>
    <x v="0"/>
    <s v="USD"/>
    <n v="1471435554"/>
    <n v="1468843554"/>
    <b v="0"/>
    <x v="23"/>
    <b v="0"/>
    <s v="technology/wearables"/>
    <n v="1"/>
    <x v="800"/>
    <x v="0"/>
    <x v="0"/>
    <x v="851"/>
    <d v="2016-08-17T12:05:54"/>
    <x v="1"/>
  </r>
  <r>
    <n v="2291"/>
    <s v="Create thatwasthen's new album with them!"/>
    <s v="So we've recorded a 5-song EP with a 2-time Grammy winner, but we need to raise the  $$$ to mix, master and press it to CD and vinyl!"/>
    <x v="14"/>
    <x v="796"/>
    <x v="2"/>
    <x v="0"/>
    <s v="USD"/>
    <n v="1335153600"/>
    <n v="1332199618"/>
    <b v="0"/>
    <x v="26"/>
    <b v="1"/>
    <s v="music/rock"/>
    <n v="173"/>
    <x v="801"/>
    <x v="6"/>
    <x v="21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x v="10"/>
    <x v="797"/>
    <x v="2"/>
    <x v="0"/>
    <s v="USD"/>
    <n v="1340914571"/>
    <n v="1338322571"/>
    <b v="0"/>
    <x v="90"/>
    <b v="1"/>
    <s v="music/classical music"/>
    <n v="100"/>
    <x v="802"/>
    <x v="6"/>
    <x v="30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x v="181"/>
    <x v="798"/>
    <x v="1"/>
    <x v="0"/>
    <s v="USD"/>
    <n v="1421656200"/>
    <n v="1416507211"/>
    <b v="0"/>
    <x v="290"/>
    <b v="0"/>
    <s v="games/video games"/>
    <n v="36"/>
    <x v="803"/>
    <x v="7"/>
    <x v="23"/>
    <x v="854"/>
    <d v="2015-01-19T08:30:00"/>
    <x v="4"/>
  </r>
  <r>
    <n v="3184"/>
    <s v="Equus at Frenetic Theatre"/>
    <s v="Equus is the story of a psychiatrist treating a teenaged boy who blinds six horses with a metal spike."/>
    <x v="140"/>
    <x v="799"/>
    <x v="2"/>
    <x v="0"/>
    <s v="USD"/>
    <n v="1404258631"/>
    <n v="1401666631"/>
    <b v="1"/>
    <x v="56"/>
    <b v="1"/>
    <s v="theater/plays"/>
    <n v="107"/>
    <x v="804"/>
    <x v="2"/>
    <x v="5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x v="43"/>
    <x v="800"/>
    <x v="2"/>
    <x v="0"/>
    <s v="USD"/>
    <n v="1418581088"/>
    <n v="1415125088"/>
    <b v="0"/>
    <x v="42"/>
    <b v="1"/>
    <s v="theater/plays"/>
    <n v="117"/>
    <x v="805"/>
    <x v="2"/>
    <x v="5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x v="7"/>
    <x v="801"/>
    <x v="2"/>
    <x v="0"/>
    <s v="USD"/>
    <n v="1383264000"/>
    <n v="1378080409"/>
    <b v="1"/>
    <x v="291"/>
    <b v="1"/>
    <s v="film &amp; video/documentary"/>
    <n v="133"/>
    <x v="806"/>
    <x v="1"/>
    <x v="9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x v="127"/>
    <x v="802"/>
    <x v="2"/>
    <x v="4"/>
    <s v="GBP"/>
    <n v="1438624800"/>
    <n v="1435133807"/>
    <b v="0"/>
    <x v="99"/>
    <b v="1"/>
    <s v="theater/plays"/>
    <n v="118"/>
    <x v="807"/>
    <x v="2"/>
    <x v="5"/>
    <x v="858"/>
    <d v="2015-08-03T18:00:00"/>
    <x v="4"/>
  </r>
  <r>
    <n v="3780"/>
    <s v="Melissa Youth OnSTAGE Season 5. Act Like you Mean it!"/>
    <s v="Melissa Youth OnSTAGE (MYO) provides kids in North Collin County with the very best in youth theatre opportunities."/>
    <x v="14"/>
    <x v="1"/>
    <x v="2"/>
    <x v="0"/>
    <s v="USD"/>
    <n v="1436817960"/>
    <n v="1433999785"/>
    <b v="0"/>
    <x v="102"/>
    <b v="1"/>
    <s v="theater/musical"/>
    <n v="120"/>
    <x v="808"/>
    <x v="2"/>
    <x v="18"/>
    <x v="859"/>
    <d v="2015-07-13T20:06:00"/>
    <x v="4"/>
  </r>
  <r>
    <n v="2537"/>
    <s v="The Philadelphia Opera Collective presents Susannah"/>
    <s v="When an innocent girl is seen bathing by local church elders, she becomes the target of travelling, revivalist preacher Olin Blitch."/>
    <x v="90"/>
    <x v="44"/>
    <x v="2"/>
    <x v="0"/>
    <s v="USD"/>
    <n v="1312212855"/>
    <n v="1307028855"/>
    <b v="0"/>
    <x v="10"/>
    <b v="1"/>
    <s v="music/classical music"/>
    <n v="110"/>
    <x v="808"/>
    <x v="6"/>
    <x v="30"/>
    <x v="860"/>
    <d v="2011-08-01T15:34:1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x v="265"/>
    <x v="2"/>
    <x v="0"/>
    <s v="USD"/>
    <n v="1279555200"/>
    <n v="1276480894"/>
    <b v="1"/>
    <x v="144"/>
    <b v="1"/>
    <s v="film &amp; video/documentary"/>
    <n v="100"/>
    <x v="808"/>
    <x v="1"/>
    <x v="9"/>
    <x v="861"/>
    <d v="2010-07-19T16:00:00"/>
    <x v="7"/>
  </r>
  <r>
    <n v="101"/>
    <s v="In Their Turn : A MFA Thesis Film"/>
    <s v="The spatiotemporal boundaries between a manâ€™s life, and that of his father dissolve. A reflection on experience, image, and memory."/>
    <x v="63"/>
    <x v="316"/>
    <x v="2"/>
    <x v="0"/>
    <s v="USD"/>
    <n v="1359052710"/>
    <n v="1356979110"/>
    <b v="0"/>
    <x v="42"/>
    <b v="1"/>
    <s v="film &amp; video/shorts"/>
    <n v="100"/>
    <x v="808"/>
    <x v="1"/>
    <x v="26"/>
    <x v="862"/>
    <d v="2013-01-24T18:38:30"/>
    <x v="6"/>
  </r>
  <r>
    <n v="3774"/>
    <s v="Mabel Moon Goes to Earth!"/>
    <s v="Mabel Moon and her co-pilot Silvertoes are coming to earth in the form of a 35 minute interactive and educational musical adventure  !"/>
    <x v="14"/>
    <x v="12"/>
    <x v="2"/>
    <x v="8"/>
    <s v="CAD"/>
    <n v="1428606055"/>
    <n v="1427223655"/>
    <b v="0"/>
    <x v="69"/>
    <b v="1"/>
    <s v="theater/musical"/>
    <n v="100"/>
    <x v="808"/>
    <x v="2"/>
    <x v="18"/>
    <x v="863"/>
    <d v="2015-04-09T19:00:55"/>
    <x v="4"/>
  </r>
  <r>
    <n v="3770"/>
    <s v="The White Feather: a new musical"/>
    <s v="The incredible story of woman's fight to clear her brother from the charge of cowardice in the Great War, brought to life musically"/>
    <x v="65"/>
    <x v="142"/>
    <x v="2"/>
    <x v="4"/>
    <s v="GBP"/>
    <n v="1434234010"/>
    <n v="1431642010"/>
    <b v="0"/>
    <x v="113"/>
    <b v="1"/>
    <s v="theater/musical"/>
    <n v="100"/>
    <x v="808"/>
    <x v="2"/>
    <x v="18"/>
    <x v="864"/>
    <d v="2015-06-13T22:20:10"/>
    <x v="4"/>
  </r>
  <r>
    <n v="179"/>
    <s v="Sustain: A Film About Survival"/>
    <s v="A feature-length film about how three people survive in a diseased world."/>
    <x v="90"/>
    <x v="250"/>
    <x v="1"/>
    <x v="0"/>
    <s v="USD"/>
    <n v="1457056555"/>
    <n v="1454464555"/>
    <b v="0"/>
    <x v="12"/>
    <b v="0"/>
    <s v="film &amp; video/drama"/>
    <n v="20"/>
    <x v="808"/>
    <x v="1"/>
    <x v="1"/>
    <x v="865"/>
    <d v="2016-03-04T01:55:55"/>
    <x v="1"/>
  </r>
  <r>
    <n v="3632"/>
    <s v="Some Enchanted Evening UK TOUR"/>
    <s v="A professional musical revue. First performed in 2013 as a short tour, to be embarking on a full length tour across the UK in 2015!"/>
    <x v="34"/>
    <x v="803"/>
    <x v="1"/>
    <x v="4"/>
    <s v="GBP"/>
    <n v="1416781749"/>
    <n v="1415053749"/>
    <b v="0"/>
    <x v="1"/>
    <b v="0"/>
    <s v="theater/musical"/>
    <n v="20"/>
    <x v="808"/>
    <x v="2"/>
    <x v="18"/>
    <x v="866"/>
    <d v="2014-11-23T22:29:09"/>
    <x v="2"/>
  </r>
  <r>
    <n v="3991"/>
    <s v="NTACTheatre - North Texas Actor's Collaborative Theatre"/>
    <s v="North Texas first actor-driven theatre company needs your help"/>
    <x v="34"/>
    <x v="803"/>
    <x v="1"/>
    <x v="0"/>
    <s v="USD"/>
    <n v="1433086082"/>
    <n v="1430494082"/>
    <b v="0"/>
    <x v="1"/>
    <b v="0"/>
    <s v="theater/plays"/>
    <n v="20"/>
    <x v="808"/>
    <x v="2"/>
    <x v="5"/>
    <x v="867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x v="90"/>
    <x v="803"/>
    <x v="1"/>
    <x v="0"/>
    <s v="USD"/>
    <n v="1439828159"/>
    <n v="1437236159"/>
    <b v="0"/>
    <x v="1"/>
    <b v="0"/>
    <s v="theater/plays"/>
    <n v="10"/>
    <x v="808"/>
    <x v="2"/>
    <x v="5"/>
    <x v="868"/>
    <d v="2015-08-17T16:15:59"/>
    <x v="4"/>
  </r>
  <r>
    <n v="1491"/>
    <s v="Tales of guns, gold and a beagle in the Old West"/>
    <s v="What do you get when you take outlaws, guns, gold and and old beagle in the old west? Adventure!"/>
    <x v="129"/>
    <x v="803"/>
    <x v="1"/>
    <x v="0"/>
    <s v="USD"/>
    <n v="1424014680"/>
    <n v="1418922443"/>
    <b v="0"/>
    <x v="1"/>
    <b v="0"/>
    <s v="publishing/fiction"/>
    <n v="8"/>
    <x v="808"/>
    <x v="4"/>
    <x v="36"/>
    <x v="869"/>
    <d v="2015-02-15T15:38:00"/>
    <x v="4"/>
  </r>
  <r>
    <n v="1413"/>
    <s v="LE NUVOLE DEL CIELO-CLOUDS OF THE SKY"/>
    <s v="I need funds to publish a book based on a selection of sentences from the Gospel demonstrating that Christianity is a strong religion."/>
    <x v="65"/>
    <x v="803"/>
    <x v="1"/>
    <x v="10"/>
    <s v="EUR"/>
    <n v="1455964170"/>
    <n v="1450780170"/>
    <b v="0"/>
    <x v="1"/>
    <b v="0"/>
    <s v="publishing/translations"/>
    <n v="5"/>
    <x v="808"/>
    <x v="4"/>
    <x v="7"/>
    <x v="870"/>
    <d v="2016-02-20T10:29:30"/>
    <x v="1"/>
  </r>
  <r>
    <n v="3861"/>
    <s v="READY OR NOT HERE I COME"/>
    <s v="THE COMING OF THE LORD!"/>
    <x v="65"/>
    <x v="803"/>
    <x v="1"/>
    <x v="0"/>
    <s v="USD"/>
    <n v="1415828820"/>
    <n v="1412258977"/>
    <b v="0"/>
    <x v="1"/>
    <b v="0"/>
    <s v="theater/plays"/>
    <n v="5"/>
    <x v="808"/>
    <x v="2"/>
    <x v="5"/>
    <x v="871"/>
    <d v="2014-11-12T21:47:00"/>
    <x v="2"/>
  </r>
  <r>
    <n v="1557"/>
    <s v="Reflecting Light Photo"/>
    <s v="I have always been captivated by photography, Now I am trying to set up my own company and publish my pictures."/>
    <x v="14"/>
    <x v="803"/>
    <x v="1"/>
    <x v="0"/>
    <s v="USD"/>
    <n v="1411227633"/>
    <n v="1408549233"/>
    <b v="0"/>
    <x v="1"/>
    <b v="0"/>
    <s v="photography/nature"/>
    <n v="4"/>
    <x v="808"/>
    <x v="3"/>
    <x v="35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x v="57"/>
    <x v="803"/>
    <x v="0"/>
    <x v="0"/>
    <s v="USD"/>
    <n v="1307554261"/>
    <n v="1304962261"/>
    <b v="0"/>
    <x v="1"/>
    <b v="0"/>
    <s v="publishing/art books"/>
    <n v="3"/>
    <x v="808"/>
    <x v="4"/>
    <x v="33"/>
    <x v="873"/>
    <d v="2011-06-08T17:31:01"/>
    <x v="5"/>
  </r>
  <r>
    <n v="218"/>
    <s v="Charmaine (Daughter of Charlotte)"/>
    <s v="A sassy talking spider named Charmaine, joins forces with an abused young boy.  She stages off bullies and help fight an abusive father"/>
    <x v="1"/>
    <x v="803"/>
    <x v="1"/>
    <x v="0"/>
    <s v="USD"/>
    <n v="1431702289"/>
    <n v="1426518289"/>
    <b v="0"/>
    <x v="1"/>
    <b v="0"/>
    <s v="film &amp; video/drama"/>
    <n v="2"/>
    <x v="808"/>
    <x v="1"/>
    <x v="1"/>
    <x v="874"/>
    <d v="2015-05-15T15:04:49"/>
    <x v="4"/>
  </r>
  <r>
    <n v="600"/>
    <s v="Anaheim California here we come but we need your help."/>
    <s v="Science Technology Engineering and Math + youth = a brighter tomorrow."/>
    <x v="1"/>
    <x v="803"/>
    <x v="0"/>
    <x v="0"/>
    <s v="USD"/>
    <n v="1431198562"/>
    <n v="1426014562"/>
    <b v="0"/>
    <x v="1"/>
    <b v="0"/>
    <s v="technology/web"/>
    <n v="2"/>
    <x v="808"/>
    <x v="0"/>
    <x v="24"/>
    <x v="875"/>
    <d v="2015-05-09T19:09:22"/>
    <x v="4"/>
  </r>
  <r>
    <n v="4034"/>
    <s v="Technical Design for Liberty Lake Community Theatre"/>
    <s v="This local community theatre needs a proper, efficient, SAFE and professional audio and lighting setup. Helps us raise the funds!"/>
    <x v="182"/>
    <x v="250"/>
    <x v="1"/>
    <x v="0"/>
    <s v="USD"/>
    <n v="1428097450"/>
    <n v="1425509050"/>
    <b v="0"/>
    <x v="12"/>
    <b v="0"/>
    <s v="theater/plays"/>
    <n v="1"/>
    <x v="808"/>
    <x v="2"/>
    <x v="5"/>
    <x v="876"/>
    <d v="2015-04-03T21:44:10"/>
    <x v="4"/>
  </r>
  <r>
    <n v="919"/>
    <s v="Jazz CD:  Out of The Blue"/>
    <s v="Cool jazz with a New Orleans flavor."/>
    <x v="26"/>
    <x v="803"/>
    <x v="1"/>
    <x v="0"/>
    <s v="USD"/>
    <n v="1355930645"/>
    <n v="1352906645"/>
    <b v="0"/>
    <x v="1"/>
    <b v="0"/>
    <s v="music/jazz"/>
    <n v="1"/>
    <x v="808"/>
    <x v="6"/>
    <x v="27"/>
    <x v="877"/>
    <d v="2012-12-19T15:24:05"/>
    <x v="3"/>
  </r>
  <r>
    <n v="2565"/>
    <s v="The Sketchy Pelican (Canceled)"/>
    <s v="The Sketchy Pelican. Is my vision to bring raw, honest, soulful, creative, thoght provoking cuisine to food truck form"/>
    <x v="22"/>
    <x v="803"/>
    <x v="0"/>
    <x v="0"/>
    <s v="USD"/>
    <n v="1462827000"/>
    <n v="1457710589"/>
    <b v="0"/>
    <x v="1"/>
    <b v="0"/>
    <s v="food/food trucks"/>
    <n v="1"/>
    <x v="808"/>
    <x v="5"/>
    <x v="10"/>
    <x v="878"/>
    <d v="2016-05-09T20:50:00"/>
    <x v="1"/>
  </r>
  <r>
    <n v="2944"/>
    <s v="Guardian Theatre, Arts in Education Theatre"/>
    <s v="Our vision: build and operate a Theater Arts Center for south-central Washington state in Goldendale."/>
    <x v="22"/>
    <x v="803"/>
    <x v="1"/>
    <x v="0"/>
    <s v="USD"/>
    <n v="1433714198"/>
    <n v="1431122198"/>
    <b v="0"/>
    <x v="1"/>
    <b v="0"/>
    <s v="theater/spaces"/>
    <n v="1"/>
    <x v="808"/>
    <x v="2"/>
    <x v="3"/>
    <x v="879"/>
    <d v="2015-06-07T21:56:38"/>
    <x v="4"/>
  </r>
  <r>
    <n v="663"/>
    <s v="MouseFighter invisible AIR mouse"/>
    <s v="Imagine a mouse that automatically moves your pointer to where your head is facing. Its an air mouse hidden inside a standard headset."/>
    <x v="6"/>
    <x v="804"/>
    <x v="1"/>
    <x v="7"/>
    <s v="DKK"/>
    <n v="1437250456"/>
    <n v="1434658456"/>
    <b v="0"/>
    <x v="18"/>
    <b v="0"/>
    <s v="technology/wearables"/>
    <n v="0"/>
    <x v="808"/>
    <x v="0"/>
    <x v="0"/>
    <x v="880"/>
    <d v="2015-07-18T20:14:1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x v="6"/>
    <x v="250"/>
    <x v="1"/>
    <x v="3"/>
    <s v="SEK"/>
    <n v="1423432709"/>
    <n v="1420840709"/>
    <b v="0"/>
    <x v="12"/>
    <b v="0"/>
    <s v="publishing/translations"/>
    <n v="0"/>
    <x v="808"/>
    <x v="4"/>
    <x v="7"/>
    <x v="881"/>
    <d v="2015-02-08T21:58:29"/>
    <x v="4"/>
  </r>
  <r>
    <n v="1145"/>
    <s v="A FORK IN THE ROAD food truck"/>
    <s v="Emphasizing locally and responsibly raised ingredients, serving delicious food! I need your help."/>
    <x v="68"/>
    <x v="803"/>
    <x v="1"/>
    <x v="0"/>
    <s v="USD"/>
    <n v="1412272592"/>
    <n v="1407088592"/>
    <b v="0"/>
    <x v="1"/>
    <b v="0"/>
    <s v="food/food trucks"/>
    <n v="0"/>
    <x v="808"/>
    <x v="5"/>
    <x v="10"/>
    <x v="882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x v="7"/>
    <x v="803"/>
    <x v="0"/>
    <x v="0"/>
    <s v="USD"/>
    <n v="1437161739"/>
    <n v="1434569739"/>
    <b v="0"/>
    <x v="1"/>
    <b v="0"/>
    <s v="technology/wearables"/>
    <n v="0"/>
    <x v="808"/>
    <x v="0"/>
    <x v="0"/>
    <x v="883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x v="8"/>
    <x v="803"/>
    <x v="1"/>
    <x v="2"/>
    <s v="AUD"/>
    <n v="1451637531"/>
    <n v="1449045531"/>
    <b v="0"/>
    <x v="1"/>
    <b v="0"/>
    <s v="publishing/translations"/>
    <n v="0"/>
    <x v="808"/>
    <x v="4"/>
    <x v="7"/>
    <x v="884"/>
    <d v="2016-01-01T08:38:51"/>
    <x v="1"/>
  </r>
  <r>
    <n v="711"/>
    <s v="Anti Snore Wearable"/>
    <s v="Our wearable and app automates the poke you normally get from your bedpartner to make you stop snoring and making you turn to the side."/>
    <x v="11"/>
    <x v="805"/>
    <x v="1"/>
    <x v="15"/>
    <s v="EUR"/>
    <n v="1481716868"/>
    <n v="1478257268"/>
    <b v="0"/>
    <x v="292"/>
    <b v="0"/>
    <s v="technology/wearables"/>
    <n v="34"/>
    <x v="809"/>
    <x v="0"/>
    <x v="0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x v="183"/>
    <x v="806"/>
    <x v="2"/>
    <x v="0"/>
    <s v="USD"/>
    <n v="1432161590"/>
    <n v="1429569590"/>
    <b v="1"/>
    <x v="98"/>
    <b v="1"/>
    <s v="film &amp; video/documentary"/>
    <n v="123"/>
    <x v="810"/>
    <x v="1"/>
    <x v="9"/>
    <x v="886"/>
    <d v="2015-05-20T22:39:50"/>
    <x v="4"/>
  </r>
  <r>
    <n v="952"/>
    <s v="Audionoggin - Join the Earvolution"/>
    <s v="Audionoggin: Wireless personal surround sound for the athlete in everyone."/>
    <x v="138"/>
    <x v="807"/>
    <x v="1"/>
    <x v="0"/>
    <s v="USD"/>
    <n v="1479483812"/>
    <n v="1476888212"/>
    <b v="0"/>
    <x v="263"/>
    <b v="0"/>
    <s v="technology/wearables"/>
    <n v="40"/>
    <x v="810"/>
    <x v="0"/>
    <x v="0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x v="38"/>
    <x v="808"/>
    <x v="2"/>
    <x v="0"/>
    <s v="USD"/>
    <n v="1447295460"/>
    <n v="1444747843"/>
    <b v="0"/>
    <x v="104"/>
    <b v="1"/>
    <s v="theater/plays"/>
    <n v="110"/>
    <x v="811"/>
    <x v="2"/>
    <x v="5"/>
    <x v="888"/>
    <d v="2015-11-12T02:31:00"/>
    <x v="4"/>
  </r>
  <r>
    <n v="730"/>
    <s v="Encyclopedia of Surfing"/>
    <s v="A Massive but Cheerful Online Digital Archive of Surfing"/>
    <x v="26"/>
    <x v="809"/>
    <x v="2"/>
    <x v="0"/>
    <s v="USD"/>
    <n v="1323280391"/>
    <n v="1320688391"/>
    <b v="0"/>
    <x v="286"/>
    <b v="1"/>
    <s v="publishing/nonfiction"/>
    <n v="132"/>
    <x v="812"/>
    <x v="4"/>
    <x v="19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x v="22"/>
    <x v="810"/>
    <x v="1"/>
    <x v="0"/>
    <s v="USD"/>
    <n v="1443636000"/>
    <n v="1441111892"/>
    <b v="0"/>
    <x v="45"/>
    <b v="0"/>
    <s v="theater/spaces"/>
    <n v="67"/>
    <x v="813"/>
    <x v="2"/>
    <x v="3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x v="1"/>
    <x v="811"/>
    <x v="2"/>
    <x v="0"/>
    <s v="USD"/>
    <n v="1455602340"/>
    <n v="1453827436"/>
    <b v="0"/>
    <x v="121"/>
    <b v="1"/>
    <s v="theater/musical"/>
    <n v="104"/>
    <x v="814"/>
    <x v="2"/>
    <x v="18"/>
    <x v="891"/>
    <d v="2016-02-16T05:59:00"/>
    <x v="1"/>
  </r>
  <r>
    <n v="815"/>
    <s v="Some Late Help for The Early Reset"/>
    <s v="Be a part of helping The Early Reset finish their new 7 song EP."/>
    <x v="57"/>
    <x v="812"/>
    <x v="2"/>
    <x v="0"/>
    <s v="USD"/>
    <n v="1414879303"/>
    <n v="1412287303"/>
    <b v="0"/>
    <x v="26"/>
    <b v="1"/>
    <s v="music/rock"/>
    <n v="107"/>
    <x v="815"/>
    <x v="6"/>
    <x v="21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x v="43"/>
    <x v="813"/>
    <x v="2"/>
    <x v="0"/>
    <s v="USD"/>
    <n v="1475664834"/>
    <n v="1473850434"/>
    <b v="0"/>
    <x v="23"/>
    <b v="1"/>
    <s v="theater/plays"/>
    <n v="113"/>
    <x v="816"/>
    <x v="2"/>
    <x v="5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x v="27"/>
    <x v="814"/>
    <x v="2"/>
    <x v="0"/>
    <s v="USD"/>
    <n v="1417579200"/>
    <n v="1415031043"/>
    <b v="0"/>
    <x v="139"/>
    <b v="1"/>
    <s v="technology/hardware"/>
    <n v="167"/>
    <x v="817"/>
    <x v="0"/>
    <x v="4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x v="26"/>
    <x v="815"/>
    <x v="2"/>
    <x v="0"/>
    <s v="USD"/>
    <n v="1367208140"/>
    <n v="1363320140"/>
    <b v="0"/>
    <x v="293"/>
    <b v="1"/>
    <s v="music/indie rock"/>
    <n v="129"/>
    <x v="818"/>
    <x v="6"/>
    <x v="12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x v="22"/>
    <x v="816"/>
    <x v="2"/>
    <x v="0"/>
    <s v="USD"/>
    <n v="1470887940"/>
    <n v="1468176527"/>
    <b v="0"/>
    <x v="200"/>
    <b v="1"/>
    <s v="theater/plays"/>
    <n v="101"/>
    <x v="819"/>
    <x v="2"/>
    <x v="5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x v="5"/>
    <x v="817"/>
    <x v="1"/>
    <x v="0"/>
    <s v="USD"/>
    <n v="1477949764"/>
    <n v="1474493764"/>
    <b v="0"/>
    <x v="17"/>
    <b v="0"/>
    <s v="technology/wearables"/>
    <n v="1"/>
    <x v="820"/>
    <x v="0"/>
    <x v="0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184"/>
    <x v="818"/>
    <x v="2"/>
    <x v="0"/>
    <s v="USD"/>
    <n v="1460764800"/>
    <n v="1458157512"/>
    <b v="1"/>
    <x v="294"/>
    <b v="1"/>
    <s v="music/rock"/>
    <n v="109"/>
    <x v="821"/>
    <x v="6"/>
    <x v="21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x v="127"/>
    <x v="819"/>
    <x v="2"/>
    <x v="0"/>
    <s v="USD"/>
    <n v="1461823140"/>
    <n v="1459411371"/>
    <b v="0"/>
    <x v="23"/>
    <b v="1"/>
    <s v="theater/plays"/>
    <n v="102"/>
    <x v="822"/>
    <x v="2"/>
    <x v="5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x v="38"/>
    <x v="820"/>
    <x v="2"/>
    <x v="0"/>
    <s v="USD"/>
    <n v="1355585777"/>
    <n v="1352993777"/>
    <b v="0"/>
    <x v="295"/>
    <b v="1"/>
    <s v="music/rock"/>
    <n v="138"/>
    <x v="823"/>
    <x v="6"/>
    <x v="21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x v="64"/>
    <x v="821"/>
    <x v="2"/>
    <x v="0"/>
    <s v="USD"/>
    <n v="1453185447"/>
    <n v="1448951847"/>
    <b v="1"/>
    <x v="296"/>
    <b v="1"/>
    <s v="photography/photobooks"/>
    <n v="120"/>
    <x v="824"/>
    <x v="3"/>
    <x v="6"/>
    <x v="901"/>
    <d v="2016-01-19T06:37:27"/>
    <x v="1"/>
  </r>
  <r>
    <n v="2103"/>
    <s v="Matthew Moon's New Album"/>
    <s v="Indie rocker, Matthew Moon, has something to share with you..."/>
    <x v="185"/>
    <x v="822"/>
    <x v="2"/>
    <x v="0"/>
    <s v="USD"/>
    <n v="1352488027"/>
    <n v="1349892427"/>
    <b v="0"/>
    <x v="160"/>
    <b v="1"/>
    <s v="music/indie rock"/>
    <n v="146"/>
    <x v="825"/>
    <x v="6"/>
    <x v="12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x v="8"/>
    <x v="823"/>
    <x v="1"/>
    <x v="0"/>
    <s v="USD"/>
    <n v="1421691298"/>
    <n v="1417803298"/>
    <b v="1"/>
    <x v="28"/>
    <b v="0"/>
    <s v="photography/photobooks"/>
    <n v="6"/>
    <x v="826"/>
    <x v="3"/>
    <x v="6"/>
    <x v="903"/>
    <d v="2015-01-19T18:14:58"/>
    <x v="4"/>
  </r>
  <r>
    <n v="3157"/>
    <s v="Summer FourPlay"/>
    <s v="Four Directors.  Four One Acts.  Four Genres.  For You."/>
    <x v="57"/>
    <x v="824"/>
    <x v="2"/>
    <x v="0"/>
    <s v="USD"/>
    <n v="1405746000"/>
    <n v="1404932105"/>
    <b v="1"/>
    <x v="179"/>
    <b v="1"/>
    <s v="theater/plays"/>
    <n v="101"/>
    <x v="827"/>
    <x v="2"/>
    <x v="5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x v="104"/>
    <x v="825"/>
    <x v="2"/>
    <x v="9"/>
    <s v="EUR"/>
    <n v="1470469938"/>
    <n v="1469173938"/>
    <b v="0"/>
    <x v="297"/>
    <b v="1"/>
    <s v="games/tabletop games"/>
    <n v="272"/>
    <x v="828"/>
    <x v="7"/>
    <x v="22"/>
    <x v="905"/>
    <d v="2016-08-06T07:52:18"/>
    <x v="1"/>
  </r>
  <r>
    <n v="45"/>
    <s v="The Art of the Lift"/>
    <s v="The Art of the Lift is a crime drama that follows an expert crew of pick-pockets and their attempt at breaking in a new recruit."/>
    <x v="1"/>
    <x v="36"/>
    <x v="2"/>
    <x v="0"/>
    <s v="USD"/>
    <n v="1461769107"/>
    <n v="1459177107"/>
    <b v="0"/>
    <x v="53"/>
    <b v="1"/>
    <s v="film &amp; video/television"/>
    <n v="120"/>
    <x v="829"/>
    <x v="1"/>
    <x v="11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x v="96"/>
    <x v="826"/>
    <x v="2"/>
    <x v="4"/>
    <s v="GBP"/>
    <n v="1443826800"/>
    <n v="1441606869"/>
    <b v="0"/>
    <x v="101"/>
    <b v="1"/>
    <s v="theater/plays"/>
    <n v="100"/>
    <x v="830"/>
    <x v="2"/>
    <x v="5"/>
    <x v="907"/>
    <d v="2015-10-02T23:00:00"/>
    <x v="4"/>
  </r>
  <r>
    <n v="3258"/>
    <s v="Bluebirds by Joe Brondo"/>
    <s v="A guy named Walt steals a book and plans to sell it to get his life on track... until his wife finds out."/>
    <x v="77"/>
    <x v="827"/>
    <x v="2"/>
    <x v="0"/>
    <s v="USD"/>
    <n v="1420751861"/>
    <n v="1418159861"/>
    <b v="1"/>
    <x v="131"/>
    <b v="1"/>
    <s v="theater/plays"/>
    <n v="105"/>
    <x v="831"/>
    <x v="2"/>
    <x v="5"/>
    <x v="908"/>
    <d v="2015-01-08T21:17: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8"/>
    <x v="828"/>
    <x v="2"/>
    <x v="0"/>
    <s v="USD"/>
    <n v="1329084231"/>
    <n v="1326492231"/>
    <b v="1"/>
    <x v="298"/>
    <b v="1"/>
    <s v="music/rock"/>
    <n v="118"/>
    <x v="832"/>
    <x v="6"/>
    <x v="21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x v="38"/>
    <x v="829"/>
    <x v="2"/>
    <x v="0"/>
    <s v="USD"/>
    <n v="1327133580"/>
    <n v="1321978335"/>
    <b v="0"/>
    <x v="299"/>
    <b v="1"/>
    <s v="music/rock"/>
    <n v="101"/>
    <x v="833"/>
    <x v="6"/>
    <x v="21"/>
    <x v="910"/>
    <d v="2012-01-21T08:13:00"/>
    <x v="3"/>
  </r>
  <r>
    <n v="3565"/>
    <s v="The Honeymoon is Over - An Original Play by Zakry Fin"/>
    <s v="The Honeymoon is Over is a romantic comedy about a recently eloped couple learning the dynamics of living together for the first time."/>
    <x v="186"/>
    <x v="830"/>
    <x v="2"/>
    <x v="0"/>
    <s v="USD"/>
    <n v="1420048208"/>
    <n v="1417456208"/>
    <b v="0"/>
    <x v="14"/>
    <b v="1"/>
    <s v="theater/plays"/>
    <n v="131"/>
    <x v="834"/>
    <x v="2"/>
    <x v="5"/>
    <x v="91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x v="49"/>
    <x v="831"/>
    <x v="2"/>
    <x v="0"/>
    <s v="USD"/>
    <n v="1283562180"/>
    <n v="1277433980"/>
    <b v="0"/>
    <x v="78"/>
    <b v="1"/>
    <s v="music/indie rock"/>
    <n v="136"/>
    <x v="835"/>
    <x v="6"/>
    <x v="12"/>
    <x v="912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x v="43"/>
    <x v="832"/>
    <x v="2"/>
    <x v="0"/>
    <s v="USD"/>
    <n v="1426298708"/>
    <n v="1423710308"/>
    <b v="1"/>
    <x v="105"/>
    <b v="1"/>
    <s v="film &amp; video/documentary"/>
    <n v="101"/>
    <x v="835"/>
    <x v="1"/>
    <x v="9"/>
    <x v="913"/>
    <d v="2015-03-14T02:05:08"/>
    <x v="4"/>
  </r>
  <r>
    <n v="278"/>
    <s v="The Babushkas of Chernobyl"/>
    <s v="An unlikely story of spirit, defiance and beauty from the most contaminated place on Earth"/>
    <x v="98"/>
    <x v="833"/>
    <x v="2"/>
    <x v="0"/>
    <s v="USD"/>
    <n v="1350003539"/>
    <n v="1347411539"/>
    <b v="1"/>
    <x v="21"/>
    <b v="1"/>
    <s v="film &amp; video/documentary"/>
    <n v="150"/>
    <x v="836"/>
    <x v="1"/>
    <x v="9"/>
    <x v="914"/>
    <d v="2012-10-12T00:58:59"/>
    <x v="3"/>
  </r>
  <r>
    <n v="1501"/>
    <s v="This is Nowhere"/>
    <s v="A hardcover book of surf, outdoor and nature photos from the British Columbia coast."/>
    <x v="187"/>
    <x v="834"/>
    <x v="2"/>
    <x v="8"/>
    <s v="CAD"/>
    <n v="1436364023"/>
    <n v="1433772023"/>
    <b v="1"/>
    <x v="300"/>
    <b v="1"/>
    <s v="photography/photobooks"/>
    <n v="166"/>
    <x v="837"/>
    <x v="3"/>
    <x v="6"/>
    <x v="915"/>
    <d v="2015-07-08T14:00:23"/>
    <x v="4"/>
  </r>
  <r>
    <n v="261"/>
    <s v="Empires: The Film"/>
    <s v="Empires explores the impact of networks on histories and philosophies of political thought."/>
    <x v="26"/>
    <x v="835"/>
    <x v="2"/>
    <x v="0"/>
    <s v="USD"/>
    <n v="1339080900"/>
    <n v="1334783704"/>
    <b v="1"/>
    <x v="301"/>
    <b v="1"/>
    <s v="film &amp; video/documentary"/>
    <n v="107"/>
    <x v="838"/>
    <x v="1"/>
    <x v="9"/>
    <x v="916"/>
    <d v="2012-06-07T14:55:00"/>
    <x v="3"/>
  </r>
  <r>
    <n v="3649"/>
    <s v="Honest Aesop's Fables - Tall tales for short people"/>
    <s v="Monies raised will help offset production costs of  transportation of set and actors, theatre rental and advertising costs."/>
    <x v="160"/>
    <x v="836"/>
    <x v="2"/>
    <x v="8"/>
    <s v="CAD"/>
    <n v="1402938394"/>
    <n v="1400691994"/>
    <b v="0"/>
    <x v="49"/>
    <b v="1"/>
    <s v="theater/plays"/>
    <n v="104"/>
    <x v="839"/>
    <x v="2"/>
    <x v="5"/>
    <x v="917"/>
    <d v="2014-06-16T17:06:34"/>
    <x v="2"/>
  </r>
  <r>
    <n v="1641"/>
    <s v="Tanya Dartson- Run for Your Life music video"/>
    <s v="Music Video For Upbeat and Inspiring Song - Run For Your Life"/>
    <x v="14"/>
    <x v="837"/>
    <x v="2"/>
    <x v="0"/>
    <s v="USD"/>
    <n v="1418998744"/>
    <n v="1416406744"/>
    <b v="0"/>
    <x v="40"/>
    <b v="1"/>
    <s v="music/pop"/>
    <n v="101"/>
    <x v="839"/>
    <x v="6"/>
    <x v="13"/>
    <x v="91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x v="23"/>
    <x v="838"/>
    <x v="0"/>
    <x v="4"/>
    <s v="GBP"/>
    <n v="1445431533"/>
    <n v="1442839533"/>
    <b v="0"/>
    <x v="5"/>
    <b v="0"/>
    <s v="technology/web"/>
    <n v="11"/>
    <x v="840"/>
    <x v="0"/>
    <x v="24"/>
    <x v="919"/>
    <d v="2015-10-21T12:45:33"/>
    <x v="4"/>
  </r>
  <r>
    <n v="3233"/>
    <s v="64 Squares"/>
    <s v="64 Squares is an autobiographical one-man exploration of the internal chess game played to reconcile relationships."/>
    <x v="1"/>
    <x v="839"/>
    <x v="2"/>
    <x v="0"/>
    <s v="USD"/>
    <n v="1488482355"/>
    <n v="1485890355"/>
    <b v="0"/>
    <x v="53"/>
    <b v="1"/>
    <s v="theater/plays"/>
    <n v="119"/>
    <x v="841"/>
    <x v="2"/>
    <x v="5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x v="13"/>
    <x v="840"/>
    <x v="2"/>
    <x v="0"/>
    <s v="USD"/>
    <n v="1466171834"/>
    <n v="1463493434"/>
    <b v="1"/>
    <x v="302"/>
    <b v="1"/>
    <s v="film &amp; video/documentary"/>
    <n v="107"/>
    <x v="842"/>
    <x v="1"/>
    <x v="9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x v="132"/>
    <x v="841"/>
    <x v="0"/>
    <x v="4"/>
    <s v="GBP"/>
    <n v="1405094400"/>
    <n v="1403810965"/>
    <b v="0"/>
    <x v="11"/>
    <b v="0"/>
    <s v="technology/wearables"/>
    <n v="15"/>
    <x v="843"/>
    <x v="0"/>
    <x v="0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x v="14"/>
    <x v="842"/>
    <x v="2"/>
    <x v="0"/>
    <s v="USD"/>
    <n v="1395876250"/>
    <n v="1393287850"/>
    <b v="0"/>
    <x v="67"/>
    <b v="1"/>
    <s v="games/tabletop games"/>
    <n v="327"/>
    <x v="844"/>
    <x v="7"/>
    <x v="22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12"/>
    <x v="843"/>
    <x v="2"/>
    <x v="0"/>
    <s v="USD"/>
    <n v="1369699200"/>
    <n v="1366917828"/>
    <b v="0"/>
    <x v="31"/>
    <b v="1"/>
    <s v="technology/hardware"/>
    <n v="118"/>
    <x v="845"/>
    <x v="0"/>
    <x v="4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x v="93"/>
    <x v="844"/>
    <x v="2"/>
    <x v="0"/>
    <s v="USD"/>
    <n v="1403880281"/>
    <n v="1401201881"/>
    <b v="1"/>
    <x v="303"/>
    <b v="1"/>
    <s v="photography/photobooks"/>
    <n v="111"/>
    <x v="846"/>
    <x v="3"/>
    <x v="6"/>
    <x v="925"/>
    <d v="2014-06-27T14:44:41"/>
    <x v="2"/>
  </r>
  <r>
    <n v="2989"/>
    <s v="Let's Light Up The Gem!"/>
    <s v="Bring the movies back to Bethel, Maine."/>
    <x v="26"/>
    <x v="845"/>
    <x v="2"/>
    <x v="0"/>
    <s v="USD"/>
    <n v="1450673940"/>
    <n v="1448756962"/>
    <b v="0"/>
    <x v="304"/>
    <b v="1"/>
    <s v="theater/spaces"/>
    <n v="177"/>
    <x v="847"/>
    <x v="2"/>
    <x v="3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x v="188"/>
    <x v="846"/>
    <x v="2"/>
    <x v="0"/>
    <s v="USD"/>
    <n v="1428620334"/>
    <n v="1426028334"/>
    <b v="1"/>
    <x v="305"/>
    <b v="1"/>
    <s v="publishing/radio &amp; podcasts"/>
    <n v="104"/>
    <x v="848"/>
    <x v="4"/>
    <x v="34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x v="43"/>
    <x v="847"/>
    <x v="2"/>
    <x v="0"/>
    <s v="USD"/>
    <n v="1362337878"/>
    <n v="1360177878"/>
    <b v="0"/>
    <x v="34"/>
    <b v="1"/>
    <s v="film &amp; video/shorts"/>
    <n v="155"/>
    <x v="849"/>
    <x v="1"/>
    <x v="26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x v="43"/>
    <x v="848"/>
    <x v="2"/>
    <x v="0"/>
    <s v="USD"/>
    <n v="1416545700"/>
    <n v="1415392666"/>
    <b v="0"/>
    <x v="4"/>
    <b v="1"/>
    <s v="theater/plays"/>
    <n v="106"/>
    <x v="850"/>
    <x v="2"/>
    <x v="5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x v="12"/>
    <x v="849"/>
    <x v="1"/>
    <x v="0"/>
    <s v="USD"/>
    <n v="1440090300"/>
    <n v="1436305452"/>
    <b v="0"/>
    <x v="35"/>
    <b v="0"/>
    <s v="theater/plays"/>
    <n v="23"/>
    <x v="851"/>
    <x v="2"/>
    <x v="5"/>
    <x v="930"/>
    <d v="2015-08-20T17:05:00"/>
    <x v="4"/>
  </r>
  <r>
    <n v="3041"/>
    <s v="Lend a Hand in Our Home"/>
    <s v="Privet! Hello! Bon Jour! We are the Arlekin Players Theatre and we need a home."/>
    <x v="189"/>
    <x v="850"/>
    <x v="2"/>
    <x v="0"/>
    <s v="USD"/>
    <n v="1453323048"/>
    <n v="1450731048"/>
    <b v="0"/>
    <x v="119"/>
    <b v="1"/>
    <s v="theater/spaces"/>
    <n v="110"/>
    <x v="852"/>
    <x v="2"/>
    <x v="3"/>
    <x v="931"/>
    <d v="2016-01-20T20:50:48"/>
    <x v="1"/>
  </r>
  <r>
    <n v="1537"/>
    <s v="FACE TO FAITH | MOUNT KAILASH | TIBET photobook"/>
    <s v="A Photobook about one of the most fascinating places on earth -     the sacred Mount Kailash in Tibet."/>
    <x v="12"/>
    <x v="851"/>
    <x v="2"/>
    <x v="13"/>
    <s v="EUR"/>
    <n v="1470506400"/>
    <n v="1467358427"/>
    <b v="1"/>
    <x v="57"/>
    <b v="1"/>
    <s v="photography/photobooks"/>
    <n v="180"/>
    <x v="853"/>
    <x v="3"/>
    <x v="6"/>
    <x v="932"/>
    <d v="2016-08-06T18:00:00"/>
    <x v="1"/>
  </r>
  <r>
    <n v="3036"/>
    <s v="Save the Studio!"/>
    <s v="Help Synetic Theater create a new Studio to produce amazing  shows in the 2013/14 season and train awesome artists of all ages!"/>
    <x v="23"/>
    <x v="852"/>
    <x v="2"/>
    <x v="0"/>
    <s v="USD"/>
    <n v="1376654340"/>
    <n v="1373568644"/>
    <b v="0"/>
    <x v="306"/>
    <b v="1"/>
    <s v="theater/spaces"/>
    <n v="127"/>
    <x v="854"/>
    <x v="2"/>
    <x v="3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x v="1"/>
    <x v="853"/>
    <x v="2"/>
    <x v="16"/>
    <s v="EUR"/>
    <n v="1484441980"/>
    <n v="1479257980"/>
    <b v="0"/>
    <x v="195"/>
    <b v="1"/>
    <s v="theater/plays"/>
    <n v="104"/>
    <x v="855"/>
    <x v="2"/>
    <x v="5"/>
    <x v="93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x v="65"/>
    <x v="32"/>
    <x v="2"/>
    <x v="4"/>
    <s v="GBP"/>
    <n v="1406887310"/>
    <n v="1404295310"/>
    <b v="0"/>
    <x v="80"/>
    <b v="1"/>
    <s v="theater/plays"/>
    <n v="101"/>
    <x v="856"/>
    <x v="2"/>
    <x v="5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x v="37"/>
    <x v="854"/>
    <x v="2"/>
    <x v="0"/>
    <s v="USD"/>
    <n v="1372651140"/>
    <n v="1369770292"/>
    <b v="0"/>
    <x v="131"/>
    <b v="1"/>
    <s v="music/rock"/>
    <n v="131"/>
    <x v="857"/>
    <x v="6"/>
    <x v="21"/>
    <x v="936"/>
    <d v="2013-07-01T03:59:00"/>
    <x v="6"/>
  </r>
  <r>
    <n v="2029"/>
    <s v="Lumin8 Pro"/>
    <s v="Lumin8 Pro is a fun and easy to use light controller that makes light dance to your favorite music."/>
    <x v="14"/>
    <x v="855"/>
    <x v="2"/>
    <x v="0"/>
    <s v="USD"/>
    <n v="1409099481"/>
    <n v="1406507481"/>
    <b v="1"/>
    <x v="89"/>
    <b v="1"/>
    <s v="technology/hardware"/>
    <n v="361"/>
    <x v="858"/>
    <x v="0"/>
    <x v="4"/>
    <x v="937"/>
    <d v="2014-08-27T00:31:21"/>
    <x v="2"/>
  </r>
  <r>
    <n v="2595"/>
    <s v="Food Truck for Little Fox Bakery"/>
    <s v="Looking to put the best baked goods in Bowling Green on wheels"/>
    <x v="38"/>
    <x v="856"/>
    <x v="1"/>
    <x v="0"/>
    <s v="USD"/>
    <n v="1487915500"/>
    <n v="1485323500"/>
    <b v="0"/>
    <x v="28"/>
    <b v="0"/>
    <s v="food/food trucks"/>
    <n v="12"/>
    <x v="859"/>
    <x v="5"/>
    <x v="10"/>
    <x v="938"/>
    <d v="2017-02-24T05:51:40"/>
    <x v="0"/>
  </r>
  <r>
    <n v="749"/>
    <s v="chartwellwest.com"/>
    <s v="A place for rational, fact and data based non-partisan political and societal commentary on things that matter to Americans."/>
    <x v="22"/>
    <x v="857"/>
    <x v="2"/>
    <x v="0"/>
    <s v="USD"/>
    <n v="1485642930"/>
    <n v="1483050930"/>
    <b v="0"/>
    <x v="60"/>
    <b v="1"/>
    <s v="publishing/nonfiction"/>
    <n v="106"/>
    <x v="860"/>
    <x v="4"/>
    <x v="19"/>
    <x v="939"/>
    <d v="2017-01-28T22:35:30"/>
    <x v="0"/>
  </r>
  <r>
    <n v="3520"/>
    <s v="Protocols"/>
    <s v="Help us to bring &quot;Protocols&quot; at the 2015 Camden Fringe. The most controversial play of the year."/>
    <x v="65"/>
    <x v="790"/>
    <x v="2"/>
    <x v="4"/>
    <s v="GBP"/>
    <n v="1441547220"/>
    <n v="1439322412"/>
    <b v="0"/>
    <x v="80"/>
    <b v="1"/>
    <s v="theater/plays"/>
    <n v="101"/>
    <x v="861"/>
    <x v="2"/>
    <x v="5"/>
    <x v="940"/>
    <d v="2015-09-06T13:47:00"/>
    <x v="4"/>
  </r>
  <r>
    <n v="1283"/>
    <s v="Sketching In Stereo 3rd Album!"/>
    <s v="Our 3rd album is halfway complete, but we need your help to record, mix and master the final product!"/>
    <x v="90"/>
    <x v="858"/>
    <x v="2"/>
    <x v="0"/>
    <s v="USD"/>
    <n v="1362974400"/>
    <n v="1360948389"/>
    <b v="1"/>
    <x v="191"/>
    <b v="1"/>
    <s v="music/rock"/>
    <n v="211"/>
    <x v="862"/>
    <x v="6"/>
    <x v="21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x v="23"/>
    <x v="859"/>
    <x v="0"/>
    <x v="0"/>
    <s v="USD"/>
    <n v="1451419200"/>
    <n v="1449000056"/>
    <b v="0"/>
    <x v="227"/>
    <b v="0"/>
    <s v="technology/wearables"/>
    <n v="35"/>
    <x v="863"/>
    <x v="0"/>
    <x v="0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x v="36"/>
    <x v="860"/>
    <x v="2"/>
    <x v="0"/>
    <s v="USD"/>
    <n v="1440082240"/>
    <n v="1436885440"/>
    <b v="0"/>
    <x v="307"/>
    <b v="1"/>
    <s v="technology/wearables"/>
    <n v="141"/>
    <x v="864"/>
    <x v="0"/>
    <x v="0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x v="93"/>
    <x v="861"/>
    <x v="2"/>
    <x v="0"/>
    <s v="USD"/>
    <n v="1419292800"/>
    <n v="1416592916"/>
    <b v="1"/>
    <x v="237"/>
    <b v="1"/>
    <s v="photography/photobooks"/>
    <n v="125"/>
    <x v="864"/>
    <x v="3"/>
    <x v="6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x v="1"/>
    <x v="862"/>
    <x v="2"/>
    <x v="0"/>
    <s v="USD"/>
    <n v="1273522560"/>
    <n v="1269928430"/>
    <b v="1"/>
    <x v="94"/>
    <b v="1"/>
    <s v="film &amp; video/documentary"/>
    <n v="111"/>
    <x v="865"/>
    <x v="1"/>
    <x v="9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x v="26"/>
    <x v="863"/>
    <x v="2"/>
    <x v="0"/>
    <s v="USD"/>
    <n v="1483481019"/>
    <n v="1480629819"/>
    <b v="0"/>
    <x v="145"/>
    <b v="1"/>
    <s v="photography/photobooks"/>
    <n v="136"/>
    <x v="866"/>
    <x v="3"/>
    <x v="6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x v="14"/>
    <x v="864"/>
    <x v="2"/>
    <x v="0"/>
    <s v="USD"/>
    <n v="1319904721"/>
    <n v="1314720721"/>
    <b v="0"/>
    <x v="5"/>
    <b v="1"/>
    <s v="music/classical music"/>
    <n v="103"/>
    <x v="867"/>
    <x v="6"/>
    <x v="30"/>
    <x v="947"/>
    <d v="2011-10-29T16:12:01"/>
    <x v="5"/>
  </r>
  <r>
    <n v="317"/>
    <s v="Good Men, Bad Men, and a Few Rowdy Ladies"/>
    <s v="The story of a cowboy town with a prison problem, and the colorful characters who call it home."/>
    <x v="8"/>
    <x v="865"/>
    <x v="2"/>
    <x v="0"/>
    <s v="USD"/>
    <n v="1386778483"/>
    <n v="1384186483"/>
    <b v="1"/>
    <x v="308"/>
    <b v="1"/>
    <s v="film &amp; video/documentary"/>
    <n v="101"/>
    <x v="868"/>
    <x v="1"/>
    <x v="9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x v="90"/>
    <x v="866"/>
    <x v="2"/>
    <x v="8"/>
    <s v="CAD"/>
    <n v="1430693460"/>
    <n v="1428087153"/>
    <b v="0"/>
    <x v="24"/>
    <b v="1"/>
    <s v="theater/plays"/>
    <n v="163"/>
    <x v="869"/>
    <x v="2"/>
    <x v="5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x v="12"/>
    <x v="867"/>
    <x v="2"/>
    <x v="0"/>
    <s v="USD"/>
    <n v="1420060088"/>
    <n v="1414872488"/>
    <b v="0"/>
    <x v="197"/>
    <b v="1"/>
    <s v="technology/hardware"/>
    <n v="140"/>
    <x v="870"/>
    <x v="0"/>
    <x v="4"/>
    <x v="950"/>
    <d v="2014-12-31T21:08:08"/>
    <x v="2"/>
  </r>
  <r>
    <n v="2714"/>
    <s v="The Crane Theater"/>
    <s v="The Crane will be the new home for independent theater in Northeast Minneapolis"/>
    <x v="23"/>
    <x v="868"/>
    <x v="2"/>
    <x v="0"/>
    <s v="USD"/>
    <n v="1476486000"/>
    <n v="1474040596"/>
    <b v="1"/>
    <x v="309"/>
    <b v="1"/>
    <s v="theater/spaces"/>
    <n v="116"/>
    <x v="871"/>
    <x v="2"/>
    <x v="3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x v="8"/>
    <x v="869"/>
    <x v="0"/>
    <x v="0"/>
    <s v="USD"/>
    <n v="1470187800"/>
    <n v="1467325053"/>
    <b v="0"/>
    <x v="96"/>
    <b v="0"/>
    <s v="technology/space exploration"/>
    <n v="19"/>
    <x v="872"/>
    <x v="0"/>
    <x v="28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x v="65"/>
    <x v="142"/>
    <x v="2"/>
    <x v="0"/>
    <s v="USD"/>
    <n v="1408383153"/>
    <n v="1405791153"/>
    <b v="0"/>
    <x v="80"/>
    <b v="1"/>
    <s v="theater/plays"/>
    <n v="100"/>
    <x v="873"/>
    <x v="2"/>
    <x v="5"/>
    <x v="953"/>
    <d v="2014-08-18T17:32:33"/>
    <x v="2"/>
  </r>
  <r>
    <n v="276"/>
    <s v="Abalimi"/>
    <s v="A film about Xhosa women in townships of South Africa micro-farming to fight extreme poverty, gain health, and create food security."/>
    <x v="57"/>
    <x v="870"/>
    <x v="2"/>
    <x v="0"/>
    <s v="USD"/>
    <n v="1335574674"/>
    <n v="1330394274"/>
    <b v="1"/>
    <x v="129"/>
    <b v="1"/>
    <s v="film &amp; video/documentary"/>
    <n v="148"/>
    <x v="874"/>
    <x v="1"/>
    <x v="9"/>
    <x v="954"/>
    <d v="2012-04-28T00:57:54"/>
    <x v="3"/>
  </r>
  <r>
    <n v="3773"/>
    <s v="Dundee: A Hip-Hopera"/>
    <s v="A dramatic hip-hopera, inspired from monologues written by the performers."/>
    <x v="1"/>
    <x v="783"/>
    <x v="2"/>
    <x v="0"/>
    <s v="USD"/>
    <n v="1479175680"/>
    <n v="1476317247"/>
    <b v="0"/>
    <x v="59"/>
    <b v="1"/>
    <s v="theater/musical"/>
    <n v="108"/>
    <x v="875"/>
    <x v="2"/>
    <x v="18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x v="67"/>
    <x v="871"/>
    <x v="2"/>
    <x v="0"/>
    <s v="USD"/>
    <n v="1410210685"/>
    <n v="1408050685"/>
    <b v="0"/>
    <x v="121"/>
    <b v="1"/>
    <s v="theater/musical"/>
    <n v="110"/>
    <x v="876"/>
    <x v="2"/>
    <x v="18"/>
    <x v="956"/>
    <d v="2014-09-08T21:11:25"/>
    <x v="2"/>
  </r>
  <r>
    <n v="1749"/>
    <s v="E FOTOGRAFESCHE RECKBLECK - 367 DEEG AM AUSLAND ASAZ"/>
    <s v="Help me fund the production run of my first book by local Photographer Sandro Ortolani."/>
    <x v="190"/>
    <x v="872"/>
    <x v="2"/>
    <x v="19"/>
    <s v="EUR"/>
    <n v="1488394800"/>
    <n v="1485213921"/>
    <b v="0"/>
    <x v="136"/>
    <b v="1"/>
    <s v="photography/photobooks"/>
    <n v="123"/>
    <x v="877"/>
    <x v="3"/>
    <x v="6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x v="62"/>
    <x v="132"/>
    <x v="2"/>
    <x v="0"/>
    <s v="USD"/>
    <n v="1330789165"/>
    <n v="1328197165"/>
    <b v="0"/>
    <x v="28"/>
    <b v="1"/>
    <s v="music/rock"/>
    <n v="100"/>
    <x v="877"/>
    <x v="6"/>
    <x v="21"/>
    <x v="958"/>
    <d v="2012-03-03T15:39:25"/>
    <x v="3"/>
  </r>
  <r>
    <n v="2719"/>
    <s v="AHS Theater - Help us light up our stage!"/>
    <s v="Our high school theater in Allentown, New Jersey was rad - in 1972. Help us bring our theater into present day and light up our stage!"/>
    <x v="27"/>
    <x v="873"/>
    <x v="2"/>
    <x v="0"/>
    <s v="USD"/>
    <n v="1460936694"/>
    <n v="1455756294"/>
    <b v="0"/>
    <x v="123"/>
    <b v="1"/>
    <s v="theater/spaces"/>
    <n v="109"/>
    <x v="878"/>
    <x v="2"/>
    <x v="3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x v="8"/>
    <x v="874"/>
    <x v="2"/>
    <x v="0"/>
    <s v="USD"/>
    <n v="1416285300"/>
    <n v="1413824447"/>
    <b v="0"/>
    <x v="107"/>
    <b v="1"/>
    <s v="theater/spaces"/>
    <n v="110"/>
    <x v="879"/>
    <x v="2"/>
    <x v="3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x v="68"/>
    <x v="875"/>
    <x v="0"/>
    <x v="0"/>
    <s v="USD"/>
    <n v="1415392207"/>
    <n v="1411500607"/>
    <b v="0"/>
    <x v="224"/>
    <b v="0"/>
    <s v="film &amp; video/science fiction"/>
    <n v="10"/>
    <x v="880"/>
    <x v="1"/>
    <x v="17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x v="191"/>
    <x v="876"/>
    <x v="2"/>
    <x v="0"/>
    <s v="USD"/>
    <n v="1293857940"/>
    <n v="1288968886"/>
    <b v="1"/>
    <x v="221"/>
    <b v="1"/>
    <s v="music/rock"/>
    <n v="199"/>
    <x v="881"/>
    <x v="6"/>
    <x v="21"/>
    <x v="962"/>
    <d v="2011-01-01T04:59:00"/>
    <x v="5"/>
  </r>
  <r>
    <n v="2991"/>
    <s v="gimmeLIVE @ 9 Wallis"/>
    <s v="A new intimate listening room with tables &amp; theatre seating where artist &amp; fans connect through music, comedy &amp; performing arts."/>
    <x v="74"/>
    <x v="877"/>
    <x v="2"/>
    <x v="0"/>
    <s v="USD"/>
    <n v="1485547530"/>
    <n v="1483646730"/>
    <b v="0"/>
    <x v="154"/>
    <b v="1"/>
    <s v="theater/spaces"/>
    <n v="103"/>
    <x v="882"/>
    <x v="2"/>
    <x v="3"/>
    <x v="963"/>
    <d v="2017-01-27T20:05:30"/>
    <x v="0"/>
  </r>
  <r>
    <n v="1802"/>
    <s v="Out Of The Dark"/>
    <s v="Inner Darkness turned into a photobook. Personal work i shot during my recovery...in Berlin."/>
    <x v="63"/>
    <x v="274"/>
    <x v="1"/>
    <x v="13"/>
    <s v="EUR"/>
    <n v="1435442340"/>
    <n v="1433416830"/>
    <b v="1"/>
    <x v="76"/>
    <b v="0"/>
    <s v="photography/photobooks"/>
    <n v="48"/>
    <x v="883"/>
    <x v="3"/>
    <x v="6"/>
    <x v="964"/>
    <d v="2015-06-27T21:59:00"/>
    <x v="4"/>
  </r>
  <r>
    <n v="1817"/>
    <s v="Through the Lens of Jerry Gustafson"/>
    <s v="Hundreds of breathtaking rodeo photographs collected in a beautiful coffee table book."/>
    <x v="55"/>
    <x v="878"/>
    <x v="1"/>
    <x v="0"/>
    <s v="USD"/>
    <n v="1485759540"/>
    <n v="1480607607"/>
    <b v="0"/>
    <x v="13"/>
    <b v="0"/>
    <s v="photography/photobooks"/>
    <n v="52"/>
    <x v="884"/>
    <x v="3"/>
    <x v="6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14"/>
    <x v="879"/>
    <x v="2"/>
    <x v="4"/>
    <s v="GBP"/>
    <n v="1466377200"/>
    <n v="1463351329"/>
    <b v="0"/>
    <x v="254"/>
    <b v="1"/>
    <s v="games/tabletop games"/>
    <n v="636"/>
    <x v="885"/>
    <x v="7"/>
    <x v="22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x v="27"/>
    <x v="880"/>
    <x v="2"/>
    <x v="0"/>
    <s v="USD"/>
    <n v="1411787307"/>
    <n v="1409195307"/>
    <b v="0"/>
    <x v="60"/>
    <b v="1"/>
    <s v="music/indie rock"/>
    <n v="172"/>
    <x v="886"/>
    <x v="6"/>
    <x v="12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x v="41"/>
    <x v="881"/>
    <x v="2"/>
    <x v="0"/>
    <s v="USD"/>
    <n v="1298167001"/>
    <n v="1295575001"/>
    <b v="0"/>
    <x v="52"/>
    <b v="1"/>
    <s v="music/indie rock"/>
    <n v="226"/>
    <x v="887"/>
    <x v="6"/>
    <x v="12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x v="192"/>
    <x v="882"/>
    <x v="2"/>
    <x v="0"/>
    <s v="USD"/>
    <n v="1407506040"/>
    <n v="1404680075"/>
    <b v="0"/>
    <x v="128"/>
    <b v="1"/>
    <s v="theater/plays"/>
    <n v="100"/>
    <x v="888"/>
    <x v="2"/>
    <x v="5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x v="193"/>
    <x v="883"/>
    <x v="1"/>
    <x v="0"/>
    <s v="USD"/>
    <n v="1472920909"/>
    <n v="1467736909"/>
    <b v="0"/>
    <x v="89"/>
    <b v="0"/>
    <s v="technology/wearables"/>
    <n v="15"/>
    <x v="889"/>
    <x v="0"/>
    <x v="0"/>
    <x v="970"/>
    <d v="2016-09-03T16:41:49"/>
    <x v="1"/>
  </r>
  <r>
    <n v="3262"/>
    <s v="Prison Boxing: A New Play by Leah Joki"/>
    <s v="A one-woman theatrical exploration of the prison system and its inhabitants."/>
    <x v="194"/>
    <x v="884"/>
    <x v="2"/>
    <x v="0"/>
    <s v="USD"/>
    <n v="1419220800"/>
    <n v="1416555262"/>
    <b v="1"/>
    <x v="81"/>
    <b v="1"/>
    <s v="theater/plays"/>
    <n v="103"/>
    <x v="890"/>
    <x v="2"/>
    <x v="5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x v="27"/>
    <x v="885"/>
    <x v="2"/>
    <x v="0"/>
    <s v="USD"/>
    <n v="1464310475"/>
    <n v="1461718475"/>
    <b v="0"/>
    <x v="168"/>
    <b v="1"/>
    <s v="theater/musical"/>
    <n v="111"/>
    <x v="891"/>
    <x v="2"/>
    <x v="18"/>
    <x v="972"/>
    <d v="2016-05-27T00:54:35"/>
    <x v="1"/>
  </r>
  <r>
    <n v="3384"/>
    <s v="The Hat"/>
    <s v="Six gay men, emotional baggage, and online dating: what could go wrong? A play about looking for love and finding something better."/>
    <x v="27"/>
    <x v="886"/>
    <x v="2"/>
    <x v="0"/>
    <s v="USD"/>
    <n v="1448074800"/>
    <n v="1444874768"/>
    <b v="0"/>
    <x v="310"/>
    <b v="1"/>
    <s v="theater/plays"/>
    <n v="100"/>
    <x v="892"/>
    <x v="2"/>
    <x v="5"/>
    <x v="973"/>
    <d v="2015-11-21T03:00:00"/>
    <x v="4"/>
  </r>
  <r>
    <n v="3130"/>
    <s v="MEDEA | A New Vision"/>
    <s v="A shockingly relevant modern take on a 2,000-year-old tragedy that confronts current gender politics."/>
    <x v="22"/>
    <x v="887"/>
    <x v="3"/>
    <x v="0"/>
    <s v="USD"/>
    <n v="1492145940"/>
    <n v="1489504916"/>
    <b v="0"/>
    <x v="9"/>
    <b v="0"/>
    <s v="theater/plays"/>
    <n v="4"/>
    <x v="893"/>
    <x v="2"/>
    <x v="5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x v="63"/>
    <x v="888"/>
    <x v="2"/>
    <x v="0"/>
    <s v="USD"/>
    <n v="1430774974"/>
    <n v="1426886974"/>
    <b v="0"/>
    <x v="56"/>
    <b v="1"/>
    <s v="technology/makerspaces"/>
    <n v="123"/>
    <x v="894"/>
    <x v="0"/>
    <x v="14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x v="37"/>
    <x v="889"/>
    <x v="1"/>
    <x v="0"/>
    <s v="USD"/>
    <n v="1409009306"/>
    <n v="1406417306"/>
    <b v="0"/>
    <x v="3"/>
    <b v="0"/>
    <s v="publishing/children's books"/>
    <n v="26"/>
    <x v="895"/>
    <x v="4"/>
    <x v="37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x v="1"/>
    <x v="890"/>
    <x v="2"/>
    <x v="4"/>
    <s v="GBP"/>
    <n v="1406113200"/>
    <n v="1402910965"/>
    <b v="0"/>
    <x v="195"/>
    <b v="1"/>
    <s v="theater/plays"/>
    <n v="101"/>
    <x v="896"/>
    <x v="2"/>
    <x v="5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x v="891"/>
    <x v="2"/>
    <x v="0"/>
    <s v="USD"/>
    <n v="1477976340"/>
    <n v="1475460819"/>
    <b v="0"/>
    <x v="58"/>
    <b v="1"/>
    <s v="theater/plays"/>
    <n v="105"/>
    <x v="897"/>
    <x v="2"/>
    <x v="5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x v="195"/>
    <x v="892"/>
    <x v="2"/>
    <x v="0"/>
    <s v="USD"/>
    <n v="1469770500"/>
    <n v="1468362207"/>
    <b v="0"/>
    <x v="86"/>
    <b v="1"/>
    <s v="film &amp; video/television"/>
    <n v="110"/>
    <x v="898"/>
    <x v="1"/>
    <x v="11"/>
    <x v="979"/>
    <d v="2016-07-29T05:35:00"/>
    <x v="1"/>
  </r>
  <r>
    <n v="2957"/>
    <s v="BAMA Theatre Headset Campaign (Canceled)"/>
    <s v="Theatre in Tuscaloosa, AL built in the 1930s.  The headsets seem about that old. They are almost unusable."/>
    <x v="38"/>
    <x v="893"/>
    <x v="0"/>
    <x v="0"/>
    <s v="USD"/>
    <n v="1427498172"/>
    <n v="1422317772"/>
    <b v="0"/>
    <x v="17"/>
    <b v="0"/>
    <s v="theater/spaces"/>
    <n v="2"/>
    <x v="899"/>
    <x v="2"/>
    <x v="3"/>
    <x v="980"/>
    <d v="2015-03-27T23:16:12"/>
    <x v="4"/>
  </r>
  <r>
    <n v="974"/>
    <s v="KneeJack"/>
    <s v="The device that allows those with artificial knees or arthritic knees to kneel down without putting pressure on their knees."/>
    <x v="7"/>
    <x v="893"/>
    <x v="1"/>
    <x v="0"/>
    <s v="USD"/>
    <n v="1458925156"/>
    <n v="1456336756"/>
    <b v="0"/>
    <x v="17"/>
    <b v="0"/>
    <s v="technology/wearables"/>
    <n v="1"/>
    <x v="899"/>
    <x v="0"/>
    <x v="0"/>
    <x v="981"/>
    <d v="2016-03-25T16:59:16"/>
    <x v="1"/>
  </r>
  <r>
    <n v="18"/>
    <s v="Indian As Apple Pie TV"/>
    <s v="The Indian cooking show you crave: complete with cooking, travel to India, and loads of spicy inspiration with Anupy."/>
    <x v="8"/>
    <x v="894"/>
    <x v="2"/>
    <x v="0"/>
    <s v="USD"/>
    <n v="1410958856"/>
    <n v="1408366856"/>
    <b v="0"/>
    <x v="311"/>
    <b v="1"/>
    <s v="film &amp; video/television"/>
    <n v="106"/>
    <x v="900"/>
    <x v="1"/>
    <x v="11"/>
    <x v="982"/>
    <d v="2014-09-17T13:00:56"/>
    <x v="2"/>
  </r>
  <r>
    <n v="203"/>
    <s v="TheM"/>
    <s v="We are aiming to make a Web Series based on Youth Culture and the misrepresentation of socially stereotyped people."/>
    <x v="14"/>
    <x v="895"/>
    <x v="1"/>
    <x v="4"/>
    <s v="GBP"/>
    <n v="1422562864"/>
    <n v="1417378864"/>
    <b v="0"/>
    <x v="49"/>
    <b v="0"/>
    <s v="film &amp; video/drama"/>
    <n v="30"/>
    <x v="901"/>
    <x v="1"/>
    <x v="1"/>
    <x v="983"/>
    <d v="2015-01-29T20:21:04"/>
    <x v="4"/>
  </r>
  <r>
    <n v="1744"/>
    <s v="Water World"/>
    <s v="This book is the embodiment of my passion for water &amp; photography, which I hope will inspire you to pick up your camera and explore."/>
    <x v="37"/>
    <x v="896"/>
    <x v="2"/>
    <x v="4"/>
    <s v="GBP"/>
    <n v="1425821477"/>
    <n v="1421937077"/>
    <b v="0"/>
    <x v="2"/>
    <b v="1"/>
    <s v="photography/photobooks"/>
    <n v="118"/>
    <x v="902"/>
    <x v="3"/>
    <x v="6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x v="22"/>
    <x v="897"/>
    <x v="2"/>
    <x v="0"/>
    <s v="USD"/>
    <n v="1330115638"/>
    <n v="1327523638"/>
    <b v="1"/>
    <x v="280"/>
    <b v="1"/>
    <s v="film &amp; video/documentary"/>
    <n v="100"/>
    <x v="903"/>
    <x v="1"/>
    <x v="9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x v="1"/>
    <x v="898"/>
    <x v="1"/>
    <x v="0"/>
    <s v="USD"/>
    <n v="1444971540"/>
    <n v="1442593427"/>
    <b v="0"/>
    <x v="18"/>
    <b v="0"/>
    <s v="theater/plays"/>
    <n v="13"/>
    <x v="904"/>
    <x v="2"/>
    <x v="5"/>
    <x v="986"/>
    <d v="2015-10-16T04:59:00"/>
    <x v="4"/>
  </r>
  <r>
    <n v="2811"/>
    <s v="Ray Gunn and Starburst"/>
    <s v="Ray Gunn and Starburst is an audio sci-fi/comedy sending up the tropes of classic and pulp science-fiction."/>
    <x v="22"/>
    <x v="899"/>
    <x v="2"/>
    <x v="4"/>
    <s v="GBP"/>
    <n v="1424692503"/>
    <n v="1422100503"/>
    <b v="0"/>
    <x v="280"/>
    <b v="1"/>
    <s v="theater/plays"/>
    <n v="100"/>
    <x v="905"/>
    <x v="2"/>
    <x v="5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x v="22"/>
    <x v="900"/>
    <x v="2"/>
    <x v="0"/>
    <s v="USD"/>
    <n v="1359680939"/>
    <n v="1357088939"/>
    <b v="0"/>
    <x v="312"/>
    <b v="1"/>
    <s v="music/rock"/>
    <n v="144"/>
    <x v="906"/>
    <x v="6"/>
    <x v="21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2"/>
    <x v="901"/>
    <x v="2"/>
    <x v="0"/>
    <s v="USD"/>
    <n v="1298245954"/>
    <n v="1295653954"/>
    <b v="0"/>
    <x v="81"/>
    <b v="1"/>
    <s v="music/rock"/>
    <n v="124"/>
    <x v="907"/>
    <x v="6"/>
    <x v="21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43"/>
    <x v="902"/>
    <x v="2"/>
    <x v="0"/>
    <s v="USD"/>
    <n v="1460260800"/>
    <n v="1458336672"/>
    <b v="0"/>
    <x v="52"/>
    <b v="1"/>
    <s v="theater/plays"/>
    <n v="111"/>
    <x v="908"/>
    <x v="2"/>
    <x v="5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x v="23"/>
    <x v="903"/>
    <x v="2"/>
    <x v="0"/>
    <s v="USD"/>
    <n v="1417906649"/>
    <n v="1414015049"/>
    <b v="1"/>
    <x v="54"/>
    <b v="1"/>
    <s v="theater/spaces"/>
    <n v="120"/>
    <x v="909"/>
    <x v="2"/>
    <x v="3"/>
    <x v="991"/>
    <d v="2014-12-06T22:57:29"/>
    <x v="2"/>
  </r>
  <r>
    <n v="407"/>
    <s v="Haymarket Documentary"/>
    <s v="The story of the 1886 Haymarket Riot explored through the history of the Haymarket Police Memorial Statue."/>
    <x v="65"/>
    <x v="904"/>
    <x v="2"/>
    <x v="0"/>
    <s v="USD"/>
    <n v="1321739650"/>
    <n v="1316552050"/>
    <b v="0"/>
    <x v="191"/>
    <b v="1"/>
    <s v="film &amp; video/documentary"/>
    <n v="102"/>
    <x v="910"/>
    <x v="1"/>
    <x v="9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x v="11"/>
    <x v="905"/>
    <x v="2"/>
    <x v="2"/>
    <s v="AUD"/>
    <n v="1487738622"/>
    <n v="1485146622"/>
    <b v="1"/>
    <x v="313"/>
    <b v="1"/>
    <s v="film &amp; video/documentary"/>
    <n v="147"/>
    <x v="911"/>
    <x v="1"/>
    <x v="9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x v="41"/>
    <x v="906"/>
    <x v="2"/>
    <x v="0"/>
    <s v="USD"/>
    <n v="1455142416"/>
    <n v="1452550416"/>
    <b v="0"/>
    <x v="76"/>
    <b v="1"/>
    <s v="technology/makerspaces"/>
    <n v="111"/>
    <x v="912"/>
    <x v="0"/>
    <x v="14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x v="7"/>
    <x v="907"/>
    <x v="2"/>
    <x v="0"/>
    <s v="USD"/>
    <n v="1374858000"/>
    <n v="1373408699"/>
    <b v="1"/>
    <x v="314"/>
    <b v="1"/>
    <s v="publishing/radio &amp; podcasts"/>
    <n v="117"/>
    <x v="913"/>
    <x v="4"/>
    <x v="34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x v="196"/>
    <x v="908"/>
    <x v="1"/>
    <x v="0"/>
    <s v="USD"/>
    <n v="1434309540"/>
    <n v="1429287900"/>
    <b v="0"/>
    <x v="18"/>
    <b v="0"/>
    <s v="theater/spaces"/>
    <n v="0"/>
    <x v="914"/>
    <x v="2"/>
    <x v="3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x v="26"/>
    <x v="909"/>
    <x v="2"/>
    <x v="0"/>
    <s v="USD"/>
    <n v="1388303940"/>
    <n v="1386011038"/>
    <b v="0"/>
    <x v="229"/>
    <b v="1"/>
    <s v="theater/spaces"/>
    <n v="109"/>
    <x v="915"/>
    <x v="2"/>
    <x v="3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x v="37"/>
    <x v="910"/>
    <x v="2"/>
    <x v="0"/>
    <s v="USD"/>
    <n v="1301792590"/>
    <n v="1297562590"/>
    <b v="1"/>
    <x v="197"/>
    <b v="1"/>
    <s v="music/rock"/>
    <n v="295"/>
    <x v="916"/>
    <x v="6"/>
    <x v="21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x v="26"/>
    <x v="911"/>
    <x v="2"/>
    <x v="0"/>
    <s v="USD"/>
    <n v="1462125358"/>
    <n v="1459533358"/>
    <b v="0"/>
    <x v="243"/>
    <b v="1"/>
    <s v="theater/plays"/>
    <n v="110"/>
    <x v="917"/>
    <x v="2"/>
    <x v="5"/>
    <x v="999"/>
    <d v="2016-05-01T17:55:58"/>
    <x v="1"/>
  </r>
  <r>
    <n v="1216"/>
    <s v="In Training: a book of Bonsai photographs"/>
    <s v="A fine art photography book taking a new look at the art of bonsai."/>
    <x v="115"/>
    <x v="912"/>
    <x v="2"/>
    <x v="0"/>
    <s v="USD"/>
    <n v="1443826980"/>
    <n v="1441032457"/>
    <b v="0"/>
    <x v="315"/>
    <b v="1"/>
    <s v="photography/photobooks"/>
    <n v="146"/>
    <x v="918"/>
    <x v="3"/>
    <x v="6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x v="197"/>
    <x v="913"/>
    <x v="2"/>
    <x v="0"/>
    <s v="USD"/>
    <n v="1313276400"/>
    <n v="1310693986"/>
    <b v="0"/>
    <x v="20"/>
    <b v="1"/>
    <s v="film &amp; video/shorts"/>
    <n v="105"/>
    <x v="919"/>
    <x v="1"/>
    <x v="26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x v="29"/>
    <x v="914"/>
    <x v="2"/>
    <x v="0"/>
    <s v="USD"/>
    <n v="1369323491"/>
    <n v="1366731491"/>
    <b v="0"/>
    <x v="316"/>
    <b v="1"/>
    <s v="technology/hardware"/>
    <n v="148"/>
    <x v="920"/>
    <x v="0"/>
    <x v="4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x v="77"/>
    <x v="915"/>
    <x v="1"/>
    <x v="0"/>
    <s v="USD"/>
    <n v="1468716180"/>
    <n v="1466205262"/>
    <b v="0"/>
    <x v="14"/>
    <b v="0"/>
    <s v="theater/plays"/>
    <n v="16"/>
    <x v="920"/>
    <x v="2"/>
    <x v="5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x v="12"/>
    <x v="916"/>
    <x v="1"/>
    <x v="0"/>
    <s v="USD"/>
    <n v="1443675600"/>
    <n v="1441157592"/>
    <b v="0"/>
    <x v="4"/>
    <b v="0"/>
    <s v="film &amp; video/drama"/>
    <n v="25"/>
    <x v="921"/>
    <x v="1"/>
    <x v="1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x v="34"/>
    <x v="917"/>
    <x v="2"/>
    <x v="0"/>
    <s v="USD"/>
    <n v="1278111600"/>
    <n v="1276830052"/>
    <b v="1"/>
    <x v="24"/>
    <b v="1"/>
    <s v="technology/hardware"/>
    <n v="312"/>
    <x v="922"/>
    <x v="0"/>
    <x v="4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x v="41"/>
    <x v="918"/>
    <x v="2"/>
    <x v="0"/>
    <s v="USD"/>
    <n v="1424910910"/>
    <n v="1424306110"/>
    <b v="0"/>
    <x v="76"/>
    <b v="1"/>
    <s v="theater/plays"/>
    <n v="110"/>
    <x v="923"/>
    <x v="2"/>
    <x v="5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x v="65"/>
    <x v="919"/>
    <x v="2"/>
    <x v="0"/>
    <s v="USD"/>
    <n v="1417813618"/>
    <n v="1413922018"/>
    <b v="0"/>
    <x v="97"/>
    <b v="1"/>
    <s v="music/rock"/>
    <n v="147"/>
    <x v="924"/>
    <x v="6"/>
    <x v="21"/>
    <x v="1007"/>
    <d v="2014-12-05T21:06:58"/>
    <x v="2"/>
  </r>
  <r>
    <n v="2119"/>
    <s v="Big Long Now's Debut Album"/>
    <s v="big long now is recording our debut album and we are looking for help mastering and pressing it to vinyl"/>
    <x v="65"/>
    <x v="790"/>
    <x v="2"/>
    <x v="0"/>
    <s v="USD"/>
    <n v="1345086445"/>
    <n v="1342494445"/>
    <b v="0"/>
    <x v="191"/>
    <b v="1"/>
    <s v="music/indie rock"/>
    <n v="101"/>
    <x v="925"/>
    <x v="6"/>
    <x v="12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x v="93"/>
    <x v="920"/>
    <x v="2"/>
    <x v="0"/>
    <s v="USD"/>
    <n v="1381541465"/>
    <n v="1378949465"/>
    <b v="0"/>
    <x v="317"/>
    <b v="1"/>
    <s v="film &amp; video/documentary"/>
    <n v="103"/>
    <x v="926"/>
    <x v="1"/>
    <x v="9"/>
    <x v="1009"/>
    <d v="2013-10-12T01:31:05"/>
    <x v="6"/>
  </r>
  <r>
    <n v="164"/>
    <s v="Angelix"/>
    <s v="Two cousins are caught up in the private war between warrior class angels and demons. You may be caught up too and not realize it yet."/>
    <x v="198"/>
    <x v="921"/>
    <x v="1"/>
    <x v="0"/>
    <s v="USD"/>
    <n v="1411150701"/>
    <n v="1405966701"/>
    <b v="0"/>
    <x v="18"/>
    <b v="0"/>
    <s v="film &amp; video/drama"/>
    <n v="1"/>
    <x v="927"/>
    <x v="1"/>
    <x v="1"/>
    <x v="1010"/>
    <d v="2014-09-19T18:18:21"/>
    <x v="2"/>
  </r>
  <r>
    <n v="3175"/>
    <s v="The Killing Room"/>
    <s v="One Year Lease Theater Company's world premiere theater production of THE KILLING ROOM, by playwright Daniel Keene, March 2011 in NYC."/>
    <x v="1"/>
    <x v="922"/>
    <x v="2"/>
    <x v="0"/>
    <s v="USD"/>
    <n v="1297977427"/>
    <n v="1292793427"/>
    <b v="1"/>
    <x v="100"/>
    <b v="1"/>
    <s v="theater/plays"/>
    <n v="110"/>
    <x v="928"/>
    <x v="2"/>
    <x v="5"/>
    <x v="1011"/>
    <d v="2011-02-17T21:17:07"/>
    <x v="5"/>
  </r>
  <r>
    <n v="2645"/>
    <s v="Project ThunderStruck - Testing a New Spacecraft Concept"/>
    <s v="Phase one of a small winged reentry craft. This phase will be testing the supersonic stability of a small craft traveling at 1,800kph"/>
    <x v="26"/>
    <x v="415"/>
    <x v="0"/>
    <x v="2"/>
    <s v="AUD"/>
    <n v="1415481203"/>
    <n v="1412885603"/>
    <b v="1"/>
    <x v="66"/>
    <b v="0"/>
    <s v="technology/space exploration"/>
    <n v="11"/>
    <x v="928"/>
    <x v="0"/>
    <x v="28"/>
    <x v="1012"/>
    <d v="2014-11-08T21:13:23"/>
    <x v="2"/>
  </r>
  <r>
    <n v="4094"/>
    <s v="Live at the Speakeasy with Ryan Anderson"/>
    <s v="Live at the Speakeasy with Ryan Anderson is a local talk show! Showcasing local artist, special guest, and talented bands."/>
    <x v="65"/>
    <x v="923"/>
    <x v="1"/>
    <x v="0"/>
    <s v="USD"/>
    <n v="1413953940"/>
    <n v="1410141900"/>
    <b v="0"/>
    <x v="49"/>
    <b v="0"/>
    <s v="theater/plays"/>
    <n v="37"/>
    <x v="929"/>
    <x v="2"/>
    <x v="5"/>
    <x v="1013"/>
    <d v="2014-10-22T04:59:00"/>
    <x v="2"/>
  </r>
  <r>
    <n v="66"/>
    <s v="A Stagnant Fever: Short Film"/>
    <s v="A dark comedy set in the '60s about clinical depression and one night stands."/>
    <x v="65"/>
    <x v="924"/>
    <x v="2"/>
    <x v="0"/>
    <s v="USD"/>
    <n v="1468873420"/>
    <n v="1466281420"/>
    <b v="0"/>
    <x v="40"/>
    <b v="1"/>
    <s v="film &amp; video/shorts"/>
    <n v="119"/>
    <x v="930"/>
    <x v="1"/>
    <x v="26"/>
    <x v="1014"/>
    <d v="2016-07-18T20:23:40"/>
    <x v="1"/>
  </r>
  <r>
    <n v="1980"/>
    <s v="YOUMO - Your Smart Modular Power Strip"/>
    <s v="Multi-power charging that is smarter, stylish and designed for you."/>
    <x v="7"/>
    <x v="925"/>
    <x v="2"/>
    <x v="13"/>
    <s v="EUR"/>
    <n v="1459684862"/>
    <n v="1456232462"/>
    <b v="1"/>
    <x v="318"/>
    <b v="1"/>
    <s v="technology/hardware"/>
    <n v="355"/>
    <x v="931"/>
    <x v="0"/>
    <x v="4"/>
    <x v="1015"/>
    <d v="2016-04-03T12:01:02"/>
    <x v="1"/>
  </r>
  <r>
    <n v="287"/>
    <s v="In Country: A Documentary Film (POSTPRODUCTION)"/>
    <s v="War is hell. Why would anyone want to spend their weekends there?"/>
    <x v="38"/>
    <x v="926"/>
    <x v="2"/>
    <x v="0"/>
    <s v="USD"/>
    <n v="1351828800"/>
    <n v="1349160018"/>
    <b v="1"/>
    <x v="32"/>
    <b v="1"/>
    <s v="film &amp; video/documentary"/>
    <n v="176"/>
    <x v="932"/>
    <x v="1"/>
    <x v="9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x v="162"/>
    <x v="927"/>
    <x v="2"/>
    <x v="0"/>
    <s v="USD"/>
    <n v="1452387096"/>
    <n v="1447203096"/>
    <b v="0"/>
    <x v="10"/>
    <b v="1"/>
    <s v="technology/makerspaces"/>
    <n v="125"/>
    <x v="933"/>
    <x v="0"/>
    <x v="14"/>
    <x v="101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x v="55"/>
    <x v="928"/>
    <x v="1"/>
    <x v="0"/>
    <s v="USD"/>
    <n v="1488958200"/>
    <n v="1484912974"/>
    <b v="0"/>
    <x v="62"/>
    <b v="0"/>
    <s v="games/mobile games"/>
    <n v="8"/>
    <x v="934"/>
    <x v="7"/>
    <x v="31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x v="25"/>
    <x v="929"/>
    <x v="1"/>
    <x v="0"/>
    <s v="USD"/>
    <n v="1414758620"/>
    <n v="1412166620"/>
    <b v="0"/>
    <x v="18"/>
    <b v="0"/>
    <s v="technology/wearables"/>
    <n v="1"/>
    <x v="935"/>
    <x v="0"/>
    <x v="0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0"/>
    <x v="930"/>
    <x v="2"/>
    <x v="0"/>
    <s v="USD"/>
    <n v="1406854800"/>
    <n v="1403599778"/>
    <b v="0"/>
    <x v="89"/>
    <b v="1"/>
    <s v="theater/musical"/>
    <n v="107"/>
    <x v="936"/>
    <x v="2"/>
    <x v="18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x v="22"/>
    <x v="931"/>
    <x v="2"/>
    <x v="0"/>
    <s v="USD"/>
    <n v="1437004800"/>
    <n v="1433295276"/>
    <b v="0"/>
    <x v="221"/>
    <b v="1"/>
    <s v="theater/plays"/>
    <n v="128"/>
    <x v="937"/>
    <x v="2"/>
    <x v="5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x v="22"/>
    <x v="932"/>
    <x v="2"/>
    <x v="8"/>
    <s v="CAD"/>
    <n v="1476158340"/>
    <n v="1472594585"/>
    <b v="0"/>
    <x v="194"/>
    <b v="1"/>
    <s v="theater/plays"/>
    <n v="103"/>
    <x v="938"/>
    <x v="2"/>
    <x v="5"/>
    <x v="1022"/>
    <d v="2016-10-11T03:59:00"/>
    <x v="1"/>
  </r>
  <r>
    <n v="2259"/>
    <s v="The Second Breakfast"/>
    <s v="More Halfmen, more goats, more guns, and most of all some neat buildings and structures for the little fellas to hang out in!"/>
    <x v="90"/>
    <x v="933"/>
    <x v="2"/>
    <x v="4"/>
    <s v="GBP"/>
    <n v="1481224736"/>
    <n v="1480360736"/>
    <b v="0"/>
    <x v="294"/>
    <b v="1"/>
    <s v="games/tabletop games"/>
    <n v="1867"/>
    <x v="939"/>
    <x v="7"/>
    <x v="22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x v="93"/>
    <x v="934"/>
    <x v="2"/>
    <x v="0"/>
    <s v="USD"/>
    <n v="1315450800"/>
    <n v="1312823571"/>
    <b v="0"/>
    <x v="294"/>
    <b v="1"/>
    <s v="film &amp; video/documentary"/>
    <n v="101"/>
    <x v="940"/>
    <x v="1"/>
    <x v="9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x v="8"/>
    <x v="935"/>
    <x v="0"/>
    <x v="0"/>
    <s v="USD"/>
    <n v="1469122200"/>
    <n v="1466611108"/>
    <b v="0"/>
    <x v="215"/>
    <b v="0"/>
    <s v="technology/wearables"/>
    <n v="26"/>
    <x v="940"/>
    <x v="0"/>
    <x v="0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x v="22"/>
    <x v="936"/>
    <x v="2"/>
    <x v="0"/>
    <s v="USD"/>
    <n v="1444824021"/>
    <n v="1442232021"/>
    <b v="1"/>
    <x v="75"/>
    <b v="1"/>
    <s v="film &amp; video/documentary"/>
    <n v="170"/>
    <x v="941"/>
    <x v="1"/>
    <x v="9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x v="63"/>
    <x v="937"/>
    <x v="2"/>
    <x v="0"/>
    <s v="USD"/>
    <n v="1472490000"/>
    <n v="1467468008"/>
    <b v="0"/>
    <x v="99"/>
    <b v="1"/>
    <s v="theater/musical"/>
    <n v="101"/>
    <x v="942"/>
    <x v="2"/>
    <x v="18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x v="49"/>
    <x v="938"/>
    <x v="2"/>
    <x v="0"/>
    <s v="USD"/>
    <n v="1317438000"/>
    <n v="1314577097"/>
    <b v="0"/>
    <x v="215"/>
    <b v="1"/>
    <s v="music/indie rock"/>
    <n v="104"/>
    <x v="943"/>
    <x v="6"/>
    <x v="12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x v="8"/>
    <x v="939"/>
    <x v="2"/>
    <x v="0"/>
    <s v="USD"/>
    <n v="1324609200"/>
    <n v="1319467604"/>
    <b v="1"/>
    <x v="319"/>
    <b v="1"/>
    <s v="publishing/radio &amp; podcasts"/>
    <n v="111"/>
    <x v="944"/>
    <x v="4"/>
    <x v="34"/>
    <x v="1029"/>
    <d v="2011-12-23T03:00:00"/>
    <x v="5"/>
  </r>
  <r>
    <n v="113"/>
    <s v="&quot;The First Day&quot; by Julia Othmer- Music Video"/>
    <s v="A living memorial for all those dealing with trauma, grief and loss."/>
    <x v="1"/>
    <x v="940"/>
    <x v="2"/>
    <x v="0"/>
    <s v="USD"/>
    <n v="1312642800"/>
    <n v="1311963128"/>
    <b v="0"/>
    <x v="91"/>
    <b v="1"/>
    <s v="film &amp; video/shorts"/>
    <n v="141"/>
    <x v="945"/>
    <x v="1"/>
    <x v="26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x v="1"/>
    <x v="941"/>
    <x v="1"/>
    <x v="0"/>
    <s v="USD"/>
    <n v="1484684186"/>
    <n v="1482092186"/>
    <b v="0"/>
    <x v="17"/>
    <b v="0"/>
    <s v="theater/plays"/>
    <n v="5"/>
    <x v="946"/>
    <x v="2"/>
    <x v="5"/>
    <x v="1031"/>
    <d v="2017-01-17T20:16:26"/>
    <x v="0"/>
  </r>
  <r>
    <n v="2171"/>
    <s v="Brainspoonâ€™s New Record"/>
    <s v="Like records? We do, too! Help this Los Angeles based rock 'n' roll band get their new album out on vinyl!"/>
    <x v="57"/>
    <x v="942"/>
    <x v="2"/>
    <x v="0"/>
    <s v="USD"/>
    <n v="1434949200"/>
    <n v="1431903495"/>
    <b v="0"/>
    <x v="86"/>
    <b v="1"/>
    <s v="music/rock"/>
    <n v="106"/>
    <x v="947"/>
    <x v="6"/>
    <x v="21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x v="22"/>
    <x v="943"/>
    <x v="2"/>
    <x v="0"/>
    <s v="USD"/>
    <n v="1488171540"/>
    <n v="1486661793"/>
    <b v="0"/>
    <x v="160"/>
    <b v="1"/>
    <s v="theater/spaces"/>
    <n v="104"/>
    <x v="948"/>
    <x v="2"/>
    <x v="3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x v="38"/>
    <x v="944"/>
    <x v="2"/>
    <x v="0"/>
    <s v="USD"/>
    <n v="1434212714"/>
    <n v="1431620714"/>
    <b v="0"/>
    <x v="320"/>
    <b v="1"/>
    <s v="technology/hardware"/>
    <n v="108"/>
    <x v="949"/>
    <x v="0"/>
    <x v="4"/>
    <x v="1034"/>
    <d v="2015-06-13T16:25:14"/>
    <x v="4"/>
  </r>
  <r>
    <n v="2311"/>
    <s v="Mary Fagan's CD Project!"/>
    <s v="I'm heading back into the studio!  I'm planning to record a CD of original songs and one with some jazz standards."/>
    <x v="104"/>
    <x v="945"/>
    <x v="2"/>
    <x v="0"/>
    <s v="USD"/>
    <n v="1399421189"/>
    <n v="1396829189"/>
    <b v="1"/>
    <x v="78"/>
    <b v="1"/>
    <s v="music/indie rock"/>
    <n v="104"/>
    <x v="950"/>
    <x v="6"/>
    <x v="12"/>
    <x v="103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x v="22"/>
    <x v="946"/>
    <x v="2"/>
    <x v="0"/>
    <s v="USD"/>
    <n v="1417321515"/>
    <n v="1414725915"/>
    <b v="0"/>
    <x v="169"/>
    <b v="1"/>
    <s v="food/small batch"/>
    <n v="108"/>
    <x v="951"/>
    <x v="5"/>
    <x v="29"/>
    <x v="103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x v="199"/>
    <x v="947"/>
    <x v="0"/>
    <x v="3"/>
    <s v="SEK"/>
    <n v="1457996400"/>
    <n v="1452842511"/>
    <b v="0"/>
    <x v="1"/>
    <b v="0"/>
    <s v="technology/web"/>
    <n v="0"/>
    <x v="951"/>
    <x v="0"/>
    <x v="24"/>
    <x v="1037"/>
    <d v="2016-03-14T23:00:00"/>
    <x v="1"/>
  </r>
  <r>
    <n v="309"/>
    <s v="SOLE SURVIVOR FILM - Finishing Funds"/>
    <s v="A first glimpse into the lives of sole survivors of commercial plane crashes as they struggle to understand their perplexing fate."/>
    <x v="55"/>
    <x v="948"/>
    <x v="2"/>
    <x v="0"/>
    <s v="USD"/>
    <n v="1346695334"/>
    <n v="1344880934"/>
    <b v="1"/>
    <x v="243"/>
    <b v="1"/>
    <s v="film &amp; video/documentary"/>
    <n v="119"/>
    <x v="952"/>
    <x v="1"/>
    <x v="9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x v="27"/>
    <x v="949"/>
    <x v="2"/>
    <x v="0"/>
    <s v="USD"/>
    <n v="1472270340"/>
    <n v="1470348775"/>
    <b v="0"/>
    <x v="45"/>
    <b v="1"/>
    <s v="photography/photobooks"/>
    <n v="100"/>
    <x v="953"/>
    <x v="3"/>
    <x v="6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x v="141"/>
    <x v="950"/>
    <x v="2"/>
    <x v="0"/>
    <s v="USD"/>
    <n v="1347249300"/>
    <n v="1344917580"/>
    <b v="0"/>
    <x v="140"/>
    <b v="1"/>
    <s v="music/indie rock"/>
    <n v="107"/>
    <x v="954"/>
    <x v="6"/>
    <x v="12"/>
    <x v="1040"/>
    <d v="2012-09-10T03:55:00"/>
    <x v="3"/>
  </r>
  <r>
    <n v="373"/>
    <s v="The Boing Heard 'Round the World"/>
    <s v="A feature documentary about UPA Pictures, the little studio that changed the course of animation around the world"/>
    <x v="49"/>
    <x v="951"/>
    <x v="2"/>
    <x v="0"/>
    <s v="USD"/>
    <n v="1342648398"/>
    <n v="1340056398"/>
    <b v="0"/>
    <x v="72"/>
    <b v="1"/>
    <s v="film &amp; video/documentary"/>
    <n v="107"/>
    <x v="955"/>
    <x v="1"/>
    <x v="9"/>
    <x v="1041"/>
    <d v="2012-07-18T21:53:18"/>
    <x v="3"/>
  </r>
  <r>
    <n v="3439"/>
    <s v="Cirque Inspired Alice's Adventures in Wonderland"/>
    <s v="Help a small theater produce an original adaptation of Lewis Carroll's classic story."/>
    <x v="129"/>
    <x v="952"/>
    <x v="2"/>
    <x v="0"/>
    <s v="USD"/>
    <n v="1453179540"/>
    <n v="1452030730"/>
    <b v="0"/>
    <x v="76"/>
    <b v="1"/>
    <s v="theater/plays"/>
    <n v="135"/>
    <x v="956"/>
    <x v="2"/>
    <x v="5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x v="77"/>
    <x v="953"/>
    <x v="2"/>
    <x v="0"/>
    <s v="USD"/>
    <n v="1482372000"/>
    <n v="1479276838"/>
    <b v="0"/>
    <x v="72"/>
    <b v="1"/>
    <s v="photography/photobooks"/>
    <n v="114"/>
    <x v="957"/>
    <x v="3"/>
    <x v="6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x v="65"/>
    <x v="954"/>
    <x v="2"/>
    <x v="0"/>
    <s v="USD"/>
    <n v="1439357559"/>
    <n v="1435469559"/>
    <b v="0"/>
    <x v="164"/>
    <b v="1"/>
    <s v="theater/plays"/>
    <n v="108"/>
    <x v="957"/>
    <x v="2"/>
    <x v="5"/>
    <x v="1044"/>
    <d v="2015-08-12T05:32:39"/>
    <x v="4"/>
  </r>
  <r>
    <n v="1339"/>
    <s v="Linkoo (Canceled)"/>
    <s v="World's Smallest customizable Phone &amp; GPS Watch for kids !"/>
    <x v="7"/>
    <x v="955"/>
    <x v="0"/>
    <x v="0"/>
    <s v="USD"/>
    <n v="1418056315"/>
    <n v="1414164715"/>
    <b v="0"/>
    <x v="20"/>
    <b v="0"/>
    <s v="technology/wearables"/>
    <n v="7"/>
    <x v="958"/>
    <x v="0"/>
    <x v="0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x v="4"/>
    <x v="956"/>
    <x v="1"/>
    <x v="0"/>
    <s v="USD"/>
    <n v="1478926800"/>
    <n v="1476054568"/>
    <b v="0"/>
    <x v="263"/>
    <b v="0"/>
    <s v="technology/wearables"/>
    <n v="25"/>
    <x v="959"/>
    <x v="0"/>
    <x v="0"/>
    <x v="1046"/>
    <d v="2016-11-12T05:00:00"/>
    <x v="1"/>
  </r>
  <r>
    <n v="3304"/>
    <s v="I Can Ski Forever 3"/>
    <s v="A musical comedy production celebrating the unique, lovable, insufferable ski culture of the modern day mountain town."/>
    <x v="38"/>
    <x v="957"/>
    <x v="2"/>
    <x v="0"/>
    <s v="USD"/>
    <n v="1482418752"/>
    <n v="1479826752"/>
    <b v="0"/>
    <x v="226"/>
    <b v="1"/>
    <s v="theater/plays"/>
    <n v="105"/>
    <x v="960"/>
    <x v="2"/>
    <x v="5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x v="41"/>
    <x v="958"/>
    <x v="2"/>
    <x v="0"/>
    <s v="USD"/>
    <n v="1331441940"/>
    <n v="1326810211"/>
    <b v="0"/>
    <x v="66"/>
    <b v="1"/>
    <s v="music/rock"/>
    <n v="137"/>
    <x v="961"/>
    <x v="6"/>
    <x v="21"/>
    <x v="1048"/>
    <d v="2012-03-11T04:59:00"/>
    <x v="3"/>
  </r>
  <r>
    <n v="3854"/>
    <s v="The Case Of Soghomon Tehlirian"/>
    <s v="A play dedicated to the 100th anniversary of the Armenian Genocide."/>
    <x v="155"/>
    <x v="959"/>
    <x v="1"/>
    <x v="0"/>
    <s v="USD"/>
    <n v="1431206058"/>
    <n v="1428614058"/>
    <b v="0"/>
    <x v="113"/>
    <b v="0"/>
    <s v="theater/plays"/>
    <n v="16"/>
    <x v="962"/>
    <x v="2"/>
    <x v="5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x v="200"/>
    <x v="960"/>
    <x v="2"/>
    <x v="0"/>
    <s v="USD"/>
    <n v="1445047200"/>
    <n v="1442443910"/>
    <b v="1"/>
    <x v="239"/>
    <b v="1"/>
    <s v="film &amp; video/documentary"/>
    <n v="117"/>
    <x v="963"/>
    <x v="1"/>
    <x v="9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x v="11"/>
    <x v="961"/>
    <x v="2"/>
    <x v="0"/>
    <s v="USD"/>
    <n v="1477972740"/>
    <n v="1475326255"/>
    <b v="0"/>
    <x v="321"/>
    <b v="1"/>
    <s v="theater/spaces"/>
    <n v="113"/>
    <x v="964"/>
    <x v="2"/>
    <x v="3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x v="27"/>
    <x v="962"/>
    <x v="2"/>
    <x v="0"/>
    <s v="USD"/>
    <n v="1342382587"/>
    <n v="1339790587"/>
    <b v="0"/>
    <x v="322"/>
    <b v="1"/>
    <s v="music/indie rock"/>
    <n v="124"/>
    <x v="965"/>
    <x v="6"/>
    <x v="12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x v="1"/>
    <x v="963"/>
    <x v="2"/>
    <x v="0"/>
    <s v="USD"/>
    <n v="1471503540"/>
    <n v="1468852306"/>
    <b v="0"/>
    <x v="38"/>
    <b v="1"/>
    <s v="music/pop"/>
    <n v="202"/>
    <x v="966"/>
    <x v="6"/>
    <x v="13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x v="201"/>
    <x v="964"/>
    <x v="2"/>
    <x v="0"/>
    <s v="USD"/>
    <n v="1458480560"/>
    <n v="1455892160"/>
    <b v="0"/>
    <x v="4"/>
    <b v="1"/>
    <s v="photography/photobooks"/>
    <n v="109"/>
    <x v="967"/>
    <x v="3"/>
    <x v="6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x v="25"/>
    <x v="965"/>
    <x v="1"/>
    <x v="0"/>
    <s v="USD"/>
    <n v="1419538560"/>
    <n v="1416600960"/>
    <b v="0"/>
    <x v="73"/>
    <b v="0"/>
    <s v="food/food trucks"/>
    <n v="6"/>
    <x v="968"/>
    <x v="5"/>
    <x v="10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x v="38"/>
    <x v="966"/>
    <x v="1"/>
    <x v="0"/>
    <s v="USD"/>
    <n v="1440100839"/>
    <n v="1436472039"/>
    <b v="0"/>
    <x v="25"/>
    <b v="0"/>
    <s v="technology/wearables"/>
    <n v="43"/>
    <x v="969"/>
    <x v="0"/>
    <x v="0"/>
    <x v="1056"/>
    <d v="2015-08-20T20:00:39"/>
    <x v="4"/>
  </r>
  <r>
    <n v="2633"/>
    <s v="ISS-Above"/>
    <s v="A device that lights up whenever the International Space Station is nearby (that happens more often than you might expect)"/>
    <x v="1"/>
    <x v="967"/>
    <x v="2"/>
    <x v="0"/>
    <s v="USD"/>
    <n v="1393542000"/>
    <n v="1390938332"/>
    <b v="0"/>
    <x v="114"/>
    <b v="1"/>
    <s v="technology/space exploration"/>
    <n v="355"/>
    <x v="970"/>
    <x v="0"/>
    <x v="28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x v="202"/>
    <x v="23"/>
    <x v="1"/>
    <x v="0"/>
    <s v="USD"/>
    <n v="1439741591"/>
    <n v="1436285591"/>
    <b v="0"/>
    <x v="11"/>
    <b v="0"/>
    <s v="publishing/translations"/>
    <n v="18"/>
    <x v="971"/>
    <x v="4"/>
    <x v="7"/>
    <x v="1058"/>
    <d v="2015-08-16T16:13:11"/>
    <x v="4"/>
  </r>
  <r>
    <n v="3006"/>
    <s v="ONTARIO STREET THEATRE in Port Hope."/>
    <s v="We're an affordable theatre and rental space that can be molded into anything by anyone."/>
    <x v="10"/>
    <x v="968"/>
    <x v="2"/>
    <x v="8"/>
    <s v="CAD"/>
    <n v="1418580591"/>
    <n v="1415988591"/>
    <b v="0"/>
    <x v="101"/>
    <b v="1"/>
    <s v="theater/spaces"/>
    <n v="108"/>
    <x v="972"/>
    <x v="2"/>
    <x v="3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x v="1"/>
    <x v="969"/>
    <x v="2"/>
    <x v="0"/>
    <s v="USD"/>
    <n v="1469670580"/>
    <n v="1467078580"/>
    <b v="0"/>
    <x v="168"/>
    <b v="1"/>
    <s v="film &amp; video/documentary"/>
    <n v="126"/>
    <x v="973"/>
    <x v="1"/>
    <x v="9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x v="38"/>
    <x v="970"/>
    <x v="1"/>
    <x v="0"/>
    <s v="USD"/>
    <n v="1416566835"/>
    <n v="1411379235"/>
    <b v="0"/>
    <x v="155"/>
    <b v="0"/>
    <s v="film &amp; video/animation"/>
    <n v="33"/>
    <x v="974"/>
    <x v="1"/>
    <x v="8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x v="22"/>
    <x v="971"/>
    <x v="2"/>
    <x v="0"/>
    <s v="USD"/>
    <n v="1442425412"/>
    <n v="1439833412"/>
    <b v="0"/>
    <x v="112"/>
    <b v="1"/>
    <s v="theater/plays"/>
    <n v="114"/>
    <x v="975"/>
    <x v="2"/>
    <x v="5"/>
    <x v="1062"/>
    <d v="2015-09-16T17:43:32"/>
    <x v="4"/>
  </r>
  <r>
    <n v="2176"/>
    <s v="Mike Farley Band - New Album!"/>
    <s v="The Mike Farley Band has re-assembled its original line up and needs your help to make a new full-length album!"/>
    <x v="1"/>
    <x v="972"/>
    <x v="2"/>
    <x v="0"/>
    <s v="USD"/>
    <n v="1430579509"/>
    <n v="1427987509"/>
    <b v="0"/>
    <x v="168"/>
    <b v="1"/>
    <s v="music/rock"/>
    <n v="126"/>
    <x v="976"/>
    <x v="6"/>
    <x v="21"/>
    <x v="1063"/>
    <d v="2015-05-02T15:11:49"/>
    <x v="4"/>
  </r>
  <r>
    <n v="3472"/>
    <s v="Dandelion Theatre: 'Body Awareness' by Annie Baker"/>
    <s v="Raising funds for Dandelion Theatre's Chicago production of 'Body Awareness' by the Pulitzer Prize-winning playwright Annie Baker."/>
    <x v="65"/>
    <x v="973"/>
    <x v="2"/>
    <x v="0"/>
    <s v="USD"/>
    <n v="1415253540"/>
    <n v="1413432331"/>
    <b v="0"/>
    <x v="66"/>
    <b v="1"/>
    <s v="theater/plays"/>
    <n v="102"/>
    <x v="977"/>
    <x v="2"/>
    <x v="5"/>
    <x v="106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x v="43"/>
    <x v="451"/>
    <x v="2"/>
    <x v="4"/>
    <s v="GBP"/>
    <n v="1487286000"/>
    <n v="1484843948"/>
    <b v="0"/>
    <x v="23"/>
    <b v="1"/>
    <s v="theater/plays"/>
    <n v="101"/>
    <x v="977"/>
    <x v="2"/>
    <x v="5"/>
    <x v="1065"/>
    <d v="2017-02-16T23:00:00"/>
    <x v="0"/>
  </r>
  <r>
    <n v="731"/>
    <s v="Portland Boat Tours:  From Dream to Business"/>
    <s v="Be part of the excitement by supporting our first season offering unique perspectives of Portland from the water."/>
    <x v="1"/>
    <x v="974"/>
    <x v="2"/>
    <x v="0"/>
    <s v="USD"/>
    <n v="1327212000"/>
    <n v="1322852747"/>
    <b v="0"/>
    <x v="168"/>
    <b v="1"/>
    <s v="publishing/nonfiction"/>
    <n v="126"/>
    <x v="978"/>
    <x v="4"/>
    <x v="19"/>
    <x v="1066"/>
    <d v="2012-01-22T06:00:00"/>
    <x v="3"/>
  </r>
  <r>
    <n v="1018"/>
    <s v="Owl (Canceled)"/>
    <s v="Owl is a fitness tracker along with an accompanying iOS app, that is both fun and interactive for children."/>
    <x v="26"/>
    <x v="975"/>
    <x v="0"/>
    <x v="0"/>
    <s v="USD"/>
    <n v="1468496933"/>
    <n v="1465904933"/>
    <b v="0"/>
    <x v="18"/>
    <b v="0"/>
    <s v="technology/wearables"/>
    <n v="3"/>
    <x v="979"/>
    <x v="0"/>
    <x v="0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x v="46"/>
    <x v="976"/>
    <x v="1"/>
    <x v="0"/>
    <s v="USD"/>
    <n v="1472799600"/>
    <n v="1470874618"/>
    <b v="0"/>
    <x v="62"/>
    <b v="0"/>
    <s v="photography/people"/>
    <n v="4"/>
    <x v="980"/>
    <x v="3"/>
    <x v="20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x v="23"/>
    <x v="977"/>
    <x v="0"/>
    <x v="0"/>
    <s v="USD"/>
    <n v="1481213752"/>
    <n v="1478621752"/>
    <b v="0"/>
    <x v="50"/>
    <b v="0"/>
    <s v="theater/musical"/>
    <n v="5"/>
    <x v="981"/>
    <x v="2"/>
    <x v="18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x v="8"/>
    <x v="978"/>
    <x v="2"/>
    <x v="0"/>
    <s v="USD"/>
    <n v="1364184539"/>
    <n v="1361250539"/>
    <b v="1"/>
    <x v="323"/>
    <b v="1"/>
    <s v="technology/hardware"/>
    <n v="7814"/>
    <x v="982"/>
    <x v="0"/>
    <x v="4"/>
    <x v="1070"/>
    <d v="2013-03-25T04:08:59"/>
    <x v="6"/>
  </r>
  <r>
    <n v="3035"/>
    <s v="The Coalition Theater"/>
    <s v="Help create a permanent home for live comedy shows and classes in Downtown RVA."/>
    <x v="23"/>
    <x v="979"/>
    <x v="2"/>
    <x v="0"/>
    <s v="USD"/>
    <n v="1367674009"/>
    <n v="1365082009"/>
    <b v="0"/>
    <x v="324"/>
    <b v="1"/>
    <s v="theater/spaces"/>
    <n v="109"/>
    <x v="983"/>
    <x v="2"/>
    <x v="3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x v="43"/>
    <x v="533"/>
    <x v="2"/>
    <x v="0"/>
    <s v="USD"/>
    <n v="1326436488"/>
    <n v="1321252488"/>
    <b v="0"/>
    <x v="42"/>
    <b v="1"/>
    <s v="film &amp; video/shorts"/>
    <n v="103"/>
    <x v="984"/>
    <x v="1"/>
    <x v="26"/>
    <x v="1072"/>
    <d v="2012-01-13T06:34:48"/>
    <x v="3"/>
  </r>
  <r>
    <n v="1650"/>
    <s v="The Psalm Praise Project, Vol. 2"/>
    <s v="Help me record a CD that uses pop styling to give a fresh sound to ancient wisdom from scripture!"/>
    <x v="65"/>
    <x v="980"/>
    <x v="2"/>
    <x v="0"/>
    <s v="USD"/>
    <n v="1381314437"/>
    <n v="1378722437"/>
    <b v="0"/>
    <x v="97"/>
    <b v="1"/>
    <s v="music/pop"/>
    <n v="142"/>
    <x v="985"/>
    <x v="6"/>
    <x v="13"/>
    <x v="1073"/>
    <d v="2013-10-09T10:27:17"/>
    <x v="6"/>
  </r>
  <r>
    <n v="2544"/>
    <s v="Singing City Children's Choir"/>
    <s v="Bringing choral music and performance opportunities to under-served youth in West Philadelphia"/>
    <x v="1"/>
    <x v="981"/>
    <x v="2"/>
    <x v="0"/>
    <s v="USD"/>
    <n v="1341750569"/>
    <n v="1339158569"/>
    <b v="0"/>
    <x v="59"/>
    <b v="1"/>
    <s v="music/classical music"/>
    <n v="101"/>
    <x v="986"/>
    <x v="6"/>
    <x v="30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x v="1"/>
    <x v="982"/>
    <x v="1"/>
    <x v="0"/>
    <s v="USD"/>
    <n v="1471214743"/>
    <n v="1468622743"/>
    <b v="0"/>
    <x v="11"/>
    <b v="0"/>
    <s v="theater/spaces"/>
    <n v="16"/>
    <x v="986"/>
    <x v="2"/>
    <x v="3"/>
    <x v="1075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x v="160"/>
    <x v="983"/>
    <x v="2"/>
    <x v="8"/>
    <s v="CAD"/>
    <n v="1410761280"/>
    <n v="1408604363"/>
    <b v="0"/>
    <x v="11"/>
    <b v="1"/>
    <s v="theater/musical"/>
    <n v="106"/>
    <x v="987"/>
    <x v="2"/>
    <x v="18"/>
    <x v="107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x v="147"/>
    <x v="984"/>
    <x v="2"/>
    <x v="0"/>
    <s v="USD"/>
    <n v="1372827540"/>
    <n v="1371491244"/>
    <b v="0"/>
    <x v="97"/>
    <b v="1"/>
    <s v="music/rock"/>
    <n v="103"/>
    <x v="987"/>
    <x v="6"/>
    <x v="21"/>
    <x v="1077"/>
    <d v="2013-07-03T04:59:00"/>
    <x v="6"/>
  </r>
  <r>
    <n v="4056"/>
    <s v="American Pride"/>
    <s v="American Pride is a play centered on the Poetry of one Iraq War veteran, and follows her journey through war and back home."/>
    <x v="41"/>
    <x v="983"/>
    <x v="1"/>
    <x v="0"/>
    <s v="USD"/>
    <n v="1467575940"/>
    <n v="1465856639"/>
    <b v="0"/>
    <x v="11"/>
    <b v="0"/>
    <s v="theater/plays"/>
    <n v="53"/>
    <x v="987"/>
    <x v="2"/>
    <x v="5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x v="14"/>
    <x v="985"/>
    <x v="1"/>
    <x v="0"/>
    <s v="USD"/>
    <n v="1417273140"/>
    <n v="1413609292"/>
    <b v="1"/>
    <x v="74"/>
    <b v="0"/>
    <s v="photography/photobooks"/>
    <n v="46"/>
    <x v="988"/>
    <x v="3"/>
    <x v="6"/>
    <x v="1079"/>
    <d v="2014-11-29T14:59:00"/>
    <x v="2"/>
  </r>
  <r>
    <n v="1533"/>
    <s v="The Cancer Family Book Project"/>
    <s v="This is an intimate story about a family, focusing on their love and strength in the face of mortality."/>
    <x v="70"/>
    <x v="986"/>
    <x v="2"/>
    <x v="0"/>
    <s v="USD"/>
    <n v="1462161540"/>
    <n v="1457913777"/>
    <b v="1"/>
    <x v="325"/>
    <b v="1"/>
    <s v="photography/photobooks"/>
    <n v="145"/>
    <x v="989"/>
    <x v="3"/>
    <x v="6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x v="63"/>
    <x v="732"/>
    <x v="2"/>
    <x v="0"/>
    <s v="USD"/>
    <n v="1405915140"/>
    <n v="1404140667"/>
    <b v="0"/>
    <x v="79"/>
    <b v="1"/>
    <s v="theater/plays"/>
    <n v="101"/>
    <x v="990"/>
    <x v="2"/>
    <x v="5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x v="22"/>
    <x v="987"/>
    <x v="2"/>
    <x v="0"/>
    <s v="USD"/>
    <n v="1453481974"/>
    <n v="1448297974"/>
    <b v="0"/>
    <x v="161"/>
    <b v="1"/>
    <s v="technology/hardware"/>
    <n v="124"/>
    <x v="991"/>
    <x v="0"/>
    <x v="4"/>
    <x v="1082"/>
    <d v="2016-01-22T16:59:34"/>
    <x v="1"/>
  </r>
  <r>
    <n v="3623"/>
    <s v="Since I've Been Here"/>
    <s v="An original play exploring the complications of romantic relationships in all forms."/>
    <x v="14"/>
    <x v="1"/>
    <x v="2"/>
    <x v="0"/>
    <s v="USD"/>
    <n v="1406358000"/>
    <n v="1404841270"/>
    <b v="0"/>
    <x v="23"/>
    <b v="1"/>
    <s v="theater/plays"/>
    <n v="120"/>
    <x v="991"/>
    <x v="2"/>
    <x v="5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27"/>
    <x v="988"/>
    <x v="2"/>
    <x v="0"/>
    <s v="USD"/>
    <n v="1423871882"/>
    <n v="1421279882"/>
    <b v="0"/>
    <x v="25"/>
    <b v="1"/>
    <s v="music/rock"/>
    <n v="107"/>
    <x v="992"/>
    <x v="6"/>
    <x v="21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x v="55"/>
    <x v="989"/>
    <x v="2"/>
    <x v="0"/>
    <s v="USD"/>
    <n v="1299009600"/>
    <n v="1294818278"/>
    <b v="0"/>
    <x v="326"/>
    <b v="1"/>
    <s v="music/indie rock"/>
    <n v="120"/>
    <x v="993"/>
    <x v="6"/>
    <x v="12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x v="38"/>
    <x v="990"/>
    <x v="2"/>
    <x v="0"/>
    <s v="USD"/>
    <n v="1369355437"/>
    <n v="1366763437"/>
    <b v="0"/>
    <x v="327"/>
    <b v="1"/>
    <s v="music/rock"/>
    <n v="102"/>
    <x v="994"/>
    <x v="6"/>
    <x v="21"/>
    <x v="1086"/>
    <d v="2013-05-24T00:30:37"/>
    <x v="6"/>
  </r>
  <r>
    <n v="3570"/>
    <s v="The Lower Depths"/>
    <s v="Theatre Machine presents an all-new adaptation of Maxim Gorky's classic of Russian theatre, The Lower Depths."/>
    <x v="65"/>
    <x v="991"/>
    <x v="2"/>
    <x v="0"/>
    <s v="USD"/>
    <n v="1420009200"/>
    <n v="1417593483"/>
    <b v="0"/>
    <x v="40"/>
    <b v="1"/>
    <s v="theater/plays"/>
    <n v="114"/>
    <x v="995"/>
    <x v="2"/>
    <x v="5"/>
    <x v="108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2"/>
    <x v="992"/>
    <x v="2"/>
    <x v="0"/>
    <s v="USD"/>
    <n v="1279778400"/>
    <n v="1275851354"/>
    <b v="0"/>
    <x v="169"/>
    <b v="1"/>
    <s v="music/indie rock"/>
    <n v="106"/>
    <x v="995"/>
    <x v="6"/>
    <x v="12"/>
    <x v="1088"/>
    <d v="2010-07-22T06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x v="10"/>
    <x v="993"/>
    <x v="2"/>
    <x v="0"/>
    <s v="USD"/>
    <n v="1300930838"/>
    <n v="1293158438"/>
    <b v="0"/>
    <x v="36"/>
    <b v="1"/>
    <s v="music/rock"/>
    <n v="101"/>
    <x v="996"/>
    <x v="6"/>
    <x v="21"/>
    <x v="1089"/>
    <d v="2011-03-24T01:40:38"/>
    <x v="5"/>
  </r>
  <r>
    <n v="3015"/>
    <s v="A Sign for 34 West"/>
    <s v="We're turning an old yogurt shop into a live theater in downtown Charleston.   Please help us hang our sign!"/>
    <x v="103"/>
    <x v="994"/>
    <x v="2"/>
    <x v="0"/>
    <s v="USD"/>
    <n v="1402459200"/>
    <n v="1401125238"/>
    <b v="0"/>
    <x v="79"/>
    <b v="1"/>
    <s v="theater/spaces"/>
    <n v="103"/>
    <x v="997"/>
    <x v="2"/>
    <x v="3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x v="45"/>
    <x v="995"/>
    <x v="2"/>
    <x v="0"/>
    <s v="USD"/>
    <n v="1488160860"/>
    <n v="1485237096"/>
    <b v="1"/>
    <x v="309"/>
    <b v="1"/>
    <s v="film &amp; video/documentary"/>
    <n v="157"/>
    <x v="998"/>
    <x v="1"/>
    <x v="9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x v="17"/>
    <x v="996"/>
    <x v="1"/>
    <x v="0"/>
    <s v="USD"/>
    <n v="1445013352"/>
    <n v="1442421352"/>
    <b v="0"/>
    <x v="12"/>
    <b v="0"/>
    <s v="theater/spaces"/>
    <n v="0"/>
    <x v="999"/>
    <x v="2"/>
    <x v="3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x v="27"/>
    <x v="997"/>
    <x v="2"/>
    <x v="0"/>
    <s v="USD"/>
    <n v="1309809140"/>
    <n v="1302033140"/>
    <b v="1"/>
    <x v="119"/>
    <b v="1"/>
    <s v="technology/hardware"/>
    <n v="138"/>
    <x v="1000"/>
    <x v="0"/>
    <x v="4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x v="10"/>
    <x v="998"/>
    <x v="2"/>
    <x v="4"/>
    <s v="GBP"/>
    <n v="1404858840"/>
    <n v="1402266840"/>
    <b v="0"/>
    <x v="89"/>
    <b v="1"/>
    <s v="theater/plays"/>
    <n v="103"/>
    <x v="1001"/>
    <x v="2"/>
    <x v="5"/>
    <x v="1094"/>
    <d v="2014-07-08T22:34:00"/>
    <x v="2"/>
  </r>
  <r>
    <n v="200"/>
    <s v="The Crossing Shore"/>
    <s v="A film dedicated to an AAF Pilot's struggle to survive behind enemy lines during WWII."/>
    <x v="27"/>
    <x v="999"/>
    <x v="1"/>
    <x v="0"/>
    <s v="USD"/>
    <n v="1410746403"/>
    <n v="1408154403"/>
    <b v="0"/>
    <x v="76"/>
    <b v="0"/>
    <s v="film &amp; video/drama"/>
    <n v="26"/>
    <x v="1002"/>
    <x v="1"/>
    <x v="1"/>
    <x v="1095"/>
    <d v="2014-09-15T02:00:03"/>
    <x v="2"/>
  </r>
  <r>
    <n v="481"/>
    <s v="ERA"/>
    <s v="The year is 2043. Test subject David Beck has been augmented with psychokinetic abilities. He uses his newfound gifts to thwart evil."/>
    <x v="8"/>
    <x v="1000"/>
    <x v="1"/>
    <x v="0"/>
    <s v="USD"/>
    <n v="1349885289"/>
    <n v="1347293289"/>
    <b v="0"/>
    <x v="80"/>
    <b v="0"/>
    <s v="film &amp; video/animation"/>
    <n v="6"/>
    <x v="1003"/>
    <x v="1"/>
    <x v="8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x v="67"/>
    <x v="1001"/>
    <x v="2"/>
    <x v="0"/>
    <s v="USD"/>
    <n v="1406226191"/>
    <n v="1403547791"/>
    <b v="0"/>
    <x v="94"/>
    <b v="1"/>
    <s v="music/rock"/>
    <n v="112"/>
    <x v="1004"/>
    <x v="6"/>
    <x v="21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x v="23"/>
    <x v="1002"/>
    <x v="0"/>
    <x v="0"/>
    <s v="USD"/>
    <n v="1467934937"/>
    <n v="1465342937"/>
    <b v="0"/>
    <x v="17"/>
    <b v="0"/>
    <s v="technology/web"/>
    <n v="1"/>
    <x v="1005"/>
    <x v="0"/>
    <x v="24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x v="41"/>
    <x v="142"/>
    <x v="2"/>
    <x v="0"/>
    <s v="USD"/>
    <n v="1410755286"/>
    <n v="1408940886"/>
    <b v="0"/>
    <x v="66"/>
    <b v="1"/>
    <s v="music/rock"/>
    <n v="133"/>
    <x v="1006"/>
    <x v="6"/>
    <x v="21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x v="129"/>
    <x v="1003"/>
    <x v="2"/>
    <x v="8"/>
    <s v="CAD"/>
    <n v="1484110800"/>
    <n v="1482281094"/>
    <b v="0"/>
    <x v="76"/>
    <b v="1"/>
    <s v="theater/plays"/>
    <n v="130"/>
    <x v="1007"/>
    <x v="2"/>
    <x v="5"/>
    <x v="110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x v="22"/>
    <x v="1004"/>
    <x v="2"/>
    <x v="0"/>
    <s v="USD"/>
    <n v="1367384340"/>
    <n v="1363960278"/>
    <b v="0"/>
    <x v="44"/>
    <b v="1"/>
    <s v="film &amp; video/documentary"/>
    <n v="103"/>
    <x v="1008"/>
    <x v="1"/>
    <x v="9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x v="129"/>
    <x v="1005"/>
    <x v="2"/>
    <x v="0"/>
    <s v="USD"/>
    <n v="1373243181"/>
    <n v="1370651181"/>
    <b v="0"/>
    <x v="164"/>
    <b v="1"/>
    <s v="film &amp; video/shorts"/>
    <n v="173"/>
    <x v="1009"/>
    <x v="1"/>
    <x v="26"/>
    <x v="1102"/>
    <d v="2013-07-08T00:26:21"/>
    <x v="6"/>
  </r>
  <r>
    <n v="811"/>
    <s v="Love Water Tour"/>
    <s v="We need your financial support to cover the tour costs!  (Sound, lights, travel, stage design)"/>
    <x v="90"/>
    <x v="104"/>
    <x v="2"/>
    <x v="0"/>
    <s v="USD"/>
    <n v="1373475120"/>
    <n v="1371569202"/>
    <b v="0"/>
    <x v="14"/>
    <b v="1"/>
    <s v="music/rock"/>
    <n v="104"/>
    <x v="1009"/>
    <x v="6"/>
    <x v="21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x v="43"/>
    <x v="1006"/>
    <x v="1"/>
    <x v="0"/>
    <s v="USD"/>
    <n v="1413234316"/>
    <n v="1408050316"/>
    <b v="0"/>
    <x v="74"/>
    <b v="0"/>
    <s v="theater/plays"/>
    <n v="38"/>
    <x v="1010"/>
    <x v="2"/>
    <x v="5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x v="22"/>
    <x v="473"/>
    <x v="2"/>
    <x v="0"/>
    <s v="USD"/>
    <n v="1440165916"/>
    <n v="1437573916"/>
    <b v="1"/>
    <x v="44"/>
    <b v="1"/>
    <s v="film &amp; video/documentary"/>
    <n v="103"/>
    <x v="1011"/>
    <x v="1"/>
    <x v="9"/>
    <x v="1105"/>
    <d v="2015-08-21T14:05:16"/>
    <x v="4"/>
  </r>
  <r>
    <n v="2982"/>
    <s v="Railway Playhouse: Setting up a community arts space"/>
    <s v="Renovating this historical landmark, into an arts venue and theatre space for the community."/>
    <x v="1"/>
    <x v="1007"/>
    <x v="2"/>
    <x v="4"/>
    <s v="GBP"/>
    <n v="1455208143"/>
    <n v="1452616143"/>
    <b v="1"/>
    <x v="96"/>
    <b v="1"/>
    <s v="theater/spaces"/>
    <n v="102"/>
    <x v="1012"/>
    <x v="2"/>
    <x v="3"/>
    <x v="1106"/>
    <d v="2016-02-11T16:29:03"/>
    <x v="1"/>
  </r>
  <r>
    <n v="1632"/>
    <s v="Culprit needs a van!"/>
    <s v="Hey everyone! If you don't already know, we're Culprit, a 4-piece rock band from Los Angeles &amp; we are in dire need of a new tour van!"/>
    <x v="57"/>
    <x v="1008"/>
    <x v="2"/>
    <x v="0"/>
    <s v="USD"/>
    <n v="1316851854"/>
    <n v="1311667854"/>
    <b v="0"/>
    <x v="86"/>
    <b v="1"/>
    <s v="music/rock"/>
    <n v="102"/>
    <x v="1012"/>
    <x v="6"/>
    <x v="21"/>
    <x v="1107"/>
    <d v="2011-09-24T08:10:54"/>
    <x v="5"/>
  </r>
  <r>
    <n v="1684"/>
    <s v="Goodness &amp; Mercy EP - Marty Mikles"/>
    <s v="New Music from Marty Mikles!  A new EP all about God's Goodness &amp; Mercy."/>
    <x v="10"/>
    <x v="1009"/>
    <x v="3"/>
    <x v="0"/>
    <s v="USD"/>
    <n v="1489775641"/>
    <n v="1487360041"/>
    <b v="0"/>
    <x v="139"/>
    <b v="0"/>
    <s v="music/faith"/>
    <n v="109"/>
    <x v="1013"/>
    <x v="6"/>
    <x v="15"/>
    <x v="1108"/>
    <d v="2017-03-17T18:34:01"/>
    <x v="0"/>
  </r>
  <r>
    <n v="3720"/>
    <s v="Lakotas and the American Theatre"/>
    <s v="Breaking the American Indian stereotype in the American Theatre."/>
    <x v="127"/>
    <x v="1010"/>
    <x v="2"/>
    <x v="0"/>
    <s v="USD"/>
    <n v="1435881006"/>
    <n v="1433980206"/>
    <b v="0"/>
    <x v="79"/>
    <b v="1"/>
    <s v="theater/plays"/>
    <n v="105"/>
    <x v="1014"/>
    <x v="2"/>
    <x v="5"/>
    <x v="1109"/>
    <d v="2015-07-02T23:50:06"/>
    <x v="4"/>
  </r>
  <r>
    <n v="2064"/>
    <s v="Lightpack â€” ambient backlight for your displays"/>
    <s v="Open-source content-driven lighting system you can use with TV or PC, Mac, HTPC displays in movies, games and daily work"/>
    <x v="203"/>
    <x v="1011"/>
    <x v="2"/>
    <x v="0"/>
    <s v="USD"/>
    <n v="1370001600"/>
    <n v="1366879523"/>
    <b v="0"/>
    <x v="328"/>
    <b v="1"/>
    <s v="technology/hardware"/>
    <n v="191"/>
    <x v="1015"/>
    <x v="0"/>
    <x v="4"/>
    <x v="1110"/>
    <d v="2013-05-31T12:00:00"/>
    <x v="6"/>
  </r>
  <r>
    <n v="406"/>
    <s v="The Desert River Bends"/>
    <s v="The Desert River Bends is a short documentary following the alternative lifestyles of three middle-age river guides in Moab UT."/>
    <x v="117"/>
    <x v="1012"/>
    <x v="2"/>
    <x v="0"/>
    <s v="USD"/>
    <n v="1304920740"/>
    <n v="1301975637"/>
    <b v="0"/>
    <x v="42"/>
    <b v="1"/>
    <s v="film &amp; video/documentary"/>
    <n v="108"/>
    <x v="1015"/>
    <x v="1"/>
    <x v="9"/>
    <x v="1111"/>
    <d v="2011-05-09T05:59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x v="1013"/>
    <x v="2"/>
    <x v="0"/>
    <s v="USD"/>
    <n v="1429852797"/>
    <n v="1426396797"/>
    <b v="1"/>
    <x v="51"/>
    <b v="1"/>
    <s v="film &amp; video/documentary"/>
    <n v="174"/>
    <x v="1016"/>
    <x v="1"/>
    <x v="9"/>
    <x v="1112"/>
    <d v="2015-04-24T05:19:57"/>
    <x v="4"/>
  </r>
  <r>
    <n v="75"/>
    <s v="&quot;DAD&quot; - A USC Short Film"/>
    <s v="A teenager named Charlie discovers something new about himself while coping with the loss of his father."/>
    <x v="63"/>
    <x v="824"/>
    <x v="2"/>
    <x v="0"/>
    <s v="USD"/>
    <n v="1366693272"/>
    <n v="1364101272"/>
    <b v="0"/>
    <x v="86"/>
    <b v="1"/>
    <s v="film &amp; video/shorts"/>
    <n v="115"/>
    <x v="1017"/>
    <x v="1"/>
    <x v="26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x v="1"/>
    <x v="1014"/>
    <x v="2"/>
    <x v="0"/>
    <s v="USD"/>
    <n v="1382742010"/>
    <n v="1380150010"/>
    <b v="0"/>
    <x v="100"/>
    <b v="1"/>
    <s v="technology/makerspaces"/>
    <n v="103"/>
    <x v="1018"/>
    <x v="0"/>
    <x v="14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x v="204"/>
    <x v="1015"/>
    <x v="2"/>
    <x v="2"/>
    <s v="AUD"/>
    <n v="1424516400"/>
    <n v="1421812637"/>
    <b v="0"/>
    <x v="73"/>
    <b v="1"/>
    <s v="theater/musical"/>
    <n v="105"/>
    <x v="1019"/>
    <x v="2"/>
    <x v="18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x v="22"/>
    <x v="1016"/>
    <x v="2"/>
    <x v="0"/>
    <s v="USD"/>
    <n v="1353551160"/>
    <n v="1348363560"/>
    <b v="0"/>
    <x v="112"/>
    <b v="1"/>
    <s v="music/pop"/>
    <n v="110"/>
    <x v="1020"/>
    <x v="6"/>
    <x v="13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x v="64"/>
    <x v="1017"/>
    <x v="2"/>
    <x v="0"/>
    <s v="USD"/>
    <n v="1408068000"/>
    <n v="1405346680"/>
    <b v="1"/>
    <x v="329"/>
    <b v="1"/>
    <s v="theater/plays"/>
    <n v="120"/>
    <x v="1021"/>
    <x v="2"/>
    <x v="5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x v="38"/>
    <x v="1018"/>
    <x v="2"/>
    <x v="0"/>
    <s v="USD"/>
    <n v="1467361251"/>
    <n v="1464769251"/>
    <b v="1"/>
    <x v="61"/>
    <b v="1"/>
    <s v="theater/plays"/>
    <n v="103"/>
    <x v="1021"/>
    <x v="2"/>
    <x v="5"/>
    <x v="1118"/>
    <d v="2016-07-01T08:20:51"/>
    <x v="1"/>
  </r>
  <r>
    <n v="1247"/>
    <s v="BRAIN DEAD to record debut EP with SLAYER producer!"/>
    <s v="BRAIN DEAD is going to record their debut EP and they need your help, Bozos!"/>
    <x v="63"/>
    <x v="1019"/>
    <x v="2"/>
    <x v="0"/>
    <s v="USD"/>
    <n v="1367823655"/>
    <n v="1365231655"/>
    <b v="1"/>
    <x v="144"/>
    <b v="1"/>
    <s v="music/rock"/>
    <n v="122"/>
    <x v="1022"/>
    <x v="6"/>
    <x v="21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x v="1"/>
    <x v="256"/>
    <x v="2"/>
    <x v="0"/>
    <s v="USD"/>
    <n v="1275364740"/>
    <n v="1269878058"/>
    <b v="1"/>
    <x v="280"/>
    <b v="1"/>
    <s v="film &amp; video/documentary"/>
    <n v="185"/>
    <x v="1023"/>
    <x v="1"/>
    <x v="9"/>
    <x v="1120"/>
    <d v="2010-06-01T03:59:00"/>
    <x v="7"/>
  </r>
  <r>
    <n v="300"/>
    <s v="The Bus "/>
    <s v="THE BUS is a feature-length documentary film celebrating one of the most iconic and beloved vehicles ever produced, the Volkswagen Bus."/>
    <x v="23"/>
    <x v="1020"/>
    <x v="2"/>
    <x v="0"/>
    <s v="USD"/>
    <n v="1303686138"/>
    <n v="1301007738"/>
    <b v="1"/>
    <x v="330"/>
    <b v="1"/>
    <s v="film &amp; video/documentary"/>
    <n v="102"/>
    <x v="1024"/>
    <x v="1"/>
    <x v="9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x v="57"/>
    <x v="1021"/>
    <x v="2"/>
    <x v="0"/>
    <s v="USD"/>
    <n v="1426044383"/>
    <n v="1423455983"/>
    <b v="0"/>
    <x v="34"/>
    <b v="1"/>
    <s v="theater/plays"/>
    <n v="102"/>
    <x v="1025"/>
    <x v="2"/>
    <x v="5"/>
    <x v="1122"/>
    <d v="2015-03-11T03:26:23"/>
    <x v="4"/>
  </r>
  <r>
    <n v="3012"/>
    <s v="Up-lifting Up-Fit!"/>
    <s v="Spring Theatre has recently found a new home in the heart of Winston Salem. We need your help for an up-lifting up-fit!"/>
    <x v="57"/>
    <x v="1022"/>
    <x v="2"/>
    <x v="0"/>
    <s v="USD"/>
    <n v="1423587130"/>
    <n v="1421772730"/>
    <b v="0"/>
    <x v="155"/>
    <b v="1"/>
    <s v="theater/spaces"/>
    <n v="117"/>
    <x v="1026"/>
    <x v="2"/>
    <x v="3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115"/>
    <x v="1023"/>
    <x v="2"/>
    <x v="0"/>
    <s v="USD"/>
    <n v="1333774740"/>
    <n v="1330094566"/>
    <b v="0"/>
    <x v="331"/>
    <b v="1"/>
    <s v="music/rock"/>
    <n v="112"/>
    <x v="1027"/>
    <x v="6"/>
    <x v="21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x v="83"/>
    <x v="1024"/>
    <x v="1"/>
    <x v="10"/>
    <s v="EUR"/>
    <n v="1466323800"/>
    <n v="1463418120"/>
    <b v="0"/>
    <x v="332"/>
    <b v="0"/>
    <s v="technology/wearables"/>
    <n v="29"/>
    <x v="1028"/>
    <x v="0"/>
    <x v="0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x v="7"/>
    <x v="1025"/>
    <x v="1"/>
    <x v="0"/>
    <s v="USD"/>
    <n v="1415558879"/>
    <n v="1412963279"/>
    <b v="0"/>
    <x v="76"/>
    <b v="0"/>
    <s v="technology/wearables"/>
    <n v="3"/>
    <x v="1029"/>
    <x v="0"/>
    <x v="0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x v="49"/>
    <x v="1026"/>
    <x v="2"/>
    <x v="0"/>
    <s v="USD"/>
    <n v="1441383062"/>
    <n v="1438791062"/>
    <b v="1"/>
    <x v="319"/>
    <b v="1"/>
    <s v="photography/photobooks"/>
    <n v="418"/>
    <x v="1030"/>
    <x v="3"/>
    <x v="6"/>
    <x v="1127"/>
    <d v="2015-09-04T16:11:02"/>
    <x v="4"/>
  </r>
  <r>
    <n v="2682"/>
    <s v="Toastie's Gourmet Toast"/>
    <s v="Gourmet Toast is the culinary combination, neigh, perfection of America's most under-utilized snack: Toast."/>
    <x v="27"/>
    <x v="1027"/>
    <x v="1"/>
    <x v="0"/>
    <s v="USD"/>
    <n v="1416635940"/>
    <n v="1413838540"/>
    <b v="0"/>
    <x v="113"/>
    <b v="0"/>
    <s v="food/food trucks"/>
    <n v="28"/>
    <x v="1031"/>
    <x v="5"/>
    <x v="10"/>
    <x v="1128"/>
    <d v="2014-11-22T05:59:00"/>
    <x v="2"/>
  </r>
  <r>
    <n v="2710"/>
    <s v="House of Yes"/>
    <s v="Building Brooklyn's own creative venue for circus, theater and events of all types."/>
    <x v="25"/>
    <x v="1028"/>
    <x v="2"/>
    <x v="0"/>
    <s v="USD"/>
    <n v="1407549600"/>
    <n v="1404797428"/>
    <b v="1"/>
    <x v="333"/>
    <b v="1"/>
    <s v="theater/spaces"/>
    <n v="154"/>
    <x v="1032"/>
    <x v="2"/>
    <x v="3"/>
    <x v="1129"/>
    <d v="2014-08-09T02:00:00"/>
    <x v="2"/>
  </r>
  <r>
    <n v="3028"/>
    <s v="A Home for Vegas Theatre Hub"/>
    <s v="We have a space! Help us fill it with a stage, chairs, gear and audiences' laughter!"/>
    <x v="1"/>
    <x v="1029"/>
    <x v="2"/>
    <x v="0"/>
    <s v="USD"/>
    <n v="1471242025"/>
    <n v="1468650025"/>
    <b v="0"/>
    <x v="126"/>
    <b v="1"/>
    <s v="theater/spaces"/>
    <n v="168"/>
    <x v="1033"/>
    <x v="2"/>
    <x v="3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x v="57"/>
    <x v="1030"/>
    <x v="2"/>
    <x v="4"/>
    <s v="GBP"/>
    <n v="1408204857"/>
    <n v="1406390457"/>
    <b v="0"/>
    <x v="34"/>
    <b v="1"/>
    <s v="theater/plays"/>
    <n v="102"/>
    <x v="1034"/>
    <x v="2"/>
    <x v="5"/>
    <x v="1131"/>
    <d v="2014-08-16T16:00:57"/>
    <x v="2"/>
  </r>
  <r>
    <n v="1816"/>
    <s v="Moments of Passion"/>
    <s v="A unique Photographic Book Project about the Passionate Moments and Strong Emotions that lie within Karate"/>
    <x v="23"/>
    <x v="787"/>
    <x v="1"/>
    <x v="18"/>
    <s v="CHF"/>
    <n v="1469473200"/>
    <n v="1467061303"/>
    <b v="0"/>
    <x v="0"/>
    <b v="0"/>
    <s v="photography/photobooks"/>
    <n v="2"/>
    <x v="1035"/>
    <x v="3"/>
    <x v="6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2"/>
    <x v="1031"/>
    <x v="2"/>
    <x v="0"/>
    <s v="USD"/>
    <n v="1282622400"/>
    <n v="1276891586"/>
    <b v="1"/>
    <x v="251"/>
    <b v="1"/>
    <s v="technology/hardware"/>
    <n v="116"/>
    <x v="1036"/>
    <x v="0"/>
    <x v="4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x v="22"/>
    <x v="1032"/>
    <x v="0"/>
    <x v="0"/>
    <s v="USD"/>
    <n v="1424211329"/>
    <n v="1421187329"/>
    <b v="0"/>
    <x v="0"/>
    <b v="0"/>
    <s v="publishing/art books"/>
    <n v="5"/>
    <x v="1037"/>
    <x v="4"/>
    <x v="33"/>
    <x v="1134"/>
    <d v="2015-02-17T22:15:29"/>
    <x v="4"/>
  </r>
  <r>
    <n v="3293"/>
    <s v="Threefold Social Organism Theatre Project"/>
    <s v="In 1917 Rudolf Steiner's Threefold Social Organism was an attempt to save a devastated Europe. 100 years later do we have a new chance?"/>
    <x v="67"/>
    <x v="1033"/>
    <x v="2"/>
    <x v="14"/>
    <s v="NZD"/>
    <n v="1488622352"/>
    <n v="1486030352"/>
    <b v="0"/>
    <x v="264"/>
    <b v="1"/>
    <s v="theater/plays"/>
    <n v="170"/>
    <x v="1038"/>
    <x v="2"/>
    <x v="5"/>
    <x v="1135"/>
    <d v="2017-03-04T10:12:32"/>
    <x v="0"/>
  </r>
  <r>
    <n v="694"/>
    <s v="Airlock bike helmet"/>
    <s v="You can control how much air enters the helmet by opening or closing the vents. This is very useful in bad weather, or for competition."/>
    <x v="54"/>
    <x v="1034"/>
    <x v="1"/>
    <x v="0"/>
    <s v="USD"/>
    <n v="1485964559"/>
    <n v="1483372559"/>
    <b v="0"/>
    <x v="18"/>
    <b v="0"/>
    <s v="technology/wearables"/>
    <n v="0"/>
    <x v="1038"/>
    <x v="0"/>
    <x v="0"/>
    <x v="1136"/>
    <d v="2017-02-01T15:55:59"/>
    <x v="0"/>
  </r>
  <r>
    <n v="3983"/>
    <s v="A Season of Love and Music (Spring 2014)"/>
    <s v="Donâ€™t miss Golden Threadâ€™s new family-friendly play with live music about Ziryab, the 9th century musician and cultural trailblazer!"/>
    <x v="205"/>
    <x v="1035"/>
    <x v="1"/>
    <x v="0"/>
    <s v="USD"/>
    <n v="1400569140"/>
    <n v="1397854356"/>
    <b v="0"/>
    <x v="56"/>
    <b v="0"/>
    <s v="theater/plays"/>
    <n v="35"/>
    <x v="1039"/>
    <x v="2"/>
    <x v="5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x v="57"/>
    <x v="1036"/>
    <x v="2"/>
    <x v="0"/>
    <s v="USD"/>
    <n v="1330671540"/>
    <n v="1328040375"/>
    <b v="0"/>
    <x v="137"/>
    <b v="1"/>
    <s v="music/rock"/>
    <n v="265"/>
    <x v="1040"/>
    <x v="6"/>
    <x v="21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43"/>
    <x v="916"/>
    <x v="2"/>
    <x v="0"/>
    <s v="USD"/>
    <n v="1440003820"/>
    <n v="1437411820"/>
    <b v="0"/>
    <x v="52"/>
    <b v="1"/>
    <s v="theater/plays"/>
    <n v="101"/>
    <x v="1041"/>
    <x v="2"/>
    <x v="5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x v="206"/>
    <x v="1037"/>
    <x v="2"/>
    <x v="0"/>
    <s v="USD"/>
    <n v="1406900607"/>
    <n v="1403012607"/>
    <b v="0"/>
    <x v="44"/>
    <b v="1"/>
    <s v="publishing/nonfiction"/>
    <n v="122"/>
    <x v="1042"/>
    <x v="4"/>
    <x v="19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x v="12"/>
    <x v="1038"/>
    <x v="2"/>
    <x v="0"/>
    <s v="USD"/>
    <n v="1454433998"/>
    <n v="1453137998"/>
    <b v="0"/>
    <x v="312"/>
    <b v="1"/>
    <s v="theater/spaces"/>
    <n v="109"/>
    <x v="1043"/>
    <x v="2"/>
    <x v="3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x v="57"/>
    <x v="1039"/>
    <x v="2"/>
    <x v="0"/>
    <s v="USD"/>
    <n v="1345148566"/>
    <n v="1342556566"/>
    <b v="0"/>
    <x v="100"/>
    <b v="1"/>
    <s v="music/classical music"/>
    <n v="126"/>
    <x v="1044"/>
    <x v="6"/>
    <x v="30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x v="197"/>
    <x v="1040"/>
    <x v="1"/>
    <x v="0"/>
    <s v="USD"/>
    <n v="1421635190"/>
    <n v="1418179190"/>
    <b v="0"/>
    <x v="62"/>
    <b v="0"/>
    <s v="food/food trucks"/>
    <n v="41"/>
    <x v="1045"/>
    <x v="5"/>
    <x v="10"/>
    <x v="1143"/>
    <d v="2015-01-19T02:39:50"/>
    <x v="4"/>
  </r>
  <r>
    <n v="359"/>
    <s v="Us, Naked: Trixie &amp; Monkey â€” World Premiere"/>
    <s v="Circus burlesque innovators, Trixie and Monkey seek to balance love and life while pursuing new creative heights."/>
    <x v="207"/>
    <x v="1041"/>
    <x v="2"/>
    <x v="0"/>
    <s v="USD"/>
    <n v="1415941920"/>
    <n v="1414028490"/>
    <b v="1"/>
    <x v="334"/>
    <b v="1"/>
    <s v="film &amp; video/documentary"/>
    <n v="105"/>
    <x v="1046"/>
    <x v="1"/>
    <x v="9"/>
    <x v="1144"/>
    <d v="2014-11-14T05:12:00"/>
    <x v="2"/>
  </r>
  <r>
    <n v="3688"/>
    <s v="The Tulip Tree 2014"/>
    <s v="The Tulip Tree is a project I have been passionate about for 5 years. It is an unforgettable story that has never been told."/>
    <x v="43"/>
    <x v="391"/>
    <x v="2"/>
    <x v="4"/>
    <s v="GBP"/>
    <n v="1407524004"/>
    <n v="1404932004"/>
    <b v="0"/>
    <x v="99"/>
    <b v="1"/>
    <s v="theater/plays"/>
    <n v="109"/>
    <x v="1047"/>
    <x v="2"/>
    <x v="5"/>
    <x v="114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x v="208"/>
    <x v="1042"/>
    <x v="2"/>
    <x v="0"/>
    <s v="USD"/>
    <n v="1397225746"/>
    <n v="1394633746"/>
    <b v="0"/>
    <x v="335"/>
    <b v="1"/>
    <s v="music/rock"/>
    <n v="105"/>
    <x v="1047"/>
    <x v="6"/>
    <x v="21"/>
    <x v="114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x v="37"/>
    <x v="1043"/>
    <x v="2"/>
    <x v="0"/>
    <s v="USD"/>
    <n v="1249932360"/>
    <n v="1242532513"/>
    <b v="1"/>
    <x v="151"/>
    <b v="1"/>
    <s v="film &amp; video/documentary"/>
    <n v="121"/>
    <x v="1048"/>
    <x v="1"/>
    <x v="9"/>
    <x v="1147"/>
    <d v="2009-08-10T19:26:00"/>
    <x v="8"/>
  </r>
  <r>
    <n v="2653"/>
    <s v="Dream Rocket Project (Canceled)"/>
    <s v="DREAM BIG. Explore the universe through STEAM education. (Science, Technology, Engineering, Art, Mathematics)"/>
    <x v="209"/>
    <x v="1044"/>
    <x v="0"/>
    <x v="0"/>
    <s v="USD"/>
    <n v="1402632000"/>
    <n v="1399909127"/>
    <b v="0"/>
    <x v="2"/>
    <b v="0"/>
    <s v="technology/space exploration"/>
    <n v="12"/>
    <x v="1049"/>
    <x v="0"/>
    <x v="28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x v="10"/>
    <x v="1045"/>
    <x v="2"/>
    <x v="0"/>
    <s v="USD"/>
    <n v="1299138561"/>
    <n v="1294818561"/>
    <b v="0"/>
    <x v="77"/>
    <b v="1"/>
    <s v="music/rock"/>
    <n v="101"/>
    <x v="1050"/>
    <x v="6"/>
    <x v="21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x v="155"/>
    <x v="1046"/>
    <x v="2"/>
    <x v="13"/>
    <s v="EUR"/>
    <n v="1483397940"/>
    <n v="1480493014"/>
    <b v="1"/>
    <x v="336"/>
    <b v="1"/>
    <s v="technology/space exploration"/>
    <n v="2791"/>
    <x v="1051"/>
    <x v="0"/>
    <x v="28"/>
    <x v="1150"/>
    <d v="2017-01-02T22:59:00"/>
    <x v="0"/>
  </r>
  <r>
    <n v="33"/>
    <s v="Imaginary Problems"/>
    <s v="3 best friends balance their work, personal and private lives while finding time for their imaginary friends (who are 3 puppets)."/>
    <x v="210"/>
    <x v="1047"/>
    <x v="2"/>
    <x v="0"/>
    <s v="USD"/>
    <n v="1447001501"/>
    <n v="1444405901"/>
    <b v="0"/>
    <x v="310"/>
    <b v="1"/>
    <s v="film &amp; video/television"/>
    <n v="102"/>
    <x v="1052"/>
    <x v="1"/>
    <x v="11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x v="1"/>
    <x v="1048"/>
    <x v="1"/>
    <x v="4"/>
    <s v="GBP"/>
    <n v="1414623471"/>
    <n v="1411513071"/>
    <b v="1"/>
    <x v="9"/>
    <b v="0"/>
    <s v="photography/photobooks"/>
    <n v="7"/>
    <x v="1052"/>
    <x v="3"/>
    <x v="6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x v="211"/>
    <x v="1049"/>
    <x v="1"/>
    <x v="4"/>
    <s v="GBP"/>
    <n v="1476109970"/>
    <n v="1473517970"/>
    <b v="1"/>
    <x v="38"/>
    <b v="0"/>
    <s v="photography/photobooks"/>
    <n v="20"/>
    <x v="1053"/>
    <x v="3"/>
    <x v="6"/>
    <x v="1153"/>
    <d v="2016-10-10T14:32:50"/>
    <x v="1"/>
  </r>
  <r>
    <n v="3705"/>
    <s v="Pennywinkle: A New Chicago Comedy"/>
    <s v="The play satirizes the Chicago improvisation scene exposing the rules of the craft and the eccentricities of its participants"/>
    <x v="212"/>
    <x v="1050"/>
    <x v="2"/>
    <x v="0"/>
    <s v="USD"/>
    <n v="1403546400"/>
    <n v="1401714114"/>
    <b v="0"/>
    <x v="42"/>
    <b v="1"/>
    <s v="theater/plays"/>
    <n v="103"/>
    <x v="1054"/>
    <x v="2"/>
    <x v="5"/>
    <x v="1154"/>
    <d v="2014-06-23T18:00:00"/>
    <x v="2"/>
  </r>
  <r>
    <n v="2598"/>
    <s v="Rovin' Okie's Fried Pies gourmet southern fried pies."/>
    <s v="I'm ready to make Tulsa happy and aware that love and kindness go hand in hand with good food!"/>
    <x v="43"/>
    <x v="1051"/>
    <x v="1"/>
    <x v="0"/>
    <s v="USD"/>
    <n v="1443039001"/>
    <n v="1440447001"/>
    <b v="0"/>
    <x v="50"/>
    <b v="0"/>
    <s v="food/food trucks"/>
    <n v="39"/>
    <x v="1054"/>
    <x v="5"/>
    <x v="10"/>
    <x v="1155"/>
    <d v="2015-09-23T20:10:01"/>
    <x v="4"/>
  </r>
  <r>
    <n v="2833"/>
    <s v="Star Man Rocket Man"/>
    <s v="A new play about exploring outer space"/>
    <x v="201"/>
    <x v="1052"/>
    <x v="2"/>
    <x v="0"/>
    <s v="USD"/>
    <n v="1444528800"/>
    <n v="1442804633"/>
    <b v="0"/>
    <x v="42"/>
    <b v="1"/>
    <s v="theater/plays"/>
    <n v="108"/>
    <x v="1055"/>
    <x v="2"/>
    <x v="5"/>
    <x v="1156"/>
    <d v="2015-10-11T02:00:00"/>
    <x v="4"/>
  </r>
  <r>
    <n v="3361"/>
    <s v="Vieux Carre: from Binghamton, NY to Provincetown, MA"/>
    <s v="KNOW Theatre has been invited to bring our production of Vieux CarrÃ© to the Provincetown Tennessee Williams Theatre Festival!"/>
    <x v="1"/>
    <x v="1053"/>
    <x v="2"/>
    <x v="0"/>
    <s v="USD"/>
    <n v="1409587140"/>
    <n v="1408062990"/>
    <b v="0"/>
    <x v="235"/>
    <b v="1"/>
    <s v="theater/plays"/>
    <n v="113"/>
    <x v="1056"/>
    <x v="2"/>
    <x v="5"/>
    <x v="1157"/>
    <d v="2014-09-01T15:59:00"/>
    <x v="2"/>
  </r>
  <r>
    <n v="1987"/>
    <s v="Ethiopia: Beheld"/>
    <s v="A collection of images that depicts the beauty and diversity within Ethiopia"/>
    <x v="37"/>
    <x v="1054"/>
    <x v="1"/>
    <x v="4"/>
    <s v="GBP"/>
    <n v="1425223276"/>
    <n v="1422631276"/>
    <b v="0"/>
    <x v="6"/>
    <b v="0"/>
    <s v="photography/people"/>
    <n v="42"/>
    <x v="1056"/>
    <x v="3"/>
    <x v="20"/>
    <x v="1158"/>
    <d v="2015-03-01T15:21:16"/>
    <x v="4"/>
  </r>
  <r>
    <n v="883"/>
    <s v="Dana Lawrence Music NEW EP"/>
    <s v="Seeking supporters to help me break the 15 year streak since my last record.  Dana Lawrence Music is ready to go back into the studio!"/>
    <x v="1"/>
    <x v="1055"/>
    <x v="1"/>
    <x v="0"/>
    <s v="USD"/>
    <n v="1456957635"/>
    <n v="1451773635"/>
    <b v="0"/>
    <x v="164"/>
    <b v="0"/>
    <s v="music/indie rock"/>
    <n v="40"/>
    <x v="1057"/>
    <x v="6"/>
    <x v="12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x v="8"/>
    <x v="1056"/>
    <x v="2"/>
    <x v="0"/>
    <s v="USD"/>
    <n v="1308359666"/>
    <n v="1305767666"/>
    <b v="1"/>
    <x v="337"/>
    <b v="1"/>
    <s v="film &amp; video/documentary"/>
    <n v="191"/>
    <x v="1058"/>
    <x v="1"/>
    <x v="9"/>
    <x v="1160"/>
    <d v="2011-06-18T01:14:26"/>
    <x v="5"/>
  </r>
  <r>
    <n v="2922"/>
    <s v="Les Miserables - Backing fund"/>
    <s v="We as a Performing Arts College are to perform 'Les Miserables'. We need backing in order to afford the set, costume and other aspects."/>
    <x v="34"/>
    <x v="53"/>
    <x v="2"/>
    <x v="4"/>
    <s v="GBP"/>
    <n v="1431982727"/>
    <n v="1428094727"/>
    <b v="0"/>
    <x v="0"/>
    <b v="1"/>
    <s v="theater/musical"/>
    <n v="100"/>
    <x v="1059"/>
    <x v="2"/>
    <x v="18"/>
    <x v="1161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x v="1"/>
    <x v="1057"/>
    <x v="1"/>
    <x v="0"/>
    <s v="USD"/>
    <n v="1400301165"/>
    <n v="1397709165"/>
    <b v="0"/>
    <x v="11"/>
    <b v="0"/>
    <s v="theater/plays"/>
    <n v="15"/>
    <x v="1059"/>
    <x v="2"/>
    <x v="5"/>
    <x v="1162"/>
    <d v="2014-05-17T04:32:45"/>
    <x v="2"/>
  </r>
  <r>
    <n v="191"/>
    <s v="Trillion: Feature Film"/>
    <s v="A young boy passionate about Astronomy and Chemistry tracks down an astroid that scientists said would never hit earth."/>
    <x v="1"/>
    <x v="171"/>
    <x v="1"/>
    <x v="2"/>
    <s v="AUD"/>
    <n v="1443782138"/>
    <n v="1440326138"/>
    <b v="0"/>
    <x v="17"/>
    <b v="0"/>
    <s v="film &amp; video/drama"/>
    <n v="5"/>
    <x v="1059"/>
    <x v="1"/>
    <x v="1"/>
    <x v="1163"/>
    <d v="2015-10-02T10:35:38"/>
    <x v="4"/>
  </r>
  <r>
    <n v="3486"/>
    <s v="Might As Well Live: Dorothy Parker Does Hollywood Fringe"/>
    <s v="Dorothy Parker's unforgettable characters come to life onstage in &quot;Might As Well Live&quot; at the 2015 Hollywood Fringe Festival."/>
    <x v="43"/>
    <x v="1058"/>
    <x v="2"/>
    <x v="0"/>
    <s v="USD"/>
    <n v="1433314740"/>
    <n v="1430600401"/>
    <b v="0"/>
    <x v="58"/>
    <b v="1"/>
    <s v="theater/plays"/>
    <n v="155"/>
    <x v="1060"/>
    <x v="2"/>
    <x v="5"/>
    <x v="1164"/>
    <d v="2015-06-03T06:59:00"/>
    <x v="4"/>
  </r>
  <r>
    <n v="3911"/>
    <s v="Ministers of Grace"/>
    <s v="â€˜Ministers of Graceâ€™ imagines what the movie Ghostbusters would be like if written by William Shakespeare."/>
    <x v="10"/>
    <x v="1059"/>
    <x v="1"/>
    <x v="0"/>
    <s v="USD"/>
    <n v="1417033777"/>
    <n v="1414438177"/>
    <b v="0"/>
    <x v="52"/>
    <b v="0"/>
    <s v="theater/plays"/>
    <n v="37"/>
    <x v="1060"/>
    <x v="2"/>
    <x v="5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x v="41"/>
    <x v="1060"/>
    <x v="2"/>
    <x v="0"/>
    <s v="USD"/>
    <n v="1434907966"/>
    <n v="1432315966"/>
    <b v="1"/>
    <x v="113"/>
    <b v="1"/>
    <s v="theater/plays"/>
    <n v="111"/>
    <x v="1061"/>
    <x v="2"/>
    <x v="5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x v="23"/>
    <x v="1061"/>
    <x v="2"/>
    <x v="0"/>
    <s v="USD"/>
    <n v="1346344425"/>
    <n v="1343320425"/>
    <b v="1"/>
    <x v="338"/>
    <b v="1"/>
    <s v="music/rock"/>
    <n v="155"/>
    <x v="1062"/>
    <x v="6"/>
    <x v="21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x v="57"/>
    <x v="1062"/>
    <x v="2"/>
    <x v="0"/>
    <s v="USD"/>
    <n v="1408679055"/>
    <n v="1406087055"/>
    <b v="0"/>
    <x v="310"/>
    <b v="1"/>
    <s v="theater/spaces"/>
    <n v="133"/>
    <x v="1063"/>
    <x v="2"/>
    <x v="3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x v="22"/>
    <x v="1063"/>
    <x v="1"/>
    <x v="0"/>
    <s v="USD"/>
    <n v="1404623330"/>
    <n v="1401685730"/>
    <b v="0"/>
    <x v="69"/>
    <b v="0"/>
    <s v="food/food trucks"/>
    <n v="21"/>
    <x v="1064"/>
    <x v="5"/>
    <x v="10"/>
    <x v="1169"/>
    <d v="2014-07-06T05:08:50"/>
    <x v="2"/>
  </r>
  <r>
    <n v="3158"/>
    <s v="Nursery Crimes"/>
    <s v="A 40s crime-noir play using nursery rhyme characters."/>
    <x v="1"/>
    <x v="1064"/>
    <x v="2"/>
    <x v="0"/>
    <s v="USD"/>
    <n v="1374523752"/>
    <n v="1371931752"/>
    <b v="1"/>
    <x v="123"/>
    <b v="1"/>
    <s v="theater/plays"/>
    <n v="114"/>
    <x v="1065"/>
    <x v="2"/>
    <x v="5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x v="8"/>
    <x v="1065"/>
    <x v="1"/>
    <x v="0"/>
    <s v="USD"/>
    <n v="1336188019"/>
    <n v="1333596019"/>
    <b v="0"/>
    <x v="164"/>
    <b v="0"/>
    <s v="music/jazz"/>
    <n v="7"/>
    <x v="1066"/>
    <x v="6"/>
    <x v="27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x v="77"/>
    <x v="1066"/>
    <x v="1"/>
    <x v="0"/>
    <s v="USD"/>
    <n v="1409514709"/>
    <n v="1406058798"/>
    <b v="0"/>
    <x v="50"/>
    <b v="0"/>
    <s v="theater/plays"/>
    <n v="17"/>
    <x v="1067"/>
    <x v="2"/>
    <x v="5"/>
    <x v="1172"/>
    <d v="2014-08-31T19:51:49"/>
    <x v="2"/>
  </r>
  <r>
    <n v="1251"/>
    <s v="Jack Oblivian Harlan t Bobo Limes european tour"/>
    <s v="A tour of europe with 3 memphis artist, Jack Oblivian, Harlan T Bobo and Shawn Cripps."/>
    <x v="27"/>
    <x v="1067"/>
    <x v="2"/>
    <x v="0"/>
    <s v="USD"/>
    <n v="1316979167"/>
    <n v="1311795167"/>
    <b v="1"/>
    <x v="217"/>
    <b v="1"/>
    <s v="music/rock"/>
    <n v="102"/>
    <x v="1068"/>
    <x v="6"/>
    <x v="21"/>
    <x v="1173"/>
    <d v="2011-09-25T19:32:47"/>
    <x v="5"/>
  </r>
  <r>
    <n v="744"/>
    <s v="A Revolutionary Leadership Resource Book"/>
    <s v="Join others to help create a world that is possible -- in your workplace, community and society!"/>
    <x v="1"/>
    <x v="1068"/>
    <x v="2"/>
    <x v="0"/>
    <s v="USD"/>
    <n v="1355439503"/>
    <n v="1352847503"/>
    <b v="0"/>
    <x v="129"/>
    <b v="1"/>
    <s v="publishing/nonfiction"/>
    <n v="102"/>
    <x v="1069"/>
    <x v="4"/>
    <x v="19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x v="7"/>
    <x v="1069"/>
    <x v="2"/>
    <x v="0"/>
    <s v="USD"/>
    <n v="1409274000"/>
    <n v="1406847996"/>
    <b v="1"/>
    <x v="339"/>
    <b v="1"/>
    <s v="music/indie rock"/>
    <n v="101"/>
    <x v="1070"/>
    <x v="6"/>
    <x v="12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x v="23"/>
    <x v="1070"/>
    <x v="1"/>
    <x v="0"/>
    <s v="USD"/>
    <n v="1480007460"/>
    <n v="1475760567"/>
    <b v="0"/>
    <x v="74"/>
    <b v="0"/>
    <s v="theater/spaces"/>
    <n v="4"/>
    <x v="1071"/>
    <x v="2"/>
    <x v="3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14"/>
    <x v="1071"/>
    <x v="2"/>
    <x v="0"/>
    <s v="USD"/>
    <n v="1425741525"/>
    <n v="1423149525"/>
    <b v="0"/>
    <x v="105"/>
    <b v="1"/>
    <s v="publishing/nonfiction"/>
    <n v="102"/>
    <x v="1072"/>
    <x v="4"/>
    <x v="19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x v="213"/>
    <x v="1072"/>
    <x v="2"/>
    <x v="0"/>
    <s v="USD"/>
    <n v="1442501991"/>
    <n v="1439909991"/>
    <b v="0"/>
    <x v="340"/>
    <b v="1"/>
    <s v="games/tabletop games"/>
    <n v="404"/>
    <x v="1073"/>
    <x v="7"/>
    <x v="22"/>
    <x v="1178"/>
    <d v="2015-09-17T14:59:51"/>
    <x v="4"/>
  </r>
  <r>
    <n v="1676"/>
    <s v="Bridge 19 CD Release Tour"/>
    <s v="Help fund Bridge 19's tour in support of their first duo record, to be released in May 2012."/>
    <x v="43"/>
    <x v="1073"/>
    <x v="2"/>
    <x v="0"/>
    <s v="USD"/>
    <n v="1334980740"/>
    <n v="1330968347"/>
    <b v="0"/>
    <x v="181"/>
    <b v="1"/>
    <s v="music/pop"/>
    <n v="115"/>
    <x v="1074"/>
    <x v="6"/>
    <x v="13"/>
    <x v="1179"/>
    <d v="2012-04-21T03:59:00"/>
    <x v="3"/>
  </r>
  <r>
    <n v="2529"/>
    <s v="UrbanArias is DC's Contemporary Opera Company"/>
    <s v="Opera. Short. New."/>
    <x v="27"/>
    <x v="1074"/>
    <x v="2"/>
    <x v="0"/>
    <s v="USD"/>
    <n v="1332636975"/>
    <n v="1328752575"/>
    <b v="0"/>
    <x v="63"/>
    <b v="1"/>
    <s v="music/classical music"/>
    <n v="104"/>
    <x v="1075"/>
    <x v="6"/>
    <x v="30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x v="1"/>
    <x v="1075"/>
    <x v="2"/>
    <x v="2"/>
    <s v="AUD"/>
    <n v="1455548400"/>
    <n v="1453461865"/>
    <b v="1"/>
    <x v="341"/>
    <b v="1"/>
    <s v="photography/photobooks"/>
    <n v="484"/>
    <x v="1076"/>
    <x v="3"/>
    <x v="6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x v="57"/>
    <x v="1076"/>
    <x v="2"/>
    <x v="0"/>
    <s v="USD"/>
    <n v="1432654347"/>
    <n v="1430494347"/>
    <b v="0"/>
    <x v="129"/>
    <b v="1"/>
    <s v="theater/plays"/>
    <n v="128"/>
    <x v="1077"/>
    <x v="2"/>
    <x v="5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x v="22"/>
    <x v="1077"/>
    <x v="2"/>
    <x v="0"/>
    <s v="USD"/>
    <n v="1477767600"/>
    <n v="1475337675"/>
    <b v="0"/>
    <x v="245"/>
    <b v="1"/>
    <s v="games/tabletop games"/>
    <n v="243"/>
    <x v="1078"/>
    <x v="7"/>
    <x v="22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x v="8"/>
    <x v="1078"/>
    <x v="1"/>
    <x v="13"/>
    <s v="EUR"/>
    <n v="1451602800"/>
    <n v="1449011610"/>
    <b v="0"/>
    <x v="66"/>
    <b v="0"/>
    <s v="technology/wearables"/>
    <n v="6"/>
    <x v="1079"/>
    <x v="0"/>
    <x v="0"/>
    <x v="1184"/>
    <d v="2015-12-31T23:00:00"/>
    <x v="4"/>
  </r>
  <r>
    <n v="2607"/>
    <s v="Historic Robotic Spacecraft Poster Series Two"/>
    <s v="Chop Shopâ€™s second series of posters celebrating the most popular and most notable robotic space exploration missions."/>
    <x v="10"/>
    <x v="1079"/>
    <x v="2"/>
    <x v="0"/>
    <s v="USD"/>
    <n v="1439344800"/>
    <n v="1435611572"/>
    <b v="1"/>
    <x v="55"/>
    <b v="1"/>
    <s v="technology/space exploration"/>
    <n v="408"/>
    <x v="1080"/>
    <x v="0"/>
    <x v="28"/>
    <x v="1185"/>
    <d v="2015-08-12T02:00:00"/>
    <x v="4"/>
  </r>
  <r>
    <n v="1098"/>
    <s v="Kick, Punch... Fireball"/>
    <s v="Kick, Punch... Fireball is an FPS type arena game set inside the fantasy world."/>
    <x v="23"/>
    <x v="1080"/>
    <x v="1"/>
    <x v="0"/>
    <s v="USD"/>
    <n v="1397413095"/>
    <n v="1394821095"/>
    <b v="0"/>
    <x v="191"/>
    <b v="0"/>
    <s v="games/video games"/>
    <n v="7"/>
    <x v="1080"/>
    <x v="7"/>
    <x v="23"/>
    <x v="118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43"/>
    <x v="1081"/>
    <x v="2"/>
    <x v="0"/>
    <s v="USD"/>
    <n v="1272480540"/>
    <n v="1267220191"/>
    <b v="1"/>
    <x v="109"/>
    <b v="1"/>
    <s v="film &amp; video/documentary"/>
    <n v="177"/>
    <x v="1081"/>
    <x v="1"/>
    <x v="9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x v="47"/>
    <x v="1082"/>
    <x v="2"/>
    <x v="0"/>
    <s v="USD"/>
    <n v="1426426322"/>
    <n v="1423405922"/>
    <b v="0"/>
    <x v="207"/>
    <b v="1"/>
    <s v="film &amp; video/documentary"/>
    <n v="104"/>
    <x v="1082"/>
    <x v="1"/>
    <x v="9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x v="27"/>
    <x v="1083"/>
    <x v="2"/>
    <x v="0"/>
    <s v="USD"/>
    <n v="1423119540"/>
    <n v="1421252084"/>
    <b v="0"/>
    <x v="63"/>
    <b v="1"/>
    <s v="theater/plays"/>
    <n v="104"/>
    <x v="1083"/>
    <x v="2"/>
    <x v="5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x v="156"/>
    <x v="1084"/>
    <x v="2"/>
    <x v="0"/>
    <s v="USD"/>
    <n v="1394233140"/>
    <n v="1391477450"/>
    <b v="0"/>
    <x v="342"/>
    <b v="1"/>
    <s v="film &amp; video/documentary"/>
    <n v="182"/>
    <x v="1084"/>
    <x v="1"/>
    <x v="9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x v="49"/>
    <x v="1085"/>
    <x v="2"/>
    <x v="0"/>
    <s v="USD"/>
    <n v="1426523752"/>
    <n v="1423935352"/>
    <b v="0"/>
    <x v="36"/>
    <b v="1"/>
    <s v="music/rock"/>
    <n v="100"/>
    <x v="1085"/>
    <x v="6"/>
    <x v="21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x v="57"/>
    <x v="1086"/>
    <x v="2"/>
    <x v="0"/>
    <s v="USD"/>
    <n v="1463520479"/>
    <n v="1458336479"/>
    <b v="0"/>
    <x v="241"/>
    <b v="1"/>
    <s v="theater/plays"/>
    <n v="100"/>
    <x v="1086"/>
    <x v="2"/>
    <x v="5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x v="13"/>
    <x v="1087"/>
    <x v="2"/>
    <x v="0"/>
    <s v="USD"/>
    <n v="1447507200"/>
    <n v="1444911600"/>
    <b v="0"/>
    <x v="343"/>
    <b v="1"/>
    <s v="games/tabletop games"/>
    <n v="133"/>
    <x v="1087"/>
    <x v="7"/>
    <x v="22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x v="38"/>
    <x v="1088"/>
    <x v="2"/>
    <x v="0"/>
    <s v="USD"/>
    <n v="1341668006"/>
    <n v="1340372006"/>
    <b v="0"/>
    <x v="263"/>
    <b v="1"/>
    <s v="film &amp; video/documentary"/>
    <n v="107"/>
    <x v="1088"/>
    <x v="1"/>
    <x v="9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x v="43"/>
    <x v="1089"/>
    <x v="0"/>
    <x v="0"/>
    <s v="USD"/>
    <n v="1449785566"/>
    <n v="1447193566"/>
    <b v="0"/>
    <x v="9"/>
    <b v="0"/>
    <s v="technology/web"/>
    <n v="11"/>
    <x v="1089"/>
    <x v="0"/>
    <x v="24"/>
    <x v="1195"/>
    <d v="2015-12-10T22:12:4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x v="27"/>
    <x v="1090"/>
    <x v="2"/>
    <x v="0"/>
    <s v="USD"/>
    <n v="1436587140"/>
    <n v="1434069205"/>
    <b v="0"/>
    <x v="215"/>
    <b v="1"/>
    <s v="theater/plays"/>
    <n v="117"/>
    <x v="1090"/>
    <x v="2"/>
    <x v="5"/>
    <x v="1196"/>
    <d v="2015-07-11T03:59:00"/>
    <x v="4"/>
  </r>
  <r>
    <n v="2889"/>
    <s v="Halfway, Nebraska"/>
    <s v="Halfway, Nebraska explores the limits of hope and what it means to love someone who may be too far damaged to save."/>
    <x v="43"/>
    <x v="1091"/>
    <x v="1"/>
    <x v="0"/>
    <s v="USD"/>
    <n v="1409344985"/>
    <n v="1406752985"/>
    <b v="0"/>
    <x v="50"/>
    <b v="0"/>
    <s v="theater/plays"/>
    <n v="38"/>
    <x v="1090"/>
    <x v="2"/>
    <x v="5"/>
    <x v="119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x v="90"/>
    <x v="1092"/>
    <x v="2"/>
    <x v="13"/>
    <s v="EUR"/>
    <n v="1439707236"/>
    <n v="1437115236"/>
    <b v="0"/>
    <x v="64"/>
    <b v="1"/>
    <s v="games/tabletop games"/>
    <n v="1174"/>
    <x v="1091"/>
    <x v="7"/>
    <x v="22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x v="27"/>
    <x v="1093"/>
    <x v="1"/>
    <x v="0"/>
    <s v="USD"/>
    <n v="1407858710"/>
    <n v="1405266710"/>
    <b v="0"/>
    <x v="74"/>
    <b v="0"/>
    <s v="theater/plays"/>
    <n v="18"/>
    <x v="1092"/>
    <x v="2"/>
    <x v="5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x v="48"/>
    <x v="1094"/>
    <x v="1"/>
    <x v="4"/>
    <s v="GBP"/>
    <n v="1428622271"/>
    <n v="1426203071"/>
    <b v="0"/>
    <x v="24"/>
    <b v="0"/>
    <s v="theater/plays"/>
    <n v="12"/>
    <x v="1093"/>
    <x v="2"/>
    <x v="5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x v="43"/>
    <x v="493"/>
    <x v="2"/>
    <x v="0"/>
    <s v="USD"/>
    <n v="1465196400"/>
    <n v="1462841990"/>
    <b v="0"/>
    <x v="79"/>
    <b v="1"/>
    <s v="theater/plays"/>
    <n v="109"/>
    <x v="1094"/>
    <x v="2"/>
    <x v="5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213"/>
    <x v="1095"/>
    <x v="1"/>
    <x v="0"/>
    <s v="USD"/>
    <n v="1401778740"/>
    <n v="1399474134"/>
    <b v="1"/>
    <x v="144"/>
    <b v="0"/>
    <s v="theater/plays"/>
    <n v="41"/>
    <x v="1095"/>
    <x v="2"/>
    <x v="5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x v="90"/>
    <x v="1096"/>
    <x v="2"/>
    <x v="4"/>
    <s v="GBP"/>
    <n v="1434039137"/>
    <n v="1431447137"/>
    <b v="0"/>
    <x v="24"/>
    <b v="1"/>
    <s v="theater/plays"/>
    <n v="138"/>
    <x v="1096"/>
    <x v="2"/>
    <x v="5"/>
    <x v="1203"/>
    <d v="2015-06-11T16:12:17"/>
    <x v="4"/>
  </r>
  <r>
    <n v="1222"/>
    <s v="Project Pilgrim"/>
    <s v="Project Pilgrim is my effort to work towards normalizing mental health."/>
    <x v="57"/>
    <x v="1097"/>
    <x v="2"/>
    <x v="8"/>
    <s v="CAD"/>
    <n v="1459483200"/>
    <n v="1456852647"/>
    <b v="0"/>
    <x v="344"/>
    <b v="1"/>
    <s v="photography/photobooks"/>
    <n v="280"/>
    <x v="1097"/>
    <x v="3"/>
    <x v="6"/>
    <x v="1204"/>
    <d v="2016-04-01T04:00:00"/>
    <x v="1"/>
  </r>
  <r>
    <n v="2442"/>
    <s v="Young Mountain Tea: A New White Tea from India's Himalayas"/>
    <s v="The first tea from a new sustainable tea region in India's young, rising Himalayas."/>
    <x v="200"/>
    <x v="1098"/>
    <x v="2"/>
    <x v="0"/>
    <s v="USD"/>
    <n v="1426777228"/>
    <n v="1424188828"/>
    <b v="0"/>
    <x v="345"/>
    <b v="1"/>
    <s v="food/small batch"/>
    <n v="126"/>
    <x v="1098"/>
    <x v="5"/>
    <x v="29"/>
    <x v="1205"/>
    <d v="2015-03-19T15:00:28"/>
    <x v="4"/>
  </r>
  <r>
    <n v="1286"/>
    <s v="The Diary of a Nobody"/>
    <s v="A touring production of FRED's modern adaptation of the classic Victorian comic novel, reaching out to new audiences."/>
    <x v="41"/>
    <x v="866"/>
    <x v="2"/>
    <x v="4"/>
    <s v="GBP"/>
    <n v="1424181600"/>
    <n v="1423041227"/>
    <b v="0"/>
    <x v="113"/>
    <b v="1"/>
    <s v="theater/plays"/>
    <n v="108"/>
    <x v="1098"/>
    <x v="2"/>
    <x v="5"/>
    <x v="1206"/>
    <d v="2015-02-17T14:00:00"/>
    <x v="4"/>
  </r>
  <r>
    <n v="2940"/>
    <s v="ITAVA Players &quot;Little Shop of Horrors&quot;"/>
    <s v="We are asking for people to donate to our theater club, the ITAVA Players, a public high school club from Brooklyn, NY."/>
    <x v="14"/>
    <x v="1099"/>
    <x v="2"/>
    <x v="0"/>
    <s v="USD"/>
    <n v="1421606018"/>
    <n v="1418150018"/>
    <b v="0"/>
    <x v="4"/>
    <b v="1"/>
    <s v="theater/musical"/>
    <n v="107"/>
    <x v="1099"/>
    <x v="2"/>
    <x v="18"/>
    <x v="1207"/>
    <d v="2015-01-18T18:33:38"/>
    <x v="4"/>
  </r>
  <r>
    <n v="138"/>
    <s v="Thr33 Days Dead: The Sequ3l (Canceled)"/>
    <s v="This movie will be the S3qu3l to Thr33 Days Dead, which premiered on SyFy and was the focus of SyFy's &quot;Town of the Living Dead&quot;."/>
    <x v="54"/>
    <x v="1100"/>
    <x v="0"/>
    <x v="0"/>
    <s v="USD"/>
    <n v="1438405140"/>
    <n v="1435731041"/>
    <b v="0"/>
    <x v="94"/>
    <b v="0"/>
    <s v="film &amp; video/science fiction"/>
    <n v="3"/>
    <x v="1099"/>
    <x v="1"/>
    <x v="17"/>
    <x v="1208"/>
    <d v="2015-08-01T04:59:00"/>
    <x v="4"/>
  </r>
  <r>
    <n v="3245"/>
    <s v="Roughly Speaking: Voices from The Soup Kitchen"/>
    <s v="Five playwrights volunteer at New York's largest soup kitchen and develop a play around the people they meet."/>
    <x v="113"/>
    <x v="1101"/>
    <x v="2"/>
    <x v="0"/>
    <s v="USD"/>
    <n v="1434074400"/>
    <n v="1431354258"/>
    <b v="0"/>
    <x v="346"/>
    <b v="1"/>
    <s v="theater/plays"/>
    <n v="104"/>
    <x v="1100"/>
    <x v="2"/>
    <x v="5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x v="1"/>
    <x v="1102"/>
    <x v="2"/>
    <x v="0"/>
    <s v="USD"/>
    <n v="1456416513"/>
    <n v="1454688513"/>
    <b v="0"/>
    <x v="200"/>
    <b v="1"/>
    <s v="photography/photobooks"/>
    <n v="165"/>
    <x v="1101"/>
    <x v="3"/>
    <x v="6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x v="27"/>
    <x v="531"/>
    <x v="2"/>
    <x v="0"/>
    <s v="USD"/>
    <n v="1347854700"/>
    <n v="1343867524"/>
    <b v="0"/>
    <x v="131"/>
    <b v="1"/>
    <s v="music/rock"/>
    <n v="101"/>
    <x v="1102"/>
    <x v="6"/>
    <x v="21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x v="14"/>
    <x v="1103"/>
    <x v="2"/>
    <x v="4"/>
    <s v="GBP"/>
    <n v="1412974800"/>
    <n v="1411109167"/>
    <b v="0"/>
    <x v="23"/>
    <b v="1"/>
    <s v="theater/plays"/>
    <n v="110"/>
    <x v="1103"/>
    <x v="2"/>
    <x v="5"/>
    <x v="1212"/>
    <d v="2014-10-10T21:00:00"/>
    <x v="2"/>
  </r>
  <r>
    <n v="2049"/>
    <s v="LOCK8 - the World's First Smart Bike Lock"/>
    <s v="Keyless. Alarm secured. GPS tracking."/>
    <x v="7"/>
    <x v="1104"/>
    <x v="2"/>
    <x v="4"/>
    <s v="GBP"/>
    <n v="1386025140"/>
    <n v="1382963963"/>
    <b v="0"/>
    <x v="347"/>
    <b v="1"/>
    <s v="technology/hardware"/>
    <n v="120"/>
    <x v="1104"/>
    <x v="0"/>
    <x v="4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x v="90"/>
    <x v="513"/>
    <x v="2"/>
    <x v="0"/>
    <s v="USD"/>
    <n v="1469165160"/>
    <n v="1467335378"/>
    <b v="0"/>
    <x v="66"/>
    <b v="1"/>
    <s v="theater/plays"/>
    <n v="186"/>
    <x v="1105"/>
    <x v="2"/>
    <x v="5"/>
    <x v="1214"/>
    <d v="2016-07-22T05:26:00"/>
    <x v="1"/>
  </r>
  <r>
    <n v="1970"/>
    <s v="APOC: Mini Radiation Detector"/>
    <s v="The APOC is a gamma particle detector that will help you learn about radiation and find radioactive things!"/>
    <x v="1"/>
    <x v="1105"/>
    <x v="2"/>
    <x v="0"/>
    <s v="USD"/>
    <n v="1366429101"/>
    <n v="1361248701"/>
    <b v="1"/>
    <x v="348"/>
    <b v="1"/>
    <s v="technology/hardware"/>
    <n v="1132"/>
    <x v="1106"/>
    <x v="0"/>
    <x v="4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x v="57"/>
    <x v="1106"/>
    <x v="2"/>
    <x v="0"/>
    <s v="USD"/>
    <n v="1404698400"/>
    <n v="1402331262"/>
    <b v="1"/>
    <x v="279"/>
    <b v="1"/>
    <s v="theater/plays"/>
    <n v="127"/>
    <x v="1106"/>
    <x v="2"/>
    <x v="5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x v="43"/>
    <x v="1107"/>
    <x v="2"/>
    <x v="0"/>
    <s v="USD"/>
    <n v="1471977290"/>
    <n v="1466793290"/>
    <b v="0"/>
    <x v="99"/>
    <b v="1"/>
    <s v="theater/plays"/>
    <n v="105"/>
    <x v="1107"/>
    <x v="2"/>
    <x v="5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x v="27"/>
    <x v="1108"/>
    <x v="1"/>
    <x v="0"/>
    <s v="USD"/>
    <n v="1438390800"/>
    <n v="1436888066"/>
    <b v="0"/>
    <x v="18"/>
    <b v="0"/>
    <s v="theater/plays"/>
    <n v="9"/>
    <x v="1108"/>
    <x v="2"/>
    <x v="5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x v="22"/>
    <x v="1109"/>
    <x v="1"/>
    <x v="0"/>
    <s v="USD"/>
    <n v="1417276800"/>
    <n v="1415140480"/>
    <b v="0"/>
    <x v="11"/>
    <b v="0"/>
    <s v="technology/wearables"/>
    <n v="7"/>
    <x v="1109"/>
    <x v="0"/>
    <x v="0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x v="1"/>
    <x v="1110"/>
    <x v="2"/>
    <x v="0"/>
    <s v="USD"/>
    <n v="1461096304"/>
    <n v="1458936304"/>
    <b v="0"/>
    <x v="128"/>
    <b v="1"/>
    <s v="photography/photobooks"/>
    <n v="202"/>
    <x v="1110"/>
    <x v="3"/>
    <x v="6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43"/>
    <x v="1111"/>
    <x v="0"/>
    <x v="0"/>
    <s v="USD"/>
    <n v="1404241200"/>
    <n v="1401354597"/>
    <b v="0"/>
    <x v="27"/>
    <b v="0"/>
    <s v="film &amp; video/science fiction"/>
    <n v="13"/>
    <x v="1111"/>
    <x v="1"/>
    <x v="17"/>
    <x v="1221"/>
    <d v="2014-07-01T19:00:00"/>
    <x v="2"/>
  </r>
  <r>
    <n v="1430"/>
    <s v="Esoteric Project Management"/>
    <s v="Profesional translation and publishing of the book on unique synthesis of project management and meditation"/>
    <x v="1"/>
    <x v="1111"/>
    <x v="1"/>
    <x v="0"/>
    <s v="USD"/>
    <n v="1419017488"/>
    <n v="1416339088"/>
    <b v="0"/>
    <x v="27"/>
    <b v="0"/>
    <s v="publishing/translations"/>
    <n v="8"/>
    <x v="1111"/>
    <x v="4"/>
    <x v="7"/>
    <x v="1222"/>
    <d v="2014-12-19T19:31:28"/>
    <x v="2"/>
  </r>
  <r>
    <n v="787"/>
    <s v="Mahayla CD Pressing"/>
    <s v="We've made our goal with your help. Thanks so much! This is a great time to pre-purchase the album and get some extra perks."/>
    <x v="129"/>
    <x v="1112"/>
    <x v="2"/>
    <x v="0"/>
    <s v="USD"/>
    <n v="1383318226"/>
    <n v="1380726226"/>
    <b v="0"/>
    <x v="24"/>
    <b v="1"/>
    <s v="music/rock"/>
    <n v="114"/>
    <x v="1112"/>
    <x v="6"/>
    <x v="21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x v="57"/>
    <x v="1113"/>
    <x v="2"/>
    <x v="0"/>
    <s v="USD"/>
    <n v="1312578338"/>
    <n v="1309986338"/>
    <b v="0"/>
    <x v="58"/>
    <b v="1"/>
    <s v="music/indie rock"/>
    <n v="113"/>
    <x v="1113"/>
    <x v="6"/>
    <x v="12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x v="12"/>
    <x v="791"/>
    <x v="1"/>
    <x v="10"/>
    <s v="EUR"/>
    <n v="1481367600"/>
    <n v="1477839675"/>
    <b v="0"/>
    <x v="29"/>
    <b v="0"/>
    <s v="publishing/translations"/>
    <n v="7"/>
    <x v="1114"/>
    <x v="4"/>
    <x v="7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x v="38"/>
    <x v="1114"/>
    <x v="2"/>
    <x v="0"/>
    <s v="USD"/>
    <n v="1401159600"/>
    <n v="1398801620"/>
    <b v="0"/>
    <x v="349"/>
    <b v="1"/>
    <s v="theater/spaces"/>
    <n v="121"/>
    <x v="1115"/>
    <x v="2"/>
    <x v="3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x v="11"/>
    <x v="1115"/>
    <x v="0"/>
    <x v="2"/>
    <s v="AUD"/>
    <n v="1418183325"/>
    <n v="1415591325"/>
    <b v="0"/>
    <x v="10"/>
    <b v="0"/>
    <s v="technology/space exploration"/>
    <n v="1"/>
    <x v="1116"/>
    <x v="0"/>
    <x v="28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x v="1116"/>
    <x v="2"/>
    <x v="0"/>
    <s v="USD"/>
    <n v="1444149886"/>
    <n v="1441125886"/>
    <b v="0"/>
    <x v="109"/>
    <b v="1"/>
    <s v="theater/plays"/>
    <n v="105"/>
    <x v="1117"/>
    <x v="2"/>
    <x v="5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x v="1"/>
    <x v="949"/>
    <x v="2"/>
    <x v="0"/>
    <s v="USD"/>
    <n v="1471834800"/>
    <n v="1469126462"/>
    <b v="0"/>
    <x v="131"/>
    <b v="1"/>
    <s v="film &amp; video/television"/>
    <n v="121"/>
    <x v="1118"/>
    <x v="1"/>
    <x v="11"/>
    <x v="1229"/>
    <d v="2016-08-22T03:00:00"/>
    <x v="1"/>
  </r>
  <r>
    <n v="714"/>
    <s v="Prep Packs Survival Belt"/>
    <s v="The Prep Packs Survival Belt allows you to carry all of the essentials for outdoor survival inside your belt buckle"/>
    <x v="38"/>
    <x v="1117"/>
    <x v="1"/>
    <x v="0"/>
    <s v="USD"/>
    <n v="1488308082"/>
    <n v="1483124082"/>
    <b v="0"/>
    <x v="6"/>
    <b v="0"/>
    <s v="technology/wearables"/>
    <n v="15"/>
    <x v="1119"/>
    <x v="0"/>
    <x v="0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x v="25"/>
    <x v="1118"/>
    <x v="1"/>
    <x v="4"/>
    <s v="GBP"/>
    <n v="1402480221"/>
    <n v="1399888221"/>
    <b v="0"/>
    <x v="20"/>
    <b v="0"/>
    <s v="games/video games"/>
    <n v="5"/>
    <x v="1120"/>
    <x v="7"/>
    <x v="23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x v="1"/>
    <x v="1119"/>
    <x v="2"/>
    <x v="0"/>
    <s v="USD"/>
    <n v="1324789200"/>
    <n v="1321649321"/>
    <b v="0"/>
    <x v="132"/>
    <b v="1"/>
    <s v="music/indie rock"/>
    <n v="124"/>
    <x v="1121"/>
    <x v="6"/>
    <x v="12"/>
    <x v="1232"/>
    <d v="2011-12-25T05:00:00"/>
    <x v="5"/>
  </r>
  <r>
    <n v="2999"/>
    <s v="RAT Fund-Riser"/>
    <s v="Restless Artists' Theatre is building risers and installing better lighting for our patrons.  We need to purchase raw materials."/>
    <x v="214"/>
    <x v="248"/>
    <x v="2"/>
    <x v="0"/>
    <s v="USD"/>
    <n v="1488333600"/>
    <n v="1487094360"/>
    <b v="0"/>
    <x v="113"/>
    <b v="1"/>
    <s v="theater/spaces"/>
    <n v="119"/>
    <x v="1122"/>
    <x v="2"/>
    <x v="3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x v="1"/>
    <x v="1120"/>
    <x v="2"/>
    <x v="0"/>
    <s v="USD"/>
    <n v="1425872692"/>
    <n v="1423284292"/>
    <b v="0"/>
    <x v="168"/>
    <b v="1"/>
    <s v="theater/plays"/>
    <n v="114"/>
    <x v="1123"/>
    <x v="2"/>
    <x v="5"/>
    <x v="1234"/>
    <d v="2015-03-09T03:44:52"/>
    <x v="4"/>
  </r>
  <r>
    <n v="313"/>
    <s v="DEVIL MAY CARE"/>
    <s v="Most people have heard Bob Dorough's music over the past 50 years without knowing it. Until now. A story for every artist who refuses to give up."/>
    <x v="45"/>
    <x v="1121"/>
    <x v="2"/>
    <x v="0"/>
    <s v="USD"/>
    <n v="1281542340"/>
    <n v="1277702894"/>
    <b v="1"/>
    <x v="315"/>
    <b v="1"/>
    <s v="film &amp; video/documentary"/>
    <n v="105"/>
    <x v="1124"/>
    <x v="1"/>
    <x v="9"/>
    <x v="1235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x v="90"/>
    <x v="1122"/>
    <x v="1"/>
    <x v="0"/>
    <s v="USD"/>
    <n v="1434847859"/>
    <n v="1431391859"/>
    <b v="0"/>
    <x v="27"/>
    <b v="0"/>
    <s v="film &amp; video/drama"/>
    <n v="40"/>
    <x v="1124"/>
    <x v="1"/>
    <x v="1"/>
    <x v="1236"/>
    <d v="2015-06-21T00:50:59"/>
    <x v="4"/>
  </r>
  <r>
    <n v="2631"/>
    <s v="Starship Congress 2015: Interstellar Hackathon"/>
    <s v="Starship Congress 2015 is a deep-space &amp; interstellar science summit staged by Icarus Interstellar."/>
    <x v="26"/>
    <x v="1123"/>
    <x v="2"/>
    <x v="0"/>
    <s v="USD"/>
    <n v="1440907427"/>
    <n v="1438488227"/>
    <b v="0"/>
    <x v="350"/>
    <b v="1"/>
    <s v="technology/space exploration"/>
    <n v="115"/>
    <x v="1125"/>
    <x v="0"/>
    <x v="28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x v="69"/>
    <x v="1124"/>
    <x v="2"/>
    <x v="11"/>
    <s v="EUR"/>
    <n v="1453064400"/>
    <n v="1449359831"/>
    <b v="0"/>
    <x v="139"/>
    <b v="1"/>
    <s v="music/pop"/>
    <n v="103"/>
    <x v="1126"/>
    <x v="6"/>
    <x v="13"/>
    <x v="1238"/>
    <d v="2016-01-17T21:00:00"/>
    <x v="1"/>
  </r>
  <r>
    <n v="3160"/>
    <s v="We Play Chekhov"/>
    <s v="Two stories by Anton Chekhov adapted for the stage and performed back-to-back in a stunning live theatrical performance."/>
    <x v="67"/>
    <x v="1125"/>
    <x v="2"/>
    <x v="0"/>
    <s v="USD"/>
    <n v="1407905940"/>
    <n v="1405923687"/>
    <b v="1"/>
    <x v="59"/>
    <b v="1"/>
    <s v="theater/plays"/>
    <n v="102"/>
    <x v="1127"/>
    <x v="2"/>
    <x v="5"/>
    <x v="1239"/>
    <d v="2014-08-13T04:59:00"/>
    <x v="2"/>
  </r>
  <r>
    <n v="20"/>
    <s v="Finding Kylie Hard Read Fund"/>
    <s v="Help us reach our goal &amp; pay the drama dept that is performing the hard read, which is set for October 2015."/>
    <x v="65"/>
    <x v="610"/>
    <x v="2"/>
    <x v="0"/>
    <s v="USD"/>
    <n v="1442167912"/>
    <n v="1436983912"/>
    <b v="0"/>
    <x v="69"/>
    <b v="1"/>
    <s v="film &amp; video/television"/>
    <n v="100"/>
    <x v="1127"/>
    <x v="1"/>
    <x v="11"/>
    <x v="1240"/>
    <d v="2015-09-13T18:11:52"/>
    <x v="4"/>
  </r>
  <r>
    <n v="1687"/>
    <s v="Fike // You Say Speak We Say Move"/>
    <s v="Be a part of bringing &quot;YOU SAY SPEAK WE SAY MOVE&quot; into existence with FIKE. This is our first album since moving back to Baton Rouge!"/>
    <x v="22"/>
    <x v="1126"/>
    <x v="3"/>
    <x v="0"/>
    <s v="USD"/>
    <n v="1491855300"/>
    <n v="1488935245"/>
    <b v="0"/>
    <x v="99"/>
    <b v="0"/>
    <s v="music/faith"/>
    <n v="31"/>
    <x v="1128"/>
    <x v="6"/>
    <x v="15"/>
    <x v="1241"/>
    <d v="2017-04-10T20:15:00"/>
    <x v="0"/>
  </r>
  <r>
    <n v="3313"/>
    <s v="Melbin the Accidental"/>
    <s v="A modern reworking of Shakespeare's histories and tragedies in iambic pentameter to talk of death, love, and race."/>
    <x v="65"/>
    <x v="1127"/>
    <x v="2"/>
    <x v="0"/>
    <s v="USD"/>
    <n v="1453856400"/>
    <n v="1452664317"/>
    <b v="0"/>
    <x v="35"/>
    <b v="1"/>
    <s v="theater/plays"/>
    <n v="116"/>
    <x v="1129"/>
    <x v="2"/>
    <x v="5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x v="12"/>
    <x v="1128"/>
    <x v="2"/>
    <x v="0"/>
    <s v="USD"/>
    <n v="1415827200"/>
    <n v="1412358968"/>
    <b v="1"/>
    <x v="351"/>
    <b v="1"/>
    <s v="technology/space exploration"/>
    <n v="326"/>
    <x v="1130"/>
    <x v="0"/>
    <x v="28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x v="63"/>
    <x v="508"/>
    <x v="1"/>
    <x v="4"/>
    <s v="GBP"/>
    <n v="1488271860"/>
    <n v="1484484219"/>
    <b v="0"/>
    <x v="27"/>
    <b v="0"/>
    <s v="theater/plays"/>
    <n v="11"/>
    <x v="1131"/>
    <x v="2"/>
    <x v="5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113"/>
    <x v="1129"/>
    <x v="2"/>
    <x v="0"/>
    <s v="USD"/>
    <n v="1460223453"/>
    <n v="1455043053"/>
    <b v="0"/>
    <x v="352"/>
    <b v="1"/>
    <s v="photography/photobooks"/>
    <n v="104"/>
    <x v="1132"/>
    <x v="3"/>
    <x v="6"/>
    <x v="1245"/>
    <d v="2016-04-09T17:37:33"/>
    <x v="1"/>
  </r>
  <r>
    <n v="3511"/>
    <s v="Silent Planet"/>
    <s v="The world premiere of the first full-length play by Eve Leigh, at the intimate Finborough Theatre in London."/>
    <x v="41"/>
    <x v="1130"/>
    <x v="2"/>
    <x v="4"/>
    <s v="GBP"/>
    <n v="1415385000"/>
    <n v="1413406695"/>
    <b v="0"/>
    <x v="28"/>
    <b v="1"/>
    <s v="theater/plays"/>
    <n v="101"/>
    <x v="1133"/>
    <x v="2"/>
    <x v="5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x v="215"/>
    <x v="1131"/>
    <x v="1"/>
    <x v="0"/>
    <s v="USD"/>
    <n v="1413694800"/>
    <n v="1408986916"/>
    <b v="0"/>
    <x v="105"/>
    <b v="0"/>
    <s v="theater/spaces"/>
    <n v="42"/>
    <x v="1134"/>
    <x v="2"/>
    <x v="3"/>
    <x v="1247"/>
    <d v="2014-10-19T05:00:00"/>
    <x v="2"/>
  </r>
  <r>
    <n v="809"/>
    <s v="Peter's New Album!!"/>
    <s v="Acknowledged songwriter looking to record album of new songs to secure a Publishing Contract"/>
    <x v="57"/>
    <x v="1132"/>
    <x v="2"/>
    <x v="0"/>
    <s v="USD"/>
    <n v="1390161630"/>
    <n v="1387569630"/>
    <b v="0"/>
    <x v="121"/>
    <b v="1"/>
    <s v="music/rock"/>
    <n v="104"/>
    <x v="1135"/>
    <x v="6"/>
    <x v="21"/>
    <x v="1248"/>
    <d v="2014-01-19T20:00:30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x v="1133"/>
    <x v="2"/>
    <x v="4"/>
    <s v="GBP"/>
    <n v="1407106800"/>
    <n v="1404749446"/>
    <b v="0"/>
    <x v="279"/>
    <b v="1"/>
    <s v="theater/plays"/>
    <n v="100"/>
    <x v="1136"/>
    <x v="2"/>
    <x v="5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x v="63"/>
    <x v="1134"/>
    <x v="2"/>
    <x v="0"/>
    <s v="USD"/>
    <n v="1451881207"/>
    <n v="1449116407"/>
    <b v="0"/>
    <x v="56"/>
    <b v="1"/>
    <s v="theater/plays"/>
    <n v="105"/>
    <x v="1137"/>
    <x v="2"/>
    <x v="5"/>
    <x v="125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x v="14"/>
    <x v="1135"/>
    <x v="2"/>
    <x v="0"/>
    <s v="USD"/>
    <n v="1429594832"/>
    <n v="1427780432"/>
    <b v="0"/>
    <x v="73"/>
    <b v="1"/>
    <s v="music/rock"/>
    <n v="121"/>
    <x v="1138"/>
    <x v="6"/>
    <x v="21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x v="22"/>
    <x v="1136"/>
    <x v="2"/>
    <x v="10"/>
    <s v="EUR"/>
    <n v="1450602000"/>
    <n v="1445415653"/>
    <b v="0"/>
    <x v="85"/>
    <b v="1"/>
    <s v="photography/photobooks"/>
    <n v="135"/>
    <x v="1139"/>
    <x v="3"/>
    <x v="6"/>
    <x v="1252"/>
    <d v="2015-12-20T09:00:00"/>
    <x v="4"/>
  </r>
  <r>
    <n v="356"/>
    <s v="43 and 80"/>
    <s v="A documentary about halibut conservation and how it impacts communities of Southeast Alaska."/>
    <x v="49"/>
    <x v="1137"/>
    <x v="2"/>
    <x v="0"/>
    <s v="USD"/>
    <n v="1458152193"/>
    <n v="1455563793"/>
    <b v="1"/>
    <x v="101"/>
    <b v="1"/>
    <s v="film &amp; video/documentary"/>
    <n v="103"/>
    <x v="1140"/>
    <x v="1"/>
    <x v="9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x v="216"/>
    <x v="1138"/>
    <x v="1"/>
    <x v="0"/>
    <s v="USD"/>
    <n v="1435441454"/>
    <n v="1432763054"/>
    <b v="0"/>
    <x v="27"/>
    <b v="0"/>
    <s v="theater/plays"/>
    <n v="12"/>
    <x v="1140"/>
    <x v="2"/>
    <x v="5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x v="65"/>
    <x v="87"/>
    <x v="2"/>
    <x v="0"/>
    <s v="USD"/>
    <n v="1329240668"/>
    <n v="1326648668"/>
    <b v="1"/>
    <x v="35"/>
    <b v="1"/>
    <s v="theater/plays"/>
    <n v="115"/>
    <x v="1141"/>
    <x v="2"/>
    <x v="5"/>
    <x v="1255"/>
    <d v="2012-02-14T17:31:08"/>
    <x v="3"/>
  </r>
  <r>
    <n v="1029"/>
    <s v="StrobeHouse presents Valborg 2015"/>
    <s v="We want to recreate last years massive Valborgparty in Lund but this time even bigger!"/>
    <x v="22"/>
    <x v="1139"/>
    <x v="2"/>
    <x v="3"/>
    <s v="SEK"/>
    <n v="1428184740"/>
    <n v="1423501507"/>
    <b v="0"/>
    <x v="221"/>
    <b v="1"/>
    <s v="music/electronic music"/>
    <n v="112"/>
    <x v="1142"/>
    <x v="6"/>
    <x v="25"/>
    <x v="1256"/>
    <d v="2015-04-04T21:59:00"/>
    <x v="4"/>
  </r>
  <r>
    <n v="2118"/>
    <s v="PORCHES. vs. THE U.S.A."/>
    <s v="PORCHES.  and Documentarians tour from New York to San Francisco and back."/>
    <x v="90"/>
    <x v="1140"/>
    <x v="2"/>
    <x v="0"/>
    <s v="USD"/>
    <n v="1311538136"/>
    <n v="1308946136"/>
    <b v="0"/>
    <x v="24"/>
    <b v="1"/>
    <s v="music/indie rock"/>
    <n v="135"/>
    <x v="1143"/>
    <x v="6"/>
    <x v="12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x v="34"/>
    <x v="1141"/>
    <x v="2"/>
    <x v="0"/>
    <s v="USD"/>
    <n v="1431928784"/>
    <n v="1430114384"/>
    <b v="0"/>
    <x v="29"/>
    <b v="1"/>
    <s v="theater/plays"/>
    <n v="158"/>
    <x v="1144"/>
    <x v="2"/>
    <x v="5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x v="217"/>
    <x v="182"/>
    <x v="2"/>
    <x v="8"/>
    <s v="CAD"/>
    <n v="1409072982"/>
    <n v="1407258582"/>
    <b v="0"/>
    <x v="3"/>
    <b v="1"/>
    <s v="theater/plays"/>
    <n v="108"/>
    <x v="1145"/>
    <x v="2"/>
    <x v="5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x v="43"/>
    <x v="1"/>
    <x v="2"/>
    <x v="0"/>
    <s v="USD"/>
    <n v="1322751735"/>
    <n v="1317564135"/>
    <b v="0"/>
    <x v="73"/>
    <b v="1"/>
    <s v="music/indie rock"/>
    <n v="100"/>
    <x v="1146"/>
    <x v="6"/>
    <x v="12"/>
    <x v="1260"/>
    <d v="2011-12-01T15:02:15"/>
    <x v="5"/>
  </r>
  <r>
    <n v="2968"/>
    <s v="The Curse of the Babywoman @ FringeNYC"/>
    <s v="The Curse of the Babywoman is real â€” and it is coming to FringeNYC this August."/>
    <x v="63"/>
    <x v="1142"/>
    <x v="2"/>
    <x v="0"/>
    <s v="USD"/>
    <n v="1471406340"/>
    <n v="1470227660"/>
    <b v="0"/>
    <x v="86"/>
    <b v="1"/>
    <s v="theater/plays"/>
    <n v="106"/>
    <x v="1147"/>
    <x v="2"/>
    <x v="5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x v="34"/>
    <x v="1143"/>
    <x v="2"/>
    <x v="0"/>
    <s v="USD"/>
    <n v="1447269367"/>
    <n v="1444673767"/>
    <b v="0"/>
    <x v="49"/>
    <b v="1"/>
    <s v="theater/plays"/>
    <n v="126"/>
    <x v="1148"/>
    <x v="2"/>
    <x v="5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x v="7"/>
    <x v="1144"/>
    <x v="2"/>
    <x v="0"/>
    <s v="USD"/>
    <n v="1485191143"/>
    <n v="1482599143"/>
    <b v="1"/>
    <x v="353"/>
    <b v="1"/>
    <s v="technology/hardware"/>
    <n v="217"/>
    <x v="1149"/>
    <x v="0"/>
    <x v="4"/>
    <x v="1263"/>
    <d v="2017-01-23T17:05:43"/>
    <x v="0"/>
  </r>
  <r>
    <n v="108"/>
    <s v="GLASS: A Love Story"/>
    <s v="When a man can't find love, his Google GLASS does the searching for him. A short film shot with Google Glass."/>
    <x v="41"/>
    <x v="1145"/>
    <x v="2"/>
    <x v="0"/>
    <s v="USD"/>
    <n v="1370011370"/>
    <n v="1364827370"/>
    <b v="0"/>
    <x v="86"/>
    <b v="1"/>
    <s v="film &amp; video/shorts"/>
    <n v="247"/>
    <x v="1150"/>
    <x v="1"/>
    <x v="26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x v="19"/>
    <x v="1146"/>
    <x v="0"/>
    <x v="0"/>
    <s v="USD"/>
    <n v="1441783869"/>
    <n v="1439191869"/>
    <b v="1"/>
    <x v="354"/>
    <b v="0"/>
    <s v="technology/space exploration"/>
    <n v="8"/>
    <x v="1151"/>
    <x v="0"/>
    <x v="28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x v="218"/>
    <x v="1147"/>
    <x v="2"/>
    <x v="0"/>
    <s v="USD"/>
    <n v="1342731811"/>
    <n v="1340139811"/>
    <b v="0"/>
    <x v="232"/>
    <b v="1"/>
    <s v="film &amp; video/documentary"/>
    <n v="105"/>
    <x v="1152"/>
    <x v="1"/>
    <x v="9"/>
    <x v="1266"/>
    <d v="2012-07-19T21:03:31"/>
    <x v="3"/>
  </r>
  <r>
    <n v="267"/>
    <s v="Uncharted Amazon"/>
    <s v="A visually stunning, feature length film chronicling life's challenges in the remote depths of the Amazon rainforest."/>
    <x v="219"/>
    <x v="1148"/>
    <x v="2"/>
    <x v="4"/>
    <s v="GBP"/>
    <n v="1403693499"/>
    <n v="1401101499"/>
    <b v="1"/>
    <x v="104"/>
    <b v="1"/>
    <s v="film &amp; video/documentary"/>
    <n v="132"/>
    <x v="1153"/>
    <x v="1"/>
    <x v="9"/>
    <x v="1267"/>
    <d v="2014-06-25T10:51:39"/>
    <x v="2"/>
  </r>
  <r>
    <n v="3813"/>
    <s v="SUCKIN INJUN"/>
    <s v="A comedic play about hillbilly vampires and the absurdity of judging by appearances. Wanna live forever? Better watch what you drink."/>
    <x v="114"/>
    <x v="1149"/>
    <x v="2"/>
    <x v="0"/>
    <s v="USD"/>
    <n v="1465940580"/>
    <n v="1462603021"/>
    <b v="0"/>
    <x v="5"/>
    <b v="1"/>
    <s v="theater/plays"/>
    <n v="101"/>
    <x v="1154"/>
    <x v="2"/>
    <x v="5"/>
    <x v="1268"/>
    <d v="2016-06-14T21:43:00"/>
    <x v="1"/>
  </r>
  <r>
    <n v="3318"/>
    <s v="ROOMIES - Atlantic Canada Tour 2016-17"/>
    <s v="Help us strengthen and inspire disability arts in Atlantic Canada"/>
    <x v="65"/>
    <x v="1150"/>
    <x v="2"/>
    <x v="8"/>
    <s v="CAD"/>
    <n v="1460341800"/>
    <n v="1456902893"/>
    <b v="0"/>
    <x v="97"/>
    <b v="1"/>
    <s v="theater/plays"/>
    <n v="126"/>
    <x v="1155"/>
    <x v="2"/>
    <x v="5"/>
    <x v="1269"/>
    <d v="2016-04-11T02:30:00"/>
    <x v="1"/>
  </r>
  <r>
    <n v="1780"/>
    <s v="Native Nation"/>
    <s v="It is time to recognize and give to the indigenus groups the credit they deserve. It is time to understand where we come from."/>
    <x v="8"/>
    <x v="1151"/>
    <x v="1"/>
    <x v="0"/>
    <s v="USD"/>
    <n v="1467469510"/>
    <n v="1462285510"/>
    <b v="1"/>
    <x v="163"/>
    <b v="0"/>
    <s v="photography/photobooks"/>
    <n v="40"/>
    <x v="1156"/>
    <x v="3"/>
    <x v="6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x v="220"/>
    <x v="1152"/>
    <x v="1"/>
    <x v="0"/>
    <s v="USD"/>
    <n v="1430851680"/>
    <n v="1428340931"/>
    <b v="0"/>
    <x v="0"/>
    <b v="0"/>
    <s v="theater/spaces"/>
    <n v="12"/>
    <x v="1157"/>
    <x v="2"/>
    <x v="3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x v="43"/>
    <x v="1153"/>
    <x v="2"/>
    <x v="0"/>
    <s v="USD"/>
    <n v="1305625164"/>
    <n v="1300354764"/>
    <b v="0"/>
    <x v="56"/>
    <b v="1"/>
    <s v="film &amp; video/shorts"/>
    <n v="120"/>
    <x v="1158"/>
    <x v="1"/>
    <x v="26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x v="1"/>
    <x v="1154"/>
    <x v="2"/>
    <x v="4"/>
    <s v="GBP"/>
    <n v="1400965200"/>
    <n v="1398352531"/>
    <b v="0"/>
    <x v="138"/>
    <b v="1"/>
    <s v="theater/plays"/>
    <n v="113"/>
    <x v="1158"/>
    <x v="2"/>
    <x v="5"/>
    <x v="1273"/>
    <d v="2014-05-24T21:00:00"/>
    <x v="2"/>
  </r>
  <r>
    <n v="3342"/>
    <s v="Uprising Theatre Company's First Production"/>
    <s v="We believe in the power of stories to change the world. Theatre that inspires transformation."/>
    <x v="27"/>
    <x v="422"/>
    <x v="2"/>
    <x v="0"/>
    <s v="USD"/>
    <n v="1427864340"/>
    <n v="1425020810"/>
    <b v="0"/>
    <x v="91"/>
    <b v="1"/>
    <s v="theater/plays"/>
    <n v="102"/>
    <x v="1159"/>
    <x v="2"/>
    <x v="5"/>
    <x v="1274"/>
    <d v="2015-04-01T04:59:00"/>
    <x v="4"/>
  </r>
  <r>
    <n v="243"/>
    <s v="Following Boruch"/>
    <s v="A Hasidic man reaches a turning point in his recovery from mental illness and addiction, and is determined to start a new life."/>
    <x v="23"/>
    <x v="1155"/>
    <x v="2"/>
    <x v="0"/>
    <s v="USD"/>
    <n v="1393031304"/>
    <n v="1390439304"/>
    <b v="1"/>
    <x v="355"/>
    <b v="1"/>
    <s v="film &amp; video/documentary"/>
    <n v="103"/>
    <x v="1160"/>
    <x v="1"/>
    <x v="9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x v="129"/>
    <x v="1156"/>
    <x v="2"/>
    <x v="0"/>
    <s v="USD"/>
    <n v="1273911000"/>
    <n v="1268822909"/>
    <b v="1"/>
    <x v="4"/>
    <b v="1"/>
    <s v="photography/photobooks"/>
    <n v="215"/>
    <x v="1161"/>
    <x v="3"/>
    <x v="6"/>
    <x v="1276"/>
    <d v="2010-05-15T08:10:00"/>
    <x v="7"/>
  </r>
  <r>
    <n v="2912"/>
    <s v="Fair Play"/>
    <s v="Set in Iceland, Fair Play is a a dark comedy- a play within a play. An extravaganza, fueled by Absinthe, and touched by the Surreal."/>
    <x v="221"/>
    <x v="734"/>
    <x v="1"/>
    <x v="0"/>
    <s v="USD"/>
    <n v="1452827374"/>
    <n v="1450235374"/>
    <b v="0"/>
    <x v="40"/>
    <b v="0"/>
    <s v="theater/plays"/>
    <n v="14"/>
    <x v="1162"/>
    <x v="2"/>
    <x v="5"/>
    <x v="127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x v="1157"/>
    <x v="2"/>
    <x v="0"/>
    <s v="USD"/>
    <n v="1260383040"/>
    <n v="1253726650"/>
    <b v="1"/>
    <x v="356"/>
    <b v="1"/>
    <s v="music/indie rock"/>
    <n v="104"/>
    <x v="1163"/>
    <x v="6"/>
    <x v="12"/>
    <x v="1278"/>
    <d v="2009-12-09T18:24:00"/>
    <x v="8"/>
  </r>
  <r>
    <n v="1370"/>
    <s v="Food On You presents Baby's First Parental Advisory"/>
    <s v="Songs about the first year of parenthood, often inappropriate for children"/>
    <x v="41"/>
    <x v="1158"/>
    <x v="2"/>
    <x v="0"/>
    <s v="USD"/>
    <n v="1381881890"/>
    <n v="1380585890"/>
    <b v="0"/>
    <x v="113"/>
    <b v="1"/>
    <s v="music/rock"/>
    <n v="104"/>
    <x v="1164"/>
    <x v="6"/>
    <x v="21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x v="14"/>
    <x v="1159"/>
    <x v="2"/>
    <x v="0"/>
    <s v="USD"/>
    <n v="1456984740"/>
    <n v="1455717790"/>
    <b v="0"/>
    <x v="4"/>
    <b v="1"/>
    <s v="theater/plays"/>
    <n v="103"/>
    <x v="1165"/>
    <x v="2"/>
    <x v="5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87"/>
    <x v="1160"/>
    <x v="2"/>
    <x v="8"/>
    <s v="CAD"/>
    <n v="1392574692"/>
    <n v="1389982692"/>
    <b v="1"/>
    <x v="110"/>
    <b v="1"/>
    <s v="music/rock"/>
    <n v="125"/>
    <x v="1166"/>
    <x v="6"/>
    <x v="21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x v="1"/>
    <x v="1161"/>
    <x v="1"/>
    <x v="0"/>
    <s v="USD"/>
    <n v="1424635753"/>
    <n v="1422043753"/>
    <b v="0"/>
    <x v="14"/>
    <b v="0"/>
    <s v="food/restaurants"/>
    <n v="19"/>
    <x v="1167"/>
    <x v="5"/>
    <x v="38"/>
    <x v="1282"/>
    <d v="2015-02-22T20:09:13"/>
    <x v="4"/>
  </r>
  <r>
    <n v="1928"/>
    <s v="Jollyheads Circus Debut Album &quot;The Kaleidoscope Dawn&quot;"/>
    <s v="Help us master and release our debut album &quot;The Kaleidoscope Dawn&quot;"/>
    <x v="222"/>
    <x v="838"/>
    <x v="2"/>
    <x v="0"/>
    <s v="USD"/>
    <n v="1367940794"/>
    <n v="1365348794"/>
    <b v="0"/>
    <x v="23"/>
    <b v="1"/>
    <s v="music/indie rock"/>
    <n v="103"/>
    <x v="1168"/>
    <x v="6"/>
    <x v="12"/>
    <x v="1283"/>
    <d v="2013-05-07T15:33:14"/>
    <x v="6"/>
  </r>
  <r>
    <n v="3179"/>
    <s v="I Do Wonder"/>
    <s v="A Sci-fi play in several vignettes that will narrate an alternate history in the mid-20th century."/>
    <x v="179"/>
    <x v="1162"/>
    <x v="2"/>
    <x v="0"/>
    <s v="USD"/>
    <n v="1367859071"/>
    <n v="1365699071"/>
    <b v="1"/>
    <x v="129"/>
    <b v="1"/>
    <s v="theater/plays"/>
    <n v="114"/>
    <x v="1169"/>
    <x v="2"/>
    <x v="5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x v="22"/>
    <x v="1163"/>
    <x v="2"/>
    <x v="0"/>
    <s v="USD"/>
    <n v="1443214800"/>
    <n v="1440008439"/>
    <b v="0"/>
    <x v="294"/>
    <b v="1"/>
    <s v="technology/makerspaces"/>
    <n v="159"/>
    <x v="1170"/>
    <x v="0"/>
    <x v="14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x v="223"/>
    <x v="1164"/>
    <x v="2"/>
    <x v="0"/>
    <s v="USD"/>
    <n v="1361739872"/>
    <n v="1359147872"/>
    <b v="0"/>
    <x v="96"/>
    <b v="1"/>
    <s v="publishing/nonfiction"/>
    <n v="103"/>
    <x v="1171"/>
    <x v="4"/>
    <x v="19"/>
    <x v="1286"/>
    <d v="2013-02-24T21:04:32"/>
    <x v="6"/>
  </r>
  <r>
    <n v="2728"/>
    <s v="Multi-Function SSD Shield for the Raspberry Pi 2"/>
    <s v="SSD, WiFi, RTC w/Battery and high power USB all in one shield."/>
    <x v="38"/>
    <x v="1165"/>
    <x v="2"/>
    <x v="0"/>
    <s v="USD"/>
    <n v="1451485434"/>
    <n v="1448461434"/>
    <b v="0"/>
    <x v="193"/>
    <b v="1"/>
    <s v="technology/hardware"/>
    <n v="202"/>
    <x v="1172"/>
    <x v="0"/>
    <x v="4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x v="224"/>
    <x v="1166"/>
    <x v="2"/>
    <x v="0"/>
    <s v="USD"/>
    <n v="1412135940"/>
    <n v="1410840126"/>
    <b v="1"/>
    <x v="20"/>
    <b v="1"/>
    <s v="theater/plays"/>
    <n v="110"/>
    <x v="1173"/>
    <x v="2"/>
    <x v="5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x v="43"/>
    <x v="1167"/>
    <x v="2"/>
    <x v="0"/>
    <s v="USD"/>
    <n v="1420489560"/>
    <n v="1417469639"/>
    <b v="0"/>
    <x v="26"/>
    <b v="1"/>
    <s v="theater/plays"/>
    <n v="111"/>
    <x v="1174"/>
    <x v="2"/>
    <x v="5"/>
    <x v="1289"/>
    <d v="2015-01-05T20:26:00"/>
    <x v="4"/>
  </r>
  <r>
    <n v="196"/>
    <s v="Thunder Under Control"/>
    <s v="A moving short film about a retired female boxer who develops a relationship with a young journalist who idolises her"/>
    <x v="63"/>
    <x v="1168"/>
    <x v="1"/>
    <x v="4"/>
    <s v="GBP"/>
    <n v="1444510800"/>
    <n v="1442062898"/>
    <b v="0"/>
    <x v="28"/>
    <b v="0"/>
    <s v="film &amp; video/drama"/>
    <n v="42"/>
    <x v="1175"/>
    <x v="1"/>
    <x v="1"/>
    <x v="1290"/>
    <d v="2015-10-10T21:00:00"/>
    <x v="4"/>
  </r>
  <r>
    <n v="3447"/>
    <s v="The Vagabond Halfback"/>
    <s v="&quot;He was a poet, a vagrant, a philosopher, a lady's man and a hard drinker&quot;"/>
    <x v="90"/>
    <x v="1169"/>
    <x v="2"/>
    <x v="0"/>
    <s v="USD"/>
    <n v="1458332412"/>
    <n v="1454448012"/>
    <b v="0"/>
    <x v="50"/>
    <b v="1"/>
    <s v="theater/plays"/>
    <n v="108"/>
    <x v="1176"/>
    <x v="2"/>
    <x v="5"/>
    <x v="1291"/>
    <d v="2016-03-18T20:20:12"/>
    <x v="1"/>
  </r>
  <r>
    <n v="1268"/>
    <s v="Full Devil Jacket 2nd Album Release"/>
    <s v="Full Devil Jacket Is releasing their first record in over 12 yrs and we want you to be a part of it!"/>
    <x v="12"/>
    <x v="10"/>
    <x v="2"/>
    <x v="0"/>
    <s v="USD"/>
    <n v="1379708247"/>
    <n v="1377116247"/>
    <b v="1"/>
    <x v="357"/>
    <b v="1"/>
    <s v="music/rock"/>
    <n v="117"/>
    <x v="1177"/>
    <x v="6"/>
    <x v="21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x v="90"/>
    <x v="457"/>
    <x v="2"/>
    <x v="0"/>
    <s v="USD"/>
    <n v="1429365320"/>
    <n v="1426773320"/>
    <b v="0"/>
    <x v="74"/>
    <b v="1"/>
    <s v="music/rock"/>
    <n v="100"/>
    <x v="1177"/>
    <x v="6"/>
    <x v="21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x v="1"/>
    <x v="1170"/>
    <x v="2"/>
    <x v="0"/>
    <s v="USD"/>
    <n v="1419021607"/>
    <n v="1413834007"/>
    <b v="0"/>
    <x v="2"/>
    <b v="1"/>
    <s v="film &amp; video/television"/>
    <n v="108"/>
    <x v="1178"/>
    <x v="1"/>
    <x v="11"/>
    <x v="1294"/>
    <d v="2014-12-19T20:40:07"/>
    <x v="2"/>
  </r>
  <r>
    <n v="2179"/>
    <s v="Woodhouse EP"/>
    <s v="Woodhouse is making an EP!  If you are a fan of whiskey and loud guitars, contribute to the cause!"/>
    <x v="90"/>
    <x v="1171"/>
    <x v="2"/>
    <x v="0"/>
    <s v="USD"/>
    <n v="1428725192"/>
    <n v="1426133192"/>
    <b v="0"/>
    <x v="80"/>
    <b v="1"/>
    <s v="music/rock"/>
    <n v="161"/>
    <x v="1179"/>
    <x v="6"/>
    <x v="21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x v="1"/>
    <x v="1172"/>
    <x v="2"/>
    <x v="4"/>
    <s v="GBP"/>
    <n v="1467414000"/>
    <n v="1462492178"/>
    <b v="0"/>
    <x v="2"/>
    <b v="1"/>
    <s v="theater/plays"/>
    <n v="108"/>
    <x v="1180"/>
    <x v="2"/>
    <x v="5"/>
    <x v="1296"/>
    <d v="2016-07-01T23:00:00"/>
    <x v="1"/>
  </r>
  <r>
    <n v="3040"/>
    <s v="Jayhawk Makeover"/>
    <s v="48 hours of deck screws, dry wall, hard hats and needed renovation to help the Jayhawk rise from the ashes."/>
    <x v="43"/>
    <x v="1173"/>
    <x v="2"/>
    <x v="0"/>
    <s v="USD"/>
    <n v="1435359600"/>
    <n v="1434999621"/>
    <b v="0"/>
    <x v="181"/>
    <b v="1"/>
    <s v="theater/spaces"/>
    <n v="108"/>
    <x v="1181"/>
    <x v="2"/>
    <x v="3"/>
    <x v="1297"/>
    <d v="2015-06-26T23:00:00"/>
    <x v="4"/>
  </r>
  <r>
    <n v="1467"/>
    <s v="Radio Ambulante"/>
    <s v="We are a new Spanish language podcast telling uniquely Latin American stories."/>
    <x v="13"/>
    <x v="1174"/>
    <x v="2"/>
    <x v="0"/>
    <s v="USD"/>
    <n v="1332699285"/>
    <n v="1327518885"/>
    <b v="1"/>
    <x v="358"/>
    <b v="1"/>
    <s v="publishing/radio &amp; podcasts"/>
    <n v="115"/>
    <x v="1182"/>
    <x v="4"/>
    <x v="34"/>
    <x v="1298"/>
    <d v="2012-03-25T18:14:45"/>
    <x v="3"/>
  </r>
  <r>
    <n v="1273"/>
    <s v="Run Coyote &quot;Youth Haunts&quot; - Vinyl LP and CD"/>
    <s v="Run Coyote is raising funds to produce their debut album - &quot;Youth Haunts&quot; - on vinyl LP and CD"/>
    <x v="57"/>
    <x v="1175"/>
    <x v="2"/>
    <x v="8"/>
    <s v="CAD"/>
    <n v="1409506291"/>
    <n v="1406914291"/>
    <b v="1"/>
    <x v="195"/>
    <b v="1"/>
    <s v="music/rock"/>
    <n v="104"/>
    <x v="1183"/>
    <x v="6"/>
    <x v="21"/>
    <x v="1299"/>
    <d v="2014-08-31T17:31:31"/>
    <x v="2"/>
  </r>
  <r>
    <n v="2409"/>
    <s v="Johnny's Food Truck a Puerto Rican and BBQ infusion"/>
    <s v="I am looking to start a food truck with an infusion of my Puerto Rican heritage and my love for BBQ."/>
    <x v="23"/>
    <x v="1176"/>
    <x v="1"/>
    <x v="0"/>
    <s v="USD"/>
    <n v="1439931675"/>
    <n v="1437339675"/>
    <b v="0"/>
    <x v="0"/>
    <b v="0"/>
    <s v="food/food trucks"/>
    <n v="2"/>
    <x v="1183"/>
    <x v="5"/>
    <x v="10"/>
    <x v="1300"/>
    <d v="2015-08-18T21:01:15"/>
    <x v="4"/>
  </r>
  <r>
    <n v="631"/>
    <s v="Brevity: A Powerful Online Publishing Software! (Canceled)"/>
    <s v="A Powerful Multimedia-Rich Software that aims at making online publishing very simple."/>
    <x v="7"/>
    <x v="1177"/>
    <x v="0"/>
    <x v="8"/>
    <s v="CAD"/>
    <n v="1464460329"/>
    <n v="1461954729"/>
    <b v="0"/>
    <x v="11"/>
    <b v="0"/>
    <s v="technology/web"/>
    <n v="1"/>
    <x v="1183"/>
    <x v="0"/>
    <x v="24"/>
    <x v="1301"/>
    <d v="2016-05-28T18:32:09"/>
    <x v="1"/>
  </r>
  <r>
    <n v="3382"/>
    <s v="Cosmic Fear or The Day Brad Pitt Got Paranoia - EdFringe '16"/>
    <s v="Peter Brook Award Nominees Empty Deck need Â£3500 to get 'Cosmic Fear or The Day Brad Pitt Got Paranoia' to the Edinburgh Fringe!"/>
    <x v="63"/>
    <x v="1178"/>
    <x v="2"/>
    <x v="4"/>
    <s v="GBP"/>
    <n v="1470092340"/>
    <n v="1467973256"/>
    <b v="0"/>
    <x v="56"/>
    <b v="1"/>
    <s v="theater/plays"/>
    <n v="101"/>
    <x v="1184"/>
    <x v="2"/>
    <x v="5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x v="10"/>
    <x v="1179"/>
    <x v="1"/>
    <x v="0"/>
    <s v="USD"/>
    <n v="1444144222"/>
    <n v="1441120222"/>
    <b v="0"/>
    <x v="24"/>
    <b v="0"/>
    <s v="film &amp; video/drama"/>
    <n v="16"/>
    <x v="1185"/>
    <x v="1"/>
    <x v="1"/>
    <x v="1303"/>
    <d v="2015-10-06T15:10:22"/>
    <x v="4"/>
  </r>
  <r>
    <n v="30"/>
    <s v="Introverts Web Series"/>
    <s v="Comedy series about three introverted roommates coping with single life, secret resentments, and loudmouthed extroverts."/>
    <x v="57"/>
    <x v="1180"/>
    <x v="2"/>
    <x v="0"/>
    <s v="USD"/>
    <n v="1408604515"/>
    <n v="1406012515"/>
    <b v="0"/>
    <x v="184"/>
    <b v="1"/>
    <s v="film &amp; video/television"/>
    <n v="101"/>
    <x v="1186"/>
    <x v="1"/>
    <x v="11"/>
    <x v="1304"/>
    <d v="2014-08-21T07:01:55"/>
    <x v="2"/>
  </r>
  <r>
    <n v="1196"/>
    <s v="NAKED IBIZA - A Large Scale Photography Book by Dylan Rosser"/>
    <s v="A book of male nudes photographed on location in Ibiza over the last 4 years."/>
    <x v="183"/>
    <x v="1181"/>
    <x v="2"/>
    <x v="4"/>
    <s v="GBP"/>
    <n v="1450467539"/>
    <n v="1447875539"/>
    <b v="0"/>
    <x v="359"/>
    <b v="1"/>
    <s v="photography/photobooks"/>
    <n v="270"/>
    <x v="1187"/>
    <x v="3"/>
    <x v="6"/>
    <x v="1305"/>
    <d v="2015-12-18T19:38:59"/>
    <x v="4"/>
  </r>
  <r>
    <n v="717"/>
    <s v="cool air belt"/>
    <s v="Cool air flowing under clothing keeps you cool."/>
    <x v="11"/>
    <x v="1182"/>
    <x v="1"/>
    <x v="0"/>
    <s v="USD"/>
    <n v="1409949002"/>
    <n v="1407357002"/>
    <b v="0"/>
    <x v="9"/>
    <b v="0"/>
    <s v="technology/wearables"/>
    <n v="0"/>
    <x v="1188"/>
    <x v="0"/>
    <x v="0"/>
    <x v="1306"/>
    <d v="2014-09-05T20:30:02"/>
    <x v="2"/>
  </r>
  <r>
    <n v="1957"/>
    <s v="freeSoC and freeSoC Mini"/>
    <s v="An open hardware platform for the best microcontroller in the world."/>
    <x v="8"/>
    <x v="1183"/>
    <x v="2"/>
    <x v="0"/>
    <s v="USD"/>
    <n v="1351304513"/>
    <n v="1348712513"/>
    <b v="1"/>
    <x v="360"/>
    <b v="1"/>
    <s v="technology/hardware"/>
    <n v="168"/>
    <x v="1189"/>
    <x v="0"/>
    <x v="4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x v="41"/>
    <x v="1184"/>
    <x v="2"/>
    <x v="0"/>
    <s v="USD"/>
    <n v="1307761200"/>
    <n v="1304464914"/>
    <b v="0"/>
    <x v="113"/>
    <b v="1"/>
    <s v="music/rock"/>
    <n v="101"/>
    <x v="1190"/>
    <x v="6"/>
    <x v="21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x v="14"/>
    <x v="864"/>
    <x v="2"/>
    <x v="4"/>
    <s v="GBP"/>
    <n v="1433017303"/>
    <n v="1430425303"/>
    <b v="1"/>
    <x v="23"/>
    <b v="1"/>
    <s v="theater/plays"/>
    <n v="103"/>
    <x v="1191"/>
    <x v="2"/>
    <x v="5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x v="63"/>
    <x v="1185"/>
    <x v="3"/>
    <x v="12"/>
    <s v="EUR"/>
    <n v="1491590738"/>
    <n v="1489517138"/>
    <b v="0"/>
    <x v="29"/>
    <b v="0"/>
    <s v="music/faith"/>
    <n v="22"/>
    <x v="1192"/>
    <x v="6"/>
    <x v="15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x v="115"/>
    <x v="1186"/>
    <x v="2"/>
    <x v="0"/>
    <s v="USD"/>
    <n v="1447858804"/>
    <n v="1445263204"/>
    <b v="1"/>
    <x v="294"/>
    <b v="1"/>
    <s v="photography/photobooks"/>
    <n v="112"/>
    <x v="1193"/>
    <x v="3"/>
    <x v="6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x v="63"/>
    <x v="1187"/>
    <x v="2"/>
    <x v="0"/>
    <s v="USD"/>
    <n v="1417465515"/>
    <n v="1415737515"/>
    <b v="0"/>
    <x v="144"/>
    <b v="1"/>
    <s v="theater/musical"/>
    <n v="109"/>
    <x v="1194"/>
    <x v="2"/>
    <x v="18"/>
    <x v="1312"/>
    <d v="2014-12-01T20:25:15"/>
    <x v="2"/>
  </r>
  <r>
    <n v="1629"/>
    <s v="Off The Turnpike | A Loud New Way to Release Loud New Music"/>
    <s v="Help Off The Turnpike release new music, and set fire to everything!"/>
    <x v="27"/>
    <x v="1188"/>
    <x v="2"/>
    <x v="0"/>
    <s v="USD"/>
    <n v="1392929333"/>
    <n v="1389041333"/>
    <b v="0"/>
    <x v="278"/>
    <b v="1"/>
    <s v="music/rock"/>
    <n v="104"/>
    <x v="1195"/>
    <x v="6"/>
    <x v="21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x v="41"/>
    <x v="1189"/>
    <x v="2"/>
    <x v="0"/>
    <s v="USD"/>
    <n v="1295647200"/>
    <n v="1291428371"/>
    <b v="0"/>
    <x v="4"/>
    <b v="1"/>
    <s v="music/rock"/>
    <n v="167"/>
    <x v="1196"/>
    <x v="6"/>
    <x v="21"/>
    <x v="1314"/>
    <d v="2011-01-21T22:00:00"/>
    <x v="5"/>
  </r>
  <r>
    <n v="977"/>
    <s v="S2SA - Sport to Strap Adapter for Samsung Gear S2 Sport (3G)"/>
    <s v="The unique adapter to apply standard watch straps at your Samsung Gear S2 Sport and Sport 3G! Small, functional and handsome."/>
    <x v="201"/>
    <x v="1190"/>
    <x v="1"/>
    <x v="11"/>
    <s v="EUR"/>
    <n v="1456094197"/>
    <n v="1453502197"/>
    <b v="0"/>
    <x v="14"/>
    <b v="0"/>
    <s v="technology/wearables"/>
    <n v="34"/>
    <x v="1197"/>
    <x v="0"/>
    <x v="0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x v="34"/>
    <x v="1191"/>
    <x v="2"/>
    <x v="0"/>
    <s v="USD"/>
    <n v="1439136000"/>
    <n v="1438188106"/>
    <b v="0"/>
    <x v="18"/>
    <b v="1"/>
    <s v="theater/plays"/>
    <n v="106"/>
    <x v="1198"/>
    <x v="2"/>
    <x v="5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x v="1"/>
    <x v="1192"/>
    <x v="2"/>
    <x v="0"/>
    <s v="USD"/>
    <n v="1480174071"/>
    <n v="1477578471"/>
    <b v="0"/>
    <x v="248"/>
    <b v="1"/>
    <s v="food/small batch"/>
    <n v="168"/>
    <x v="1199"/>
    <x v="5"/>
    <x v="29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x v="38"/>
    <x v="1193"/>
    <x v="2"/>
    <x v="0"/>
    <s v="USD"/>
    <n v="1479704340"/>
    <n v="1477043072"/>
    <b v="0"/>
    <x v="361"/>
    <b v="1"/>
    <s v="games/tabletop games"/>
    <n v="452"/>
    <x v="1200"/>
    <x v="7"/>
    <x v="22"/>
    <x v="1318"/>
    <d v="2016-11-21T04:59:00"/>
    <x v="1"/>
  </r>
  <r>
    <n v="2558"/>
    <s v="Hopkins Sinfonia 2015 Season"/>
    <s v="The Hopkins Sinfonia is looking for your support to run our 2015 Season made up of five concerts."/>
    <x v="150"/>
    <x v="1194"/>
    <x v="2"/>
    <x v="2"/>
    <s v="AUD"/>
    <n v="1430488740"/>
    <n v="1427747906"/>
    <b v="0"/>
    <x v="76"/>
    <b v="1"/>
    <s v="music/classical music"/>
    <n v="109"/>
    <x v="1201"/>
    <x v="6"/>
    <x v="30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x v="23"/>
    <x v="1195"/>
    <x v="2"/>
    <x v="0"/>
    <s v="USD"/>
    <n v="1423235071"/>
    <n v="1420643071"/>
    <b v="1"/>
    <x v="362"/>
    <b v="1"/>
    <s v="food/small batch"/>
    <n v="106"/>
    <x v="1202"/>
    <x v="5"/>
    <x v="29"/>
    <x v="1320"/>
    <d v="2015-02-06T15:04:31"/>
    <x v="4"/>
  </r>
  <r>
    <n v="3658"/>
    <s v="Mr. Marmalade"/>
    <s v="Life is hard when your own imaginary friend can't make time for you."/>
    <x v="41"/>
    <x v="1196"/>
    <x v="2"/>
    <x v="0"/>
    <s v="USD"/>
    <n v="1404273540"/>
    <n v="1400272580"/>
    <b v="0"/>
    <x v="113"/>
    <b v="1"/>
    <s v="theater/plays"/>
    <n v="101"/>
    <x v="1202"/>
    <x v="2"/>
    <x v="5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x v="65"/>
    <x v="1197"/>
    <x v="2"/>
    <x v="0"/>
    <s v="USD"/>
    <n v="1323136949"/>
    <n v="1319245349"/>
    <b v="1"/>
    <x v="105"/>
    <b v="1"/>
    <s v="music/rock"/>
    <n v="117"/>
    <x v="1203"/>
    <x v="6"/>
    <x v="21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x v="8"/>
    <x v="1198"/>
    <x v="1"/>
    <x v="13"/>
    <s v="EUR"/>
    <n v="1434047084"/>
    <n v="1431455084"/>
    <b v="1"/>
    <x v="6"/>
    <b v="0"/>
    <s v="theater/plays"/>
    <n v="7"/>
    <x v="1204"/>
    <x v="2"/>
    <x v="5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x v="125"/>
    <x v="1199"/>
    <x v="2"/>
    <x v="0"/>
    <s v="USD"/>
    <n v="1432416219"/>
    <n v="1429824219"/>
    <b v="1"/>
    <x v="363"/>
    <b v="1"/>
    <s v="film &amp; video/documentary"/>
    <n v="110"/>
    <x v="1205"/>
    <x v="1"/>
    <x v="9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x v="186"/>
    <x v="1200"/>
    <x v="2"/>
    <x v="0"/>
    <s v="USD"/>
    <n v="1367902740"/>
    <n v="1366251510"/>
    <b v="0"/>
    <x v="74"/>
    <b v="1"/>
    <s v="music/rock"/>
    <n v="109"/>
    <x v="1206"/>
    <x v="6"/>
    <x v="21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x v="65"/>
    <x v="1201"/>
    <x v="2"/>
    <x v="4"/>
    <s v="GBP"/>
    <n v="1469401200"/>
    <n v="1466887297"/>
    <b v="0"/>
    <x v="5"/>
    <b v="1"/>
    <s v="theater/musical"/>
    <n v="102"/>
    <x v="1207"/>
    <x v="2"/>
    <x v="18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x v="117"/>
    <x v="1202"/>
    <x v="2"/>
    <x v="0"/>
    <s v="USD"/>
    <n v="1401857940"/>
    <n v="1400725112"/>
    <b v="0"/>
    <x v="141"/>
    <b v="1"/>
    <s v="theater/plays"/>
    <n v="118"/>
    <x v="1208"/>
    <x v="2"/>
    <x v="5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x v="14"/>
    <x v="412"/>
    <x v="1"/>
    <x v="0"/>
    <s v="USD"/>
    <n v="1413573010"/>
    <n v="1408389010"/>
    <b v="0"/>
    <x v="9"/>
    <b v="0"/>
    <s v="theater/plays"/>
    <n v="12"/>
    <x v="1209"/>
    <x v="2"/>
    <x v="5"/>
    <x v="1328"/>
    <d v="2014-10-17T19:10:10"/>
    <x v="2"/>
  </r>
  <r>
    <n v="403"/>
    <s v="MONDO BANANA"/>
    <s v="A documentary adventure about bananas - and people. Your round-trip ticket into the heart of banana-cultures!!"/>
    <x v="1"/>
    <x v="1203"/>
    <x v="2"/>
    <x v="0"/>
    <s v="USD"/>
    <n v="1312960080"/>
    <n v="1308900441"/>
    <b v="0"/>
    <x v="2"/>
    <b v="1"/>
    <s v="film &amp; video/documentary"/>
    <n v="105"/>
    <x v="1210"/>
    <x v="1"/>
    <x v="9"/>
    <x v="1329"/>
    <d v="2011-08-10T07:08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x v="1204"/>
    <x v="2"/>
    <x v="0"/>
    <s v="USD"/>
    <n v="1443242021"/>
    <n v="1440650021"/>
    <b v="0"/>
    <x v="160"/>
    <b v="1"/>
    <s v="food/small batch"/>
    <n v="173"/>
    <x v="1211"/>
    <x v="5"/>
    <x v="29"/>
    <x v="1330"/>
    <d v="2015-09-26T04:33:41"/>
    <x v="4"/>
  </r>
  <r>
    <n v="2239"/>
    <s v="Pro Tabletop Gaming Audio Collection"/>
    <s v="Next stretch goal unlocks at $33,000 and/or 500 backers unlocks 2 bonus stretch goals."/>
    <x v="23"/>
    <x v="1205"/>
    <x v="2"/>
    <x v="0"/>
    <s v="USD"/>
    <n v="1385870520"/>
    <n v="1382742014"/>
    <b v="0"/>
    <x v="364"/>
    <b v="1"/>
    <s v="games/tabletop games"/>
    <n v="128"/>
    <x v="1211"/>
    <x v="7"/>
    <x v="22"/>
    <x v="1331"/>
    <d v="2013-12-01T04:02:00"/>
    <x v="6"/>
  </r>
  <r>
    <n v="2163"/>
    <s v="Help MONGREL record our new cd !"/>
    <s v="Mongrel is looking to hit the studio once again in June so we can bring you a new cd later this year and we need your help!"/>
    <x v="14"/>
    <x v="1206"/>
    <x v="2"/>
    <x v="0"/>
    <s v="USD"/>
    <n v="1433735400"/>
    <n v="1429306520"/>
    <b v="0"/>
    <x v="141"/>
    <b v="1"/>
    <s v="music/rock"/>
    <n v="132"/>
    <x v="1212"/>
    <x v="6"/>
    <x v="21"/>
    <x v="1332"/>
    <d v="2015-06-08T03:50:00"/>
    <x v="4"/>
  </r>
  <r>
    <n v="3308"/>
    <s v="A Hand of Talons"/>
    <s v="Descend into the dark world of steampunk noir in this thrilling new play, written by Maggie Lee and directed by Amy Poisson!"/>
    <x v="63"/>
    <x v="812"/>
    <x v="2"/>
    <x v="0"/>
    <s v="USD"/>
    <n v="1460581365"/>
    <n v="1458766965"/>
    <b v="0"/>
    <x v="59"/>
    <b v="1"/>
    <s v="theater/plays"/>
    <n v="122"/>
    <x v="1213"/>
    <x v="2"/>
    <x v="5"/>
    <x v="1333"/>
    <d v="2016-04-13T21:02:45"/>
    <x v="1"/>
  </r>
  <r>
    <n v="1824"/>
    <s v="Tin Man's Broken Wisdom Fund"/>
    <s v="cd fund raiser"/>
    <x v="43"/>
    <x v="1207"/>
    <x v="2"/>
    <x v="0"/>
    <s v="USD"/>
    <n v="1389146880"/>
    <n v="1387403967"/>
    <b v="0"/>
    <x v="79"/>
    <b v="1"/>
    <s v="music/rock"/>
    <n v="100"/>
    <x v="1214"/>
    <x v="6"/>
    <x v="21"/>
    <x v="1334"/>
    <d v="2014-01-08T02:08:00"/>
    <x v="2"/>
  </r>
  <r>
    <n v="2299"/>
    <s v="HELP FLY RADIO FINISH THEIR FULL LENGTH ALBUM!"/>
    <s v="Fly Radio has finished tracking their album now all that is left is the mixing/mastering and duplication!"/>
    <x v="225"/>
    <x v="1208"/>
    <x v="2"/>
    <x v="0"/>
    <s v="USD"/>
    <n v="1296953209"/>
    <n v="1295657209"/>
    <b v="0"/>
    <x v="50"/>
    <b v="1"/>
    <s v="music/rock"/>
    <n v="350"/>
    <x v="1215"/>
    <x v="6"/>
    <x v="21"/>
    <x v="1335"/>
    <d v="2011-02-06T00:46:49"/>
    <x v="5"/>
  </r>
  <r>
    <n v="3830"/>
    <s v="Run Away"/>
    <s v="The Aeon Theatre company is producing another original play by Parker Hale at the Manhattan Reportory Theatre"/>
    <x v="226"/>
    <x v="1209"/>
    <x v="2"/>
    <x v="0"/>
    <s v="USD"/>
    <n v="1464371211"/>
    <n v="1463161611"/>
    <b v="0"/>
    <x v="17"/>
    <b v="1"/>
    <s v="theater/plays"/>
    <n v="225"/>
    <x v="1216"/>
    <x v="2"/>
    <x v="5"/>
    <x v="1336"/>
    <d v="2016-05-27T17:46:51"/>
    <x v="1"/>
  </r>
  <r>
    <n v="2926"/>
    <s v="Mirror Image - An Original Musical"/>
    <s v="A musical, by Louis Lagalante and Patty Hamilton, that explores loss and the different ways we can choose to move on from it."/>
    <x v="43"/>
    <x v="1210"/>
    <x v="2"/>
    <x v="0"/>
    <s v="USD"/>
    <n v="1424715779"/>
    <n v="1423506179"/>
    <b v="0"/>
    <x v="144"/>
    <b v="1"/>
    <s v="theater/musical"/>
    <n v="125"/>
    <x v="1216"/>
    <x v="2"/>
    <x v="18"/>
    <x v="1337"/>
    <d v="2015-02-23T18:22:59"/>
    <x v="4"/>
  </r>
  <r>
    <n v="3749"/>
    <s v="Dante's Capstone Project: Who am I?"/>
    <s v="A night of music, fellowship, and a reflection of my experiences over the past 4 years at Ball State University."/>
    <x v="34"/>
    <x v="1211"/>
    <x v="2"/>
    <x v="0"/>
    <s v="USD"/>
    <n v="1461902340"/>
    <n v="1459220588"/>
    <b v="0"/>
    <x v="18"/>
    <b v="1"/>
    <s v="theater/musical"/>
    <n v="105"/>
    <x v="1216"/>
    <x v="2"/>
    <x v="18"/>
    <x v="1338"/>
    <d v="2016-04-29T03:59:00"/>
    <x v="1"/>
  </r>
  <r>
    <n v="1438"/>
    <s v="Felting tutorials - worldwide wool craft - translation"/>
    <s v="Feltmaking is an acient yet modern craft using wool in creative ways. Our thorough guides should be for people all over the world."/>
    <x v="26"/>
    <x v="1212"/>
    <x v="1"/>
    <x v="7"/>
    <s v="DKK"/>
    <n v="1461765300"/>
    <n v="1459198499"/>
    <b v="0"/>
    <x v="49"/>
    <b v="0"/>
    <s v="publishing/translations"/>
    <n v="3"/>
    <x v="1216"/>
    <x v="4"/>
    <x v="7"/>
    <x v="1339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x v="1"/>
    <x v="1213"/>
    <x v="1"/>
    <x v="0"/>
    <s v="USD"/>
    <n v="1323994754"/>
    <n v="1321402754"/>
    <b v="0"/>
    <x v="12"/>
    <b v="0"/>
    <s v="publishing/children's books"/>
    <n v="3"/>
    <x v="1216"/>
    <x v="4"/>
    <x v="37"/>
    <x v="1340"/>
    <d v="2011-12-16T00:19:14"/>
    <x v="5"/>
  </r>
  <r>
    <n v="1011"/>
    <s v="StreetskatePRO's  Knee, Shin, &amp; Ankle pad compression sleeve"/>
    <s v="The first action sports training sleeve/leg protector of its kind to offer an unduplicated level of targeted protection!"/>
    <x v="26"/>
    <x v="1214"/>
    <x v="0"/>
    <x v="0"/>
    <s v="USD"/>
    <n v="1418938395"/>
    <n v="1415050395"/>
    <b v="0"/>
    <x v="1"/>
    <b v="0"/>
    <s v="technology/wearables"/>
    <n v="0"/>
    <x v="1216"/>
    <x v="0"/>
    <x v="0"/>
    <x v="1341"/>
    <d v="2014-12-18T21:33:15"/>
    <x v="2"/>
  </r>
  <r>
    <n v="1626"/>
    <s v="The Protest's Next Album"/>
    <s v="Help Christian Rock Band &quot;The Protest&quot; fund their new album and further their mission of positively impacting lives."/>
    <x v="10"/>
    <x v="1215"/>
    <x v="2"/>
    <x v="0"/>
    <s v="USD"/>
    <n v="1385932867"/>
    <n v="1383337267"/>
    <b v="0"/>
    <x v="280"/>
    <b v="1"/>
    <s v="music/rock"/>
    <n v="101"/>
    <x v="1217"/>
    <x v="6"/>
    <x v="21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x v="1"/>
    <x v="1216"/>
    <x v="2"/>
    <x v="0"/>
    <s v="USD"/>
    <n v="1448903318"/>
    <n v="1445875718"/>
    <b v="1"/>
    <x v="25"/>
    <b v="1"/>
    <s v="theater/plays"/>
    <n v="109"/>
    <x v="1218"/>
    <x v="2"/>
    <x v="5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x v="11"/>
    <x v="1217"/>
    <x v="0"/>
    <x v="0"/>
    <s v="USD"/>
    <n v="1459992856"/>
    <n v="1456108456"/>
    <b v="0"/>
    <x v="73"/>
    <b v="0"/>
    <s v="technology/wearables"/>
    <n v="3"/>
    <x v="1219"/>
    <x v="0"/>
    <x v="0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125"/>
    <x v="1218"/>
    <x v="2"/>
    <x v="2"/>
    <s v="AUD"/>
    <n v="1444525200"/>
    <n v="1441339242"/>
    <b v="1"/>
    <x v="365"/>
    <b v="1"/>
    <s v="technology/space exploration"/>
    <n v="144"/>
    <x v="1220"/>
    <x v="0"/>
    <x v="28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"/>
    <x v="1219"/>
    <x v="0"/>
    <x v="0"/>
    <s v="USD"/>
    <n v="1414994340"/>
    <n v="1413057980"/>
    <b v="0"/>
    <x v="23"/>
    <b v="0"/>
    <s v="music/world music"/>
    <n v="51"/>
    <x v="1221"/>
    <x v="6"/>
    <x v="39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x v="227"/>
    <x v="1220"/>
    <x v="2"/>
    <x v="0"/>
    <s v="USD"/>
    <n v="1306630800"/>
    <n v="1304376478"/>
    <b v="0"/>
    <x v="73"/>
    <b v="1"/>
    <s v="music/rock"/>
    <n v="123"/>
    <x v="1222"/>
    <x v="6"/>
    <x v="21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x v="125"/>
    <x v="1221"/>
    <x v="3"/>
    <x v="0"/>
    <s v="USD"/>
    <n v="1490752800"/>
    <n v="1486522484"/>
    <b v="0"/>
    <x v="366"/>
    <b v="0"/>
    <s v="music/faith"/>
    <n v="101"/>
    <x v="1223"/>
    <x v="6"/>
    <x v="15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x v="228"/>
    <x v="1222"/>
    <x v="2"/>
    <x v="0"/>
    <s v="USD"/>
    <n v="1409500078"/>
    <n v="1406908078"/>
    <b v="0"/>
    <x v="26"/>
    <b v="1"/>
    <s v="theater/plays"/>
    <n v="100"/>
    <x v="1224"/>
    <x v="2"/>
    <x v="5"/>
    <x v="1349"/>
    <d v="2014-08-31T15:47:58"/>
    <x v="2"/>
  </r>
  <r>
    <n v="526"/>
    <s v="Victory by Madicken Malm"/>
    <s v="We have a brand new play. We urgently need your help to fund our production, which opens at Theatre503 on August 18th."/>
    <x v="41"/>
    <x v="1223"/>
    <x v="2"/>
    <x v="4"/>
    <s v="GBP"/>
    <n v="1438966800"/>
    <n v="1436278344"/>
    <b v="0"/>
    <x v="66"/>
    <b v="1"/>
    <s v="theater/plays"/>
    <n v="114"/>
    <x v="1225"/>
    <x v="2"/>
    <x v="5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04"/>
    <x v="1224"/>
    <x v="0"/>
    <x v="8"/>
    <s v="CAD"/>
    <n v="1491019140"/>
    <n v="1487548802"/>
    <b v="0"/>
    <x v="17"/>
    <b v="0"/>
    <s v="publishing/art books"/>
    <n v="2"/>
    <x v="1226"/>
    <x v="4"/>
    <x v="33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202"/>
    <x v="1225"/>
    <x v="2"/>
    <x v="0"/>
    <s v="USD"/>
    <n v="1467752334"/>
    <n v="1465160334"/>
    <b v="0"/>
    <x v="109"/>
    <b v="1"/>
    <s v="music/rock"/>
    <n v="110"/>
    <x v="1227"/>
    <x v="6"/>
    <x v="21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x v="57"/>
    <x v="1226"/>
    <x v="2"/>
    <x v="0"/>
    <s v="USD"/>
    <n v="1402594090"/>
    <n v="1400002090"/>
    <b v="0"/>
    <x v="94"/>
    <b v="1"/>
    <s v="theater/musical"/>
    <n v="108"/>
    <x v="1228"/>
    <x v="2"/>
    <x v="18"/>
    <x v="1353"/>
    <d v="2014-06-12T17:28:10"/>
    <x v="2"/>
  </r>
  <r>
    <n v="2441"/>
    <s v="Bring Alchemy Pops to the People!"/>
    <s v="YOU can help Alchemy Pops POP up on a street near you!"/>
    <x v="49"/>
    <x v="1227"/>
    <x v="2"/>
    <x v="0"/>
    <s v="USD"/>
    <n v="1437627540"/>
    <n v="1435806054"/>
    <b v="0"/>
    <x v="367"/>
    <b v="1"/>
    <s v="food/small batch"/>
    <n v="108"/>
    <x v="1229"/>
    <x v="5"/>
    <x v="29"/>
    <x v="1354"/>
    <d v="2015-07-23T04:59:00"/>
    <x v="4"/>
  </r>
  <r>
    <n v="3765"/>
    <s v="Before and After"/>
    <s v="An new musical from Laura Grill &amp; Misha Chowdhury about relationships, Relationships, and the moments that change everything."/>
    <x v="77"/>
    <x v="1228"/>
    <x v="2"/>
    <x v="0"/>
    <s v="USD"/>
    <n v="1406745482"/>
    <n v="1404153482"/>
    <b v="0"/>
    <x v="130"/>
    <b v="1"/>
    <s v="theater/musical"/>
    <n v="113"/>
    <x v="1230"/>
    <x v="2"/>
    <x v="18"/>
    <x v="1355"/>
    <d v="2014-07-30T18:38:02"/>
    <x v="2"/>
  </r>
  <r>
    <n v="3495"/>
    <s v="The Village - one woman show"/>
    <s v="A one-woman show by Canadian artist Tina Milo. it is a multimedia show about an actress auditioning for a role of a depressed woman."/>
    <x v="1"/>
    <x v="1229"/>
    <x v="2"/>
    <x v="8"/>
    <s v="CAD"/>
    <n v="1414862280"/>
    <n v="1412360309"/>
    <b v="0"/>
    <x v="138"/>
    <b v="1"/>
    <s v="theater/plays"/>
    <n v="107"/>
    <x v="1231"/>
    <x v="2"/>
    <x v="5"/>
    <x v="13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12"/>
    <x v="954"/>
    <x v="1"/>
    <x v="0"/>
    <s v="USD"/>
    <n v="1412393400"/>
    <n v="1409747154"/>
    <b v="0"/>
    <x v="35"/>
    <b v="0"/>
    <s v="games/video games"/>
    <n v="18"/>
    <x v="1231"/>
    <x v="7"/>
    <x v="23"/>
    <x v="1357"/>
    <d v="2014-10-04T03:30:00"/>
    <x v="2"/>
  </r>
  <r>
    <n v="2337"/>
    <s v="The Hudson Standard Bitters and Shrubs"/>
    <s v="We make small batch, locally sourced bitters and shrubs for cocktails and cooking."/>
    <x v="12"/>
    <x v="1230"/>
    <x v="2"/>
    <x v="0"/>
    <s v="USD"/>
    <n v="1403796143"/>
    <n v="1401204143"/>
    <b v="1"/>
    <x v="98"/>
    <b v="1"/>
    <s v="food/small batch"/>
    <n v="111"/>
    <x v="1232"/>
    <x v="5"/>
    <x v="29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x v="27"/>
    <x v="1231"/>
    <x v="2"/>
    <x v="0"/>
    <s v="USD"/>
    <n v="1355840400"/>
    <n v="1352524767"/>
    <b v="0"/>
    <x v="130"/>
    <b v="1"/>
    <s v="music/pop"/>
    <n v="132"/>
    <x v="1233"/>
    <x v="6"/>
    <x v="13"/>
    <x v="1359"/>
    <d v="2012-12-18T14:20:00"/>
    <x v="3"/>
  </r>
  <r>
    <n v="3692"/>
    <s v="An Evening With Durang"/>
    <s v="Help us independently produce two great comedies by Christopher Durang."/>
    <x v="90"/>
    <x v="1232"/>
    <x v="2"/>
    <x v="0"/>
    <s v="USD"/>
    <n v="1411084800"/>
    <n v="1410304179"/>
    <b v="0"/>
    <x v="24"/>
    <b v="1"/>
    <s v="theater/plays"/>
    <n v="126"/>
    <x v="1234"/>
    <x v="2"/>
    <x v="5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x v="77"/>
    <x v="1233"/>
    <x v="2"/>
    <x v="0"/>
    <s v="USD"/>
    <n v="1364078561"/>
    <n v="1361490161"/>
    <b v="1"/>
    <x v="368"/>
    <b v="1"/>
    <s v="technology/hardware"/>
    <n v="1436"/>
    <x v="1235"/>
    <x v="0"/>
    <x v="4"/>
    <x v="1361"/>
    <d v="2013-03-23T22:42:4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x v="229"/>
    <x v="124"/>
    <x v="2"/>
    <x v="0"/>
    <s v="USD"/>
    <n v="1434241255"/>
    <n v="1431649255"/>
    <b v="0"/>
    <x v="195"/>
    <b v="1"/>
    <s v="theater/spaces"/>
    <n v="107"/>
    <x v="1236"/>
    <x v="2"/>
    <x v="3"/>
    <x v="1362"/>
    <d v="2015-06-14T00:20:55"/>
    <x v="4"/>
  </r>
  <r>
    <n v="2531"/>
    <s v="Modern Chamber Music"/>
    <s v="The first CD of chamber music composed by John Leupold to be released on PARMA records. The album features solo, duets, and a quartet."/>
    <x v="67"/>
    <x v="483"/>
    <x v="2"/>
    <x v="0"/>
    <s v="USD"/>
    <n v="1439611140"/>
    <n v="1437668354"/>
    <b v="0"/>
    <x v="53"/>
    <b v="1"/>
    <s v="music/classical music"/>
    <n v="100"/>
    <x v="1236"/>
    <x v="6"/>
    <x v="30"/>
    <x v="1363"/>
    <d v="2015-08-15T03:59:00"/>
    <x v="4"/>
  </r>
  <r>
    <n v="1379"/>
    <s v="J. Walter Makes a Record"/>
    <s v="---------The long-awaited debut full-length from Justin Ruddy--------"/>
    <x v="22"/>
    <x v="1234"/>
    <x v="2"/>
    <x v="0"/>
    <s v="USD"/>
    <n v="1433504876"/>
    <n v="1430912876"/>
    <b v="0"/>
    <x v="369"/>
    <b v="1"/>
    <s v="music/rock"/>
    <n v="112"/>
    <x v="1237"/>
    <x v="6"/>
    <x v="21"/>
    <x v="1364"/>
    <d v="2015-06-05T11:47:56"/>
    <x v="4"/>
  </r>
  <r>
    <n v="1806"/>
    <s v="American Presidents Naked"/>
    <s v="Join me in publishing an amazing and unprecedented book with full frontal photopraphs of 8 American Presidents Naked"/>
    <x v="26"/>
    <x v="1235"/>
    <x v="1"/>
    <x v="4"/>
    <s v="GBP"/>
    <n v="1412090349"/>
    <n v="1409066349"/>
    <b v="1"/>
    <x v="49"/>
    <b v="0"/>
    <s v="photography/photobooks"/>
    <n v="3"/>
    <x v="1238"/>
    <x v="3"/>
    <x v="6"/>
    <x v="1365"/>
    <d v="2014-09-30T15:19:09"/>
    <x v="2"/>
  </r>
  <r>
    <n v="807"/>
    <s v="Sic Vita - New EP Release - 2017"/>
    <s v="Join the Sic Vita family and lend a hand as we create a new album!"/>
    <x v="57"/>
    <x v="1236"/>
    <x v="2"/>
    <x v="0"/>
    <s v="USD"/>
    <n v="1488333600"/>
    <n v="1485270311"/>
    <b v="0"/>
    <x v="59"/>
    <b v="1"/>
    <s v="music/rock"/>
    <n v="105"/>
    <x v="1239"/>
    <x v="6"/>
    <x v="21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x v="23"/>
    <x v="1237"/>
    <x v="1"/>
    <x v="0"/>
    <s v="USD"/>
    <n v="1412534943"/>
    <n v="1409942943"/>
    <b v="0"/>
    <x v="97"/>
    <b v="0"/>
    <s v="music/indie rock"/>
    <n v="9"/>
    <x v="1240"/>
    <x v="6"/>
    <x v="12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x v="90"/>
    <x v="1238"/>
    <x v="2"/>
    <x v="0"/>
    <s v="USD"/>
    <n v="1341349200"/>
    <n v="1338928537"/>
    <b v="0"/>
    <x v="3"/>
    <b v="1"/>
    <s v="film &amp; video/shorts"/>
    <n v="111"/>
    <x v="1241"/>
    <x v="1"/>
    <x v="26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x v="1"/>
    <x v="1239"/>
    <x v="2"/>
    <x v="0"/>
    <s v="USD"/>
    <n v="1437202740"/>
    <n v="1434654998"/>
    <b v="0"/>
    <x v="151"/>
    <b v="1"/>
    <s v="theater/plays"/>
    <n v="116"/>
    <x v="1242"/>
    <x v="2"/>
    <x v="5"/>
    <x v="1369"/>
    <d v="2015-07-18T06:59:00"/>
    <x v="4"/>
  </r>
  <r>
    <n v="1831"/>
    <s v="Darling Waste Trailer Bail Out!"/>
    <s v="After a 2 year Odyssey, Darling Waste's trailer is still not home! We need $3,500 to get it through U.S. Customs!"/>
    <x v="90"/>
    <x v="1240"/>
    <x v="2"/>
    <x v="0"/>
    <s v="USD"/>
    <n v="1336866863"/>
    <n v="1335570863"/>
    <b v="0"/>
    <x v="50"/>
    <b v="1"/>
    <s v="music/rock"/>
    <n v="103"/>
    <x v="1243"/>
    <x v="6"/>
    <x v="21"/>
    <x v="1370"/>
    <d v="2012-05-12T23:54:23"/>
    <x v="3"/>
  </r>
  <r>
    <n v="3287"/>
    <s v="Three Things: Stories About Life"/>
    <s v="An inspirational one-man play about crisis, community, and the search for wholeness."/>
    <x v="14"/>
    <x v="12"/>
    <x v="2"/>
    <x v="8"/>
    <s v="CAD"/>
    <n v="1448733628"/>
    <n v="1446573628"/>
    <b v="0"/>
    <x v="23"/>
    <b v="1"/>
    <s v="theater/plays"/>
    <n v="100"/>
    <x v="1244"/>
    <x v="2"/>
    <x v="5"/>
    <x v="1371"/>
    <d v="2015-11-28T18:00:28"/>
    <x v="4"/>
  </r>
  <r>
    <n v="2026"/>
    <s v="MIDI Sprout - Biodata Sonification Device"/>
    <s v="MIDI Sprout enables plants to play synthesizers in real time."/>
    <x v="23"/>
    <x v="1241"/>
    <x v="2"/>
    <x v="0"/>
    <s v="USD"/>
    <n v="1398052740"/>
    <n v="1394127585"/>
    <b v="1"/>
    <x v="370"/>
    <b v="1"/>
    <s v="technology/hardware"/>
    <n v="133"/>
    <x v="1245"/>
    <x v="0"/>
    <x v="4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x v="23"/>
    <x v="1242"/>
    <x v="2"/>
    <x v="0"/>
    <s v="USD"/>
    <n v="1414544400"/>
    <n v="1410883139"/>
    <b v="0"/>
    <x v="371"/>
    <b v="1"/>
    <s v="technology/wearables"/>
    <n v="300"/>
    <x v="1246"/>
    <x v="0"/>
    <x v="0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6"/>
    <x v="1243"/>
    <x v="1"/>
    <x v="0"/>
    <s v="USD"/>
    <n v="1255381140"/>
    <n v="1250630968"/>
    <b v="0"/>
    <x v="40"/>
    <b v="0"/>
    <s v="film &amp; video/animation"/>
    <n v="10"/>
    <x v="1247"/>
    <x v="1"/>
    <x v="8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x v="23"/>
    <x v="1244"/>
    <x v="2"/>
    <x v="0"/>
    <s v="USD"/>
    <n v="1332561600"/>
    <n v="1329873755"/>
    <b v="1"/>
    <x v="364"/>
    <b v="1"/>
    <s v="technology/hardware"/>
    <n v="125"/>
    <x v="1248"/>
    <x v="0"/>
    <x v="4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x v="65"/>
    <x v="1245"/>
    <x v="2"/>
    <x v="0"/>
    <s v="USD"/>
    <n v="1404190740"/>
    <n v="1401214581"/>
    <b v="0"/>
    <x v="102"/>
    <b v="1"/>
    <s v="theater/plays"/>
    <n v="110"/>
    <x v="1249"/>
    <x v="2"/>
    <x v="5"/>
    <x v="1376"/>
    <d v="2014-07-01T04:59:00"/>
    <x v="2"/>
  </r>
  <r>
    <n v="2655"/>
    <s v="Balloons (Canceled)"/>
    <s v="Thank you for your support!"/>
    <x v="38"/>
    <x v="1246"/>
    <x v="0"/>
    <x v="0"/>
    <s v="USD"/>
    <n v="1455048000"/>
    <n v="1452631647"/>
    <b v="0"/>
    <x v="26"/>
    <b v="0"/>
    <s v="technology/space exploration"/>
    <n v="21"/>
    <x v="1250"/>
    <x v="0"/>
    <x v="28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x v="230"/>
    <x v="1247"/>
    <x v="2"/>
    <x v="0"/>
    <s v="USD"/>
    <n v="1395624170"/>
    <n v="1392171770"/>
    <b v="1"/>
    <x v="372"/>
    <b v="1"/>
    <s v="music/rock"/>
    <n v="111"/>
    <x v="1251"/>
    <x v="6"/>
    <x v="21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x v="1248"/>
    <x v="2"/>
    <x v="0"/>
    <s v="USD"/>
    <n v="1482988125"/>
    <n v="1480396125"/>
    <b v="0"/>
    <x v="25"/>
    <b v="1"/>
    <s v="music/rock"/>
    <n v="107"/>
    <x v="1251"/>
    <x v="6"/>
    <x v="21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x v="22"/>
    <x v="1249"/>
    <x v="2"/>
    <x v="0"/>
    <s v="USD"/>
    <n v="1289975060"/>
    <n v="1287379460"/>
    <b v="1"/>
    <x v="373"/>
    <b v="1"/>
    <s v="film &amp; video/documentary"/>
    <n v="179"/>
    <x v="1252"/>
    <x v="1"/>
    <x v="9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x v="217"/>
    <x v="44"/>
    <x v="2"/>
    <x v="0"/>
    <s v="USD"/>
    <n v="1460730079"/>
    <n v="1458138079"/>
    <b v="0"/>
    <x v="3"/>
    <b v="1"/>
    <s v="theater/musical"/>
    <n v="100"/>
    <x v="1253"/>
    <x v="2"/>
    <x v="18"/>
    <x v="1381"/>
    <d v="2016-04-15T14:21:19"/>
    <x v="1"/>
  </r>
  <r>
    <n v="3571"/>
    <s v="Cans at Theatre503"/>
    <s v="Support Kuleshovâ€™s first full length production; help to build the set and bring a fierce and important new play to life"/>
    <x v="41"/>
    <x v="1250"/>
    <x v="2"/>
    <x v="4"/>
    <s v="GBP"/>
    <n v="1414701413"/>
    <n v="1412109413"/>
    <b v="0"/>
    <x v="69"/>
    <b v="1"/>
    <s v="theater/plays"/>
    <n v="122"/>
    <x v="1254"/>
    <x v="2"/>
    <x v="5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x v="65"/>
    <x v="780"/>
    <x v="2"/>
    <x v="0"/>
    <s v="USD"/>
    <n v="1473393600"/>
    <n v="1470778559"/>
    <b v="0"/>
    <x v="6"/>
    <b v="1"/>
    <s v="theater/plays"/>
    <n v="103"/>
    <x v="1255"/>
    <x v="2"/>
    <x v="5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x v="89"/>
    <x v="1251"/>
    <x v="2"/>
    <x v="0"/>
    <s v="USD"/>
    <n v="1391713248"/>
    <n v="1389121248"/>
    <b v="0"/>
    <x v="164"/>
    <b v="1"/>
    <s v="music/electronic music"/>
    <n v="293"/>
    <x v="1256"/>
    <x v="6"/>
    <x v="25"/>
    <x v="1384"/>
    <d v="2014-02-06T19:00:48"/>
    <x v="2"/>
  </r>
  <r>
    <n v="3002"/>
    <s v="Help Fund the &quot;Back Room&quot; Arts Space at Jimmy's No 43!"/>
    <s v="Make the workshop/ small stage space at Jimmy's No 43 even better than before!"/>
    <x v="77"/>
    <x v="1252"/>
    <x v="2"/>
    <x v="0"/>
    <s v="USD"/>
    <n v="1356552252"/>
    <n v="1353960252"/>
    <b v="0"/>
    <x v="78"/>
    <b v="1"/>
    <s v="theater/spaces"/>
    <n v="109"/>
    <x v="1257"/>
    <x v="2"/>
    <x v="3"/>
    <x v="1385"/>
    <d v="2012-12-26T20:04:12"/>
    <x v="3"/>
  </r>
  <r>
    <n v="242"/>
    <s v="Hardwater"/>
    <s v="An unprecedented feature-length documentary film about Maine's tribal, oft-misunderstood ice fishing sub-culture."/>
    <x v="76"/>
    <x v="1253"/>
    <x v="2"/>
    <x v="0"/>
    <s v="USD"/>
    <n v="1324381790"/>
    <n v="1321357790"/>
    <b v="1"/>
    <x v="133"/>
    <b v="1"/>
    <s v="film &amp; video/documentary"/>
    <n v="113"/>
    <x v="1258"/>
    <x v="1"/>
    <x v="9"/>
    <x v="1386"/>
    <d v="2011-12-20T11:49:50"/>
    <x v="5"/>
  </r>
  <r>
    <n v="2934"/>
    <s v="Songs for a New World"/>
    <s v="Powerful community theatre production of Jason Robert Brown's &quot;Songs for a New World&quot; in London, Ontario."/>
    <x v="14"/>
    <x v="64"/>
    <x v="2"/>
    <x v="8"/>
    <s v="CAD"/>
    <n v="1402845364"/>
    <n v="1400253364"/>
    <b v="0"/>
    <x v="20"/>
    <b v="1"/>
    <s v="theater/musical"/>
    <n v="108"/>
    <x v="1259"/>
    <x v="2"/>
    <x v="18"/>
    <x v="1387"/>
    <d v="2014-06-15T15:16:04"/>
    <x v="2"/>
  </r>
  <r>
    <n v="3466"/>
    <s v="Spotlight Youth Theater Production of Wizard"/>
    <s v="The Spotlight Youth Theater is a program where every participant has a moment in the spotlight."/>
    <x v="63"/>
    <x v="1254"/>
    <x v="2"/>
    <x v="0"/>
    <s v="USD"/>
    <n v="1461108450"/>
    <n v="1455928050"/>
    <b v="0"/>
    <x v="53"/>
    <b v="1"/>
    <s v="theater/plays"/>
    <n v="127"/>
    <x v="1260"/>
    <x v="2"/>
    <x v="5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x v="63"/>
    <x v="1255"/>
    <x v="2"/>
    <x v="0"/>
    <s v="USD"/>
    <n v="1337144340"/>
    <n v="1333597555"/>
    <b v="0"/>
    <x v="155"/>
    <b v="1"/>
    <s v="music/indie rock"/>
    <n v="115"/>
    <x v="1261"/>
    <x v="6"/>
    <x v="12"/>
    <x v="1389"/>
    <d v="2012-05-16T04:59:00"/>
    <x v="3"/>
  </r>
  <r>
    <n v="3723"/>
    <s v="Beauty and the Beast"/>
    <s v="Saltmine Theatre Company present Beauty and the Beast:"/>
    <x v="67"/>
    <x v="1256"/>
    <x v="2"/>
    <x v="4"/>
    <s v="GBP"/>
    <n v="1417374262"/>
    <n v="1414778662"/>
    <b v="0"/>
    <x v="279"/>
    <b v="1"/>
    <s v="theater/plays"/>
    <n v="102"/>
    <x v="1262"/>
    <x v="2"/>
    <x v="5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x v="27"/>
    <x v="1257"/>
    <x v="2"/>
    <x v="0"/>
    <s v="USD"/>
    <n v="1430331268"/>
    <n v="1427739268"/>
    <b v="1"/>
    <x v="72"/>
    <b v="1"/>
    <s v="film &amp; video/documentary"/>
    <n v="108"/>
    <x v="1263"/>
    <x v="1"/>
    <x v="9"/>
    <x v="1391"/>
    <d v="2015-04-29T18:14:28"/>
    <x v="4"/>
  </r>
  <r>
    <n v="3256"/>
    <s v="Paperhand Puppet Intervention 16th Annual Summer Show"/>
    <s v="Our 16th year promises to be bigger and better than ever but we need your help to bring the show to life!"/>
    <x v="22"/>
    <x v="1258"/>
    <x v="2"/>
    <x v="0"/>
    <s v="USD"/>
    <n v="1433995140"/>
    <n v="1432129577"/>
    <b v="1"/>
    <x v="197"/>
    <b v="1"/>
    <s v="theater/plays"/>
    <n v="128"/>
    <x v="1264"/>
    <x v="2"/>
    <x v="5"/>
    <x v="1392"/>
    <d v="2015-06-11T03:59:00"/>
    <x v="4"/>
  </r>
  <r>
    <n v="2690"/>
    <s v="Help 2 Fat 2 Fly, with our Restaurant!"/>
    <s v="The stuffed chicken wing originators need YOUR help starting a restaurant so our AMAZING wings will be available to you 7 days a week!"/>
    <x v="68"/>
    <x v="1259"/>
    <x v="1"/>
    <x v="0"/>
    <s v="USD"/>
    <n v="1433298676"/>
    <n v="1429410676"/>
    <b v="0"/>
    <x v="273"/>
    <b v="0"/>
    <s v="food/food trucks"/>
    <n v="11"/>
    <x v="1264"/>
    <x v="5"/>
    <x v="10"/>
    <x v="1393"/>
    <d v="2015-06-03T02:31:16"/>
    <x v="4"/>
  </r>
  <r>
    <n v="3592"/>
    <s v="boom- a play by Peter Sinn Nachtrieb"/>
    <s v="Sex. Fish. A COMET THAT DESTROYS THE WORLD. boom a play by Peter Sinn Nachtrieb- Feb 19-21 at The Bridge in NYC."/>
    <x v="65"/>
    <x v="1260"/>
    <x v="2"/>
    <x v="0"/>
    <s v="USD"/>
    <n v="1423630740"/>
    <n v="1418673307"/>
    <b v="0"/>
    <x v="42"/>
    <b v="1"/>
    <s v="theater/plays"/>
    <n v="127"/>
    <x v="1265"/>
    <x v="2"/>
    <x v="5"/>
    <x v="1394"/>
    <d v="2015-02-11T04:59:00"/>
    <x v="4"/>
  </r>
  <r>
    <n v="690"/>
    <s v="BLOXSHIELD"/>
    <s v="A radiation shield for your fitness tracker, smartwatch or other wearable smart device"/>
    <x v="26"/>
    <x v="1261"/>
    <x v="1"/>
    <x v="0"/>
    <s v="USD"/>
    <n v="1473400800"/>
    <n v="1469718841"/>
    <b v="0"/>
    <x v="23"/>
    <b v="0"/>
    <s v="technology/wearables"/>
    <n v="12"/>
    <x v="1266"/>
    <x v="0"/>
    <x v="0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x v="87"/>
    <x v="1262"/>
    <x v="0"/>
    <x v="0"/>
    <s v="USD"/>
    <n v="1442457112"/>
    <n v="1439865112"/>
    <b v="0"/>
    <x v="12"/>
    <b v="0"/>
    <s v="food/food trucks"/>
    <n v="2"/>
    <x v="1267"/>
    <x v="5"/>
    <x v="10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x v="8"/>
    <x v="1263"/>
    <x v="2"/>
    <x v="0"/>
    <s v="USD"/>
    <n v="1370525691"/>
    <n v="1367933691"/>
    <b v="1"/>
    <x v="374"/>
    <b v="1"/>
    <s v="film &amp; video/documentary"/>
    <n v="106"/>
    <x v="1268"/>
    <x v="1"/>
    <x v="9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x v="14"/>
    <x v="837"/>
    <x v="2"/>
    <x v="0"/>
    <s v="USD"/>
    <n v="1365728487"/>
    <n v="1363136487"/>
    <b v="0"/>
    <x v="42"/>
    <b v="1"/>
    <s v="publishing/nonfiction"/>
    <n v="101"/>
    <x v="1269"/>
    <x v="4"/>
    <x v="19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x v="1"/>
    <x v="1264"/>
    <x v="1"/>
    <x v="0"/>
    <s v="USD"/>
    <n v="1427082912"/>
    <n v="1423198512"/>
    <b v="0"/>
    <x v="27"/>
    <b v="0"/>
    <s v="theater/plays"/>
    <n v="7"/>
    <x v="1270"/>
    <x v="2"/>
    <x v="5"/>
    <x v="1399"/>
    <d v="2015-03-23T03:55:12"/>
    <x v="4"/>
  </r>
  <r>
    <n v="3519"/>
    <s v="Bookstory"/>
    <s v="Bookstory is a tiny puppet musical with some very big ideas that tells the story of the story in the digital age"/>
    <x v="65"/>
    <x v="551"/>
    <x v="2"/>
    <x v="4"/>
    <s v="GBP"/>
    <n v="1425478950"/>
    <n v="1422886950"/>
    <b v="0"/>
    <x v="6"/>
    <b v="1"/>
    <s v="theater/plays"/>
    <n v="101"/>
    <x v="1271"/>
    <x v="2"/>
    <x v="5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x v="1"/>
    <x v="1265"/>
    <x v="2"/>
    <x v="13"/>
    <s v="EUR"/>
    <n v="1453244340"/>
    <n v="1448136417"/>
    <b v="0"/>
    <x v="63"/>
    <b v="1"/>
    <s v="theater/plays"/>
    <n v="110"/>
    <x v="1272"/>
    <x v="2"/>
    <x v="5"/>
    <x v="1401"/>
    <d v="2016-01-19T22:59:00"/>
    <x v="1"/>
  </r>
  <r>
    <n v="3332"/>
    <s v="Cortez"/>
    <s v="Two marine biologists are at odds during an important expedition. When a stranded shark refuses to die, things get weird."/>
    <x v="27"/>
    <x v="36"/>
    <x v="2"/>
    <x v="0"/>
    <s v="USD"/>
    <n v="1405802330"/>
    <n v="1403210330"/>
    <b v="0"/>
    <x v="322"/>
    <b v="1"/>
    <s v="theater/plays"/>
    <n v="100"/>
    <x v="1273"/>
    <x v="2"/>
    <x v="5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x v="47"/>
    <x v="1266"/>
    <x v="1"/>
    <x v="0"/>
    <s v="USD"/>
    <n v="1407972712"/>
    <n v="1405380712"/>
    <b v="1"/>
    <x v="39"/>
    <b v="0"/>
    <s v="photography/photobooks"/>
    <n v="59"/>
    <x v="1274"/>
    <x v="3"/>
    <x v="6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x v="22"/>
    <x v="1267"/>
    <x v="2"/>
    <x v="0"/>
    <s v="USD"/>
    <n v="1477603140"/>
    <n v="1475013710"/>
    <b v="0"/>
    <x v="82"/>
    <b v="1"/>
    <s v="music/rock"/>
    <n v="114"/>
    <x v="1275"/>
    <x v="6"/>
    <x v="21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x v="57"/>
    <x v="1268"/>
    <x v="2"/>
    <x v="0"/>
    <s v="USD"/>
    <n v="1400875307"/>
    <n v="1398283307"/>
    <b v="0"/>
    <x v="58"/>
    <b v="1"/>
    <s v="theater/plays"/>
    <n v="101"/>
    <x v="1276"/>
    <x v="2"/>
    <x v="5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x v="65"/>
    <x v="1269"/>
    <x v="2"/>
    <x v="4"/>
    <s v="GBP"/>
    <n v="1462878648"/>
    <n v="1461064248"/>
    <b v="0"/>
    <x v="102"/>
    <b v="1"/>
    <s v="theater/plays"/>
    <n v="108"/>
    <x v="1277"/>
    <x v="2"/>
    <x v="5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x v="65"/>
    <x v="719"/>
    <x v="1"/>
    <x v="4"/>
    <s v="GBP"/>
    <n v="1421403960"/>
    <n v="1418827324"/>
    <b v="0"/>
    <x v="17"/>
    <b v="0"/>
    <s v="theater/plays"/>
    <n v="11"/>
    <x v="1277"/>
    <x v="2"/>
    <x v="5"/>
    <x v="1407"/>
    <d v="2015-01-16T10:26:00"/>
    <x v="4"/>
  </r>
  <r>
    <n v="2296"/>
    <s v="HAMELL ON TRIAL IS RECORDING AN ALBUM"/>
    <s v="Ed Hamell AKA Hamell on Trial is recording an album titled The Happiest Man in the World. He needs your help."/>
    <x v="77"/>
    <x v="1270"/>
    <x v="2"/>
    <x v="0"/>
    <s v="USD"/>
    <n v="1330018426"/>
    <n v="1326994426"/>
    <b v="0"/>
    <x v="277"/>
    <b v="1"/>
    <s v="music/rock"/>
    <n v="149"/>
    <x v="1278"/>
    <x v="6"/>
    <x v="21"/>
    <x v="1408"/>
    <d v="2012-02-23T17:33:46"/>
    <x v="3"/>
  </r>
  <r>
    <n v="349"/>
    <s v="Strangers To Peace: A Documentary"/>
    <s v="After 52 years of war, FARC guerrilla soldiers rejoin Colombian society to forge new lives of peace."/>
    <x v="231"/>
    <x v="1271"/>
    <x v="2"/>
    <x v="0"/>
    <s v="USD"/>
    <n v="1487937508"/>
    <n v="1485345508"/>
    <b v="1"/>
    <x v="261"/>
    <b v="1"/>
    <s v="film &amp; video/documentary"/>
    <n v="107"/>
    <x v="1279"/>
    <x v="1"/>
    <x v="9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x v="105"/>
    <x v="1272"/>
    <x v="1"/>
    <x v="0"/>
    <s v="USD"/>
    <n v="1423878182"/>
    <n v="1421199782"/>
    <b v="1"/>
    <x v="131"/>
    <b v="0"/>
    <s v="photography/photobooks"/>
    <n v="31"/>
    <x v="1280"/>
    <x v="3"/>
    <x v="6"/>
    <x v="1410"/>
    <d v="2015-02-14T01:43:02"/>
    <x v="4"/>
  </r>
  <r>
    <n v="1025"/>
    <s v="[NUREN] The New Renaissance"/>
    <s v="Jake Kaufman and Jessie Seely present THE WORLD'S FIRST VIRTUAL REALITY ROCK OPERA."/>
    <x v="4"/>
    <x v="1273"/>
    <x v="2"/>
    <x v="0"/>
    <s v="USD"/>
    <n v="1426532437"/>
    <n v="1423944037"/>
    <b v="1"/>
    <x v="375"/>
    <b v="1"/>
    <s v="music/electronic music"/>
    <n v="110"/>
    <x v="1281"/>
    <x v="6"/>
    <x v="25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x v="1274"/>
    <x v="2"/>
    <x v="0"/>
    <s v="USD"/>
    <n v="1442805076"/>
    <n v="1440213076"/>
    <b v="0"/>
    <x v="67"/>
    <b v="1"/>
    <s v="theater/plays"/>
    <n v="121"/>
    <x v="1282"/>
    <x v="2"/>
    <x v="5"/>
    <x v="1412"/>
    <d v="2015-09-21T03:11:16"/>
    <x v="4"/>
  </r>
  <r>
    <n v="3374"/>
    <s v="HELP BUILD &quot;THE CASTLE&quot;"/>
    <s v="A rare  production of World acclaimed playwright Howard Barker's groundbreaking &amp; provocative 'The Castle'."/>
    <x v="63"/>
    <x v="1275"/>
    <x v="2"/>
    <x v="8"/>
    <s v="CAD"/>
    <n v="1446053616"/>
    <n v="1443461616"/>
    <b v="0"/>
    <x v="121"/>
    <b v="1"/>
    <s v="theater/plays"/>
    <n v="107"/>
    <x v="1283"/>
    <x v="2"/>
    <x v="5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x v="129"/>
    <x v="1276"/>
    <x v="2"/>
    <x v="0"/>
    <s v="USD"/>
    <n v="1316746837"/>
    <n v="1314154837"/>
    <b v="0"/>
    <x v="80"/>
    <b v="1"/>
    <s v="film &amp; video/shorts"/>
    <n v="126"/>
    <x v="1284"/>
    <x v="1"/>
    <x v="26"/>
    <x v="1414"/>
    <d v="2011-09-23T03:00:37"/>
    <x v="5"/>
  </r>
  <r>
    <n v="3350"/>
    <s v="Visions"/>
    <s v="Nora Wageners TheaterstÃ¼ck lÃ¤dt den Zuschauer ein auf eine teils lustige, teils dÃ¼stere Reise ins Wohnzimmer der jungen, arbeitslosen K"/>
    <x v="63"/>
    <x v="1277"/>
    <x v="2"/>
    <x v="19"/>
    <s v="EUR"/>
    <n v="1448838000"/>
    <n v="1445791811"/>
    <b v="0"/>
    <x v="262"/>
    <b v="1"/>
    <s v="theater/plays"/>
    <n v="104"/>
    <x v="1285"/>
    <x v="2"/>
    <x v="5"/>
    <x v="1415"/>
    <d v="2015-11-29T23:00:00"/>
    <x v="4"/>
  </r>
  <r>
    <n v="489"/>
    <s v="THE GUINEAS SHOW"/>
    <s v="Help America's favorite dysfunctional immigrant family THE GUINEAS launch the first season of their animated web series."/>
    <x v="232"/>
    <x v="1278"/>
    <x v="1"/>
    <x v="0"/>
    <s v="USD"/>
    <n v="1325763180"/>
    <n v="1323084816"/>
    <b v="0"/>
    <x v="17"/>
    <b v="0"/>
    <s v="film &amp; video/animation"/>
    <n v="0"/>
    <x v="1285"/>
    <x v="1"/>
    <x v="8"/>
    <x v="1416"/>
    <d v="2012-01-05T11:33:00"/>
    <x v="3"/>
  </r>
  <r>
    <n v="2650"/>
    <s v="The Observer Project 2016 (Canceled)"/>
    <s v="A fully stabilized, mobile, research grade telescope/media platform, used to bring outreach astronomy to those who don't have access."/>
    <x v="25"/>
    <x v="1279"/>
    <x v="0"/>
    <x v="0"/>
    <s v="USD"/>
    <n v="1482332343"/>
    <n v="1479740343"/>
    <b v="0"/>
    <x v="27"/>
    <b v="0"/>
    <s v="technology/space exploration"/>
    <n v="1"/>
    <x v="1286"/>
    <x v="0"/>
    <x v="28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x v="1"/>
    <x v="1280"/>
    <x v="2"/>
    <x v="0"/>
    <s v="USD"/>
    <n v="1401487756"/>
    <n v="1398895756"/>
    <b v="0"/>
    <x v="376"/>
    <b v="1"/>
    <s v="photography/photobooks"/>
    <n v="786"/>
    <x v="1287"/>
    <x v="3"/>
    <x v="6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x v="23"/>
    <x v="237"/>
    <x v="1"/>
    <x v="0"/>
    <s v="USD"/>
    <n v="1450166340"/>
    <n v="1448044925"/>
    <b v="0"/>
    <x v="24"/>
    <b v="0"/>
    <s v="games/mobile games"/>
    <n v="5"/>
    <x v="1287"/>
    <x v="7"/>
    <x v="31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x v="233"/>
    <x v="1281"/>
    <x v="1"/>
    <x v="0"/>
    <s v="USD"/>
    <n v="1395627327"/>
    <n v="1393038927"/>
    <b v="0"/>
    <x v="113"/>
    <b v="0"/>
    <s v="games/video games"/>
    <n v="0"/>
    <x v="1288"/>
    <x v="7"/>
    <x v="23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x v="1282"/>
    <x v="2"/>
    <x v="0"/>
    <s v="USD"/>
    <n v="1407167973"/>
    <n v="1405439973"/>
    <b v="1"/>
    <x v="373"/>
    <b v="1"/>
    <s v="theater/plays"/>
    <n v="116"/>
    <x v="1289"/>
    <x v="2"/>
    <x v="5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x v="103"/>
    <x v="1283"/>
    <x v="2"/>
    <x v="0"/>
    <s v="USD"/>
    <n v="1372985760"/>
    <n v="1370393760"/>
    <b v="0"/>
    <x v="214"/>
    <b v="1"/>
    <s v="publishing/nonfiction"/>
    <n v="183"/>
    <x v="1290"/>
    <x v="4"/>
    <x v="19"/>
    <x v="1422"/>
    <d v="2013-07-05T00:56:00"/>
    <x v="6"/>
  </r>
  <r>
    <n v="390"/>
    <s v="Built by UCF: St. Vincent and the Grenadines Chapter"/>
    <s v="Join UCF as they dive into the creative and community outreach for the families in St. Vincent and the Grenadines."/>
    <x v="90"/>
    <x v="457"/>
    <x v="2"/>
    <x v="0"/>
    <s v="USD"/>
    <n v="1431046372"/>
    <n v="1429318372"/>
    <b v="0"/>
    <x v="50"/>
    <b v="1"/>
    <s v="film &amp; video/documentary"/>
    <n v="100"/>
    <x v="1291"/>
    <x v="1"/>
    <x v="9"/>
    <x v="1423"/>
    <d v="2015-05-08T00:52:52"/>
    <x v="4"/>
  </r>
  <r>
    <n v="84"/>
    <s v="Redemption - Short Film"/>
    <s v="&quot;A sociopath crosses paths with the person he must confront about his wife's murder, it might be himself&quot;"/>
    <x v="34"/>
    <x v="53"/>
    <x v="2"/>
    <x v="0"/>
    <s v="USD"/>
    <n v="1305483086"/>
    <n v="1302891086"/>
    <b v="0"/>
    <x v="18"/>
    <b v="1"/>
    <s v="film &amp; video/shorts"/>
    <n v="100"/>
    <x v="1291"/>
    <x v="1"/>
    <x v="26"/>
    <x v="1424"/>
    <d v="2011-05-15T18:11:26"/>
    <x v="5"/>
  </r>
  <r>
    <n v="1782"/>
    <s v="Keepers Of The Craft: Cocktails Across America. A Photobook"/>
    <s v="I am traveling across the entire USA documenting cocktail culture to publish a stunning hard cover photo book of the resulting work."/>
    <x v="5"/>
    <x v="1284"/>
    <x v="1"/>
    <x v="0"/>
    <s v="USD"/>
    <n v="1456062489"/>
    <n v="1453211289"/>
    <b v="1"/>
    <x v="63"/>
    <b v="0"/>
    <s v="photography/photobooks"/>
    <n v="15"/>
    <x v="1292"/>
    <x v="3"/>
    <x v="6"/>
    <x v="1425"/>
    <d v="2016-02-21T13:48:09"/>
    <x v="1"/>
  </r>
  <r>
    <n v="3965"/>
    <s v="Fringe Fest: Take Comfort in Falling Forever"/>
    <s v="Andrew Heller producing a production of an original play for the Philadelphia Fringe Festival. Written and Directed by Andrew Heller"/>
    <x v="65"/>
    <x v="1285"/>
    <x v="1"/>
    <x v="0"/>
    <s v="USD"/>
    <n v="1460608780"/>
    <n v="1455428380"/>
    <b v="0"/>
    <x v="9"/>
    <b v="0"/>
    <s v="theater/plays"/>
    <n v="14"/>
    <x v="1293"/>
    <x v="2"/>
    <x v="5"/>
    <x v="1426"/>
    <d v="2016-04-14T04:39:40"/>
    <x v="1"/>
  </r>
  <r>
    <n v="432"/>
    <s v="The Zombie Next Door"/>
    <s v="A teenage zombie named Jeff and his mad scientist mother adapt to life in the town of Serendipity, where the supernatural occurs daily."/>
    <x v="27"/>
    <x v="1286"/>
    <x v="1"/>
    <x v="0"/>
    <s v="USD"/>
    <n v="1445448381"/>
    <n v="1440264381"/>
    <b v="0"/>
    <x v="49"/>
    <b v="0"/>
    <s v="film &amp; video/animation"/>
    <n v="10"/>
    <x v="1293"/>
    <x v="1"/>
    <x v="8"/>
    <x v="1427"/>
    <d v="2015-10-21T17:26:21"/>
    <x v="4"/>
  </r>
  <r>
    <n v="2707"/>
    <s v="The Pocket Theater - No one should have to pay to perform!"/>
    <s v="A new performance space in Seattle. A place for artists, comedians, and audiences to meet and collaborate!"/>
    <x v="10"/>
    <x v="1287"/>
    <x v="2"/>
    <x v="0"/>
    <s v="USD"/>
    <n v="1369637940"/>
    <n v="1367088443"/>
    <b v="1"/>
    <x v="377"/>
    <b v="1"/>
    <s v="theater/spaces"/>
    <n v="351"/>
    <x v="1294"/>
    <x v="2"/>
    <x v="3"/>
    <x v="1428"/>
    <d v="2013-05-27T06:59:00"/>
    <x v="6"/>
  </r>
  <r>
    <n v="532"/>
    <s v="Walken On Sunshine"/>
    <s v="A fast paced, comedic play about an anxiety-ridden filmmaker who lies to investors about having Christopher Walken in his film."/>
    <x v="22"/>
    <x v="1288"/>
    <x v="2"/>
    <x v="0"/>
    <s v="USD"/>
    <n v="1463098208"/>
    <n v="1460506208"/>
    <b v="0"/>
    <x v="166"/>
    <b v="1"/>
    <s v="theater/plays"/>
    <n v="123"/>
    <x v="1294"/>
    <x v="2"/>
    <x v="5"/>
    <x v="1429"/>
    <d v="2016-05-13T00:10:08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43"/>
    <x v="1289"/>
    <x v="2"/>
    <x v="4"/>
    <s v="GBP"/>
    <n v="1450051200"/>
    <n v="1447594176"/>
    <b v="0"/>
    <x v="56"/>
    <b v="1"/>
    <s v="theater/plays"/>
    <n v="109"/>
    <x v="1295"/>
    <x v="2"/>
    <x v="5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x v="7"/>
    <x v="1290"/>
    <x v="2"/>
    <x v="0"/>
    <s v="USD"/>
    <n v="1482208233"/>
    <n v="1479184233"/>
    <b v="1"/>
    <x v="378"/>
    <b v="1"/>
    <s v="film &amp; video/documentary"/>
    <n v="104"/>
    <x v="1296"/>
    <x v="1"/>
    <x v="9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x v="10"/>
    <x v="1291"/>
    <x v="2"/>
    <x v="0"/>
    <s v="USD"/>
    <n v="1417057200"/>
    <n v="1414599886"/>
    <b v="0"/>
    <x v="38"/>
    <b v="1"/>
    <s v="theater/plays"/>
    <n v="100"/>
    <x v="1297"/>
    <x v="2"/>
    <x v="5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x v="65"/>
    <x v="1292"/>
    <x v="2"/>
    <x v="0"/>
    <s v="USD"/>
    <n v="1437447600"/>
    <n v="1436551178"/>
    <b v="0"/>
    <x v="35"/>
    <b v="1"/>
    <s v="theater/plays"/>
    <n v="103"/>
    <x v="1298"/>
    <x v="2"/>
    <x v="5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x v="14"/>
    <x v="1293"/>
    <x v="2"/>
    <x v="0"/>
    <s v="USD"/>
    <n v="1353201444"/>
    <n v="1350605844"/>
    <b v="1"/>
    <x v="243"/>
    <b v="1"/>
    <s v="technology/hardware"/>
    <n v="674"/>
    <x v="1299"/>
    <x v="0"/>
    <x v="4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x v="37"/>
    <x v="503"/>
    <x v="1"/>
    <x v="0"/>
    <s v="USD"/>
    <n v="1429767607"/>
    <n v="1424587207"/>
    <b v="0"/>
    <x v="52"/>
    <b v="0"/>
    <s v="theater/musical"/>
    <n v="46"/>
    <x v="1300"/>
    <x v="2"/>
    <x v="18"/>
    <x v="1435"/>
    <d v="2015-04-23T05:40:07"/>
    <x v="4"/>
  </r>
  <r>
    <n v="1607"/>
    <s v="New Tour Bus for The Slants"/>
    <s v="The world's only all-Asian American dance rock band, The Slants, needs a bus to tour cons, shows, and festivals."/>
    <x v="22"/>
    <x v="1294"/>
    <x v="2"/>
    <x v="0"/>
    <s v="USD"/>
    <n v="1339701851"/>
    <n v="1337887451"/>
    <b v="0"/>
    <x v="253"/>
    <b v="1"/>
    <s v="music/rock"/>
    <n v="145"/>
    <x v="1301"/>
    <x v="6"/>
    <x v="21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x v="10"/>
    <x v="514"/>
    <x v="2"/>
    <x v="0"/>
    <s v="USD"/>
    <n v="1322454939"/>
    <n v="1319859339"/>
    <b v="0"/>
    <x v="183"/>
    <b v="1"/>
    <s v="music/pop"/>
    <n v="103"/>
    <x v="1302"/>
    <x v="6"/>
    <x v="13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x v="76"/>
    <x v="1295"/>
    <x v="2"/>
    <x v="4"/>
    <s v="GBP"/>
    <n v="1427331809"/>
    <n v="1424743409"/>
    <b v="1"/>
    <x v="209"/>
    <b v="1"/>
    <s v="theater/plays"/>
    <n v="101"/>
    <x v="1303"/>
    <x v="2"/>
    <x v="5"/>
    <x v="1438"/>
    <d v="2015-03-26T01:03:29"/>
    <x v="4"/>
  </r>
  <r>
    <n v="3503"/>
    <s v="Tarantella"/>
    <s v="A group of Sicilian immigrants in New York struggle to deal with conflict from both within the family and from without."/>
    <x v="14"/>
    <x v="1296"/>
    <x v="2"/>
    <x v="4"/>
    <s v="GBP"/>
    <n v="1469359728"/>
    <n v="1466767728"/>
    <b v="0"/>
    <x v="73"/>
    <b v="1"/>
    <s v="theater/plays"/>
    <n v="108"/>
    <x v="1304"/>
    <x v="2"/>
    <x v="5"/>
    <x v="1439"/>
    <d v="2016-07-24T11:28:48"/>
    <x v="1"/>
  </r>
  <r>
    <n v="3050"/>
    <s v="The Black Pearl Consuite at CoreCon VIII: On Ancient Seas"/>
    <s v="Help fund The Black Pearl Consuite at CoreCon VIII: On Ancient Seas!"/>
    <x v="89"/>
    <x v="929"/>
    <x v="2"/>
    <x v="0"/>
    <s v="USD"/>
    <n v="1462420960"/>
    <n v="1459828960"/>
    <b v="0"/>
    <x v="11"/>
    <b v="1"/>
    <s v="theater/spaces"/>
    <n v="106"/>
    <x v="1305"/>
    <x v="2"/>
    <x v="3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x v="43"/>
    <x v="1297"/>
    <x v="2"/>
    <x v="0"/>
    <s v="USD"/>
    <n v="1399186740"/>
    <n v="1396468782"/>
    <b v="0"/>
    <x v="56"/>
    <b v="1"/>
    <s v="music/indie rock"/>
    <n v="108"/>
    <x v="1306"/>
    <x v="6"/>
    <x v="12"/>
    <x v="1441"/>
    <d v="2014-05-04T06:59:00"/>
    <x v="2"/>
  </r>
  <r>
    <n v="1859"/>
    <s v="Queen Kwong Tour to London and Paris"/>
    <s v="Queen Kwong is going ON TOUR to London and Paris!"/>
    <x v="43"/>
    <x v="1298"/>
    <x v="2"/>
    <x v="0"/>
    <s v="USD"/>
    <n v="1316716129"/>
    <n v="1314124129"/>
    <b v="0"/>
    <x v="58"/>
    <b v="1"/>
    <s v="music/rock"/>
    <n v="132"/>
    <x v="1307"/>
    <x v="6"/>
    <x v="21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x v="22"/>
    <x v="1167"/>
    <x v="1"/>
    <x v="0"/>
    <s v="USD"/>
    <n v="1451282400"/>
    <n v="1449436390"/>
    <b v="1"/>
    <x v="86"/>
    <b v="0"/>
    <s v="technology/makerspaces"/>
    <n v="33"/>
    <x v="1308"/>
    <x v="0"/>
    <x v="14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x v="1"/>
    <x v="1299"/>
    <x v="1"/>
    <x v="0"/>
    <s v="USD"/>
    <n v="1433395560"/>
    <n v="1430803560"/>
    <b v="0"/>
    <x v="181"/>
    <b v="0"/>
    <s v="technology/gadgets"/>
    <n v="59"/>
    <x v="1309"/>
    <x v="0"/>
    <x v="2"/>
    <x v="1444"/>
    <d v="2015-06-04T05:26:00"/>
    <x v="4"/>
  </r>
  <r>
    <n v="1855"/>
    <s v="Motion Device Debut EP"/>
    <s v="11 year old Sara &amp; Motion Device want rock &amp; metal fans all over the world to unite and join the ROCK REVOLUTION!!!"/>
    <x v="143"/>
    <x v="1300"/>
    <x v="2"/>
    <x v="8"/>
    <s v="CAD"/>
    <n v="1389012940"/>
    <n v="1385124940"/>
    <b v="0"/>
    <x v="140"/>
    <b v="1"/>
    <s v="music/rock"/>
    <n v="154"/>
    <x v="1310"/>
    <x v="6"/>
    <x v="21"/>
    <x v="1445"/>
    <d v="2014-01-06T12:55:40"/>
    <x v="2"/>
  </r>
  <r>
    <n v="3414"/>
    <s v="PCSF PlayOffs 2016"/>
    <s v="A new twist on our annual festival of fully-produced plays by member playwrights, performed by a talented ensemble cast!"/>
    <x v="43"/>
    <x v="1301"/>
    <x v="2"/>
    <x v="0"/>
    <s v="USD"/>
    <n v="1480579140"/>
    <n v="1478030325"/>
    <b v="0"/>
    <x v="141"/>
    <b v="1"/>
    <s v="theater/plays"/>
    <n v="104"/>
    <x v="1311"/>
    <x v="2"/>
    <x v="5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x v="65"/>
    <x v="1099"/>
    <x v="2"/>
    <x v="0"/>
    <s v="USD"/>
    <n v="1402290000"/>
    <n v="1399666342"/>
    <b v="0"/>
    <x v="73"/>
    <b v="1"/>
    <s v="music/rock"/>
    <n v="134"/>
    <x v="1312"/>
    <x v="6"/>
    <x v="21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x v="12"/>
    <x v="1302"/>
    <x v="2"/>
    <x v="0"/>
    <s v="USD"/>
    <n v="1355597528"/>
    <n v="1353005528"/>
    <b v="0"/>
    <x v="326"/>
    <b v="1"/>
    <s v="music/indie rock"/>
    <n v="145"/>
    <x v="1313"/>
    <x v="6"/>
    <x v="12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x v="43"/>
    <x v="1303"/>
    <x v="2"/>
    <x v="4"/>
    <s v="GBP"/>
    <n v="1427414400"/>
    <n v="1422656201"/>
    <b v="0"/>
    <x v="109"/>
    <b v="1"/>
    <s v="theater/plays"/>
    <n v="153"/>
    <x v="1314"/>
    <x v="2"/>
    <x v="5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x v="201"/>
    <x v="1304"/>
    <x v="2"/>
    <x v="16"/>
    <s v="EUR"/>
    <n v="1449162000"/>
    <n v="1446570315"/>
    <b v="1"/>
    <x v="279"/>
    <b v="1"/>
    <s v="theater/plays"/>
    <n v="164"/>
    <x v="1315"/>
    <x v="2"/>
    <x v="5"/>
    <x v="1450"/>
    <d v="2015-12-03T17:00:00"/>
    <x v="4"/>
  </r>
  <r>
    <n v="3810"/>
    <s v="Romeo &amp; Juliet"/>
    <s v="Theater students of UMass present a large-scale theater collaboration that will revolutionize the way you see Shakespeare."/>
    <x v="41"/>
    <x v="1305"/>
    <x v="2"/>
    <x v="0"/>
    <s v="USD"/>
    <n v="1426965758"/>
    <n v="1424377358"/>
    <b v="0"/>
    <x v="40"/>
    <b v="1"/>
    <s v="theater/plays"/>
    <n v="122"/>
    <x v="1316"/>
    <x v="2"/>
    <x v="5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210"/>
    <x v="1306"/>
    <x v="2"/>
    <x v="0"/>
    <s v="USD"/>
    <n v="1327433173"/>
    <n v="1325618773"/>
    <b v="0"/>
    <x v="90"/>
    <b v="1"/>
    <s v="music/indie rock"/>
    <n v="107"/>
    <x v="1317"/>
    <x v="6"/>
    <x v="12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x v="13"/>
    <x v="1307"/>
    <x v="1"/>
    <x v="0"/>
    <s v="USD"/>
    <n v="1443711774"/>
    <n v="1441119774"/>
    <b v="1"/>
    <x v="14"/>
    <b v="0"/>
    <s v="theater/plays"/>
    <n v="2"/>
    <x v="1318"/>
    <x v="2"/>
    <x v="5"/>
    <x v="1453"/>
    <d v="2015-10-01T15:02:54"/>
    <x v="4"/>
  </r>
  <r>
    <n v="3111"/>
    <s v="All Puppet Players Need a Home"/>
    <s v="Help All Puppet Players perform it's 2015 season in a beautiful 200 seat theater for an entire year."/>
    <x v="26"/>
    <x v="1308"/>
    <x v="1"/>
    <x v="0"/>
    <s v="USD"/>
    <n v="1412432220"/>
    <n v="1409753820"/>
    <b v="0"/>
    <x v="63"/>
    <b v="0"/>
    <s v="theater/spaces"/>
    <n v="27"/>
    <x v="1319"/>
    <x v="2"/>
    <x v="3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x v="57"/>
    <x v="1309"/>
    <x v="2"/>
    <x v="0"/>
    <s v="USD"/>
    <n v="1433305800"/>
    <n v="1430604395"/>
    <b v="0"/>
    <x v="91"/>
    <b v="1"/>
    <s v="music/rock"/>
    <n v="137"/>
    <x v="1320"/>
    <x v="6"/>
    <x v="21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x v="22"/>
    <x v="1310"/>
    <x v="2"/>
    <x v="0"/>
    <s v="USD"/>
    <n v="1388383353"/>
    <n v="1383195753"/>
    <b v="1"/>
    <x v="379"/>
    <b v="1"/>
    <s v="technology/hardware"/>
    <n v="300"/>
    <x v="1321"/>
    <x v="0"/>
    <x v="4"/>
    <x v="1456"/>
    <d v="2013-12-30T06:02:33"/>
    <x v="6"/>
  </r>
  <r>
    <n v="3778"/>
    <s v="Give a Puppet a Hand"/>
    <s v="Sponsor an AVENUE Q puppet for The Barn Players April 2015 production."/>
    <x v="108"/>
    <x v="1311"/>
    <x v="2"/>
    <x v="0"/>
    <s v="USD"/>
    <n v="1423942780"/>
    <n v="1418758780"/>
    <b v="0"/>
    <x v="52"/>
    <b v="1"/>
    <s v="theater/musical"/>
    <n v="105"/>
    <x v="1322"/>
    <x v="2"/>
    <x v="18"/>
    <x v="1457"/>
    <d v="2015-02-14T19:39:40"/>
    <x v="4"/>
  </r>
  <r>
    <n v="3833"/>
    <s v="Shakespeare is Boffo! Teachers' Edition"/>
    <s v="Get more kids to love Shakespeare by developing the fun &amp; effective Shakespeare is Boffo! course as an replicable program for teachers."/>
    <x v="129"/>
    <x v="1312"/>
    <x v="2"/>
    <x v="8"/>
    <s v="CAD"/>
    <n v="1417460940"/>
    <n v="1416516972"/>
    <b v="0"/>
    <x v="113"/>
    <b v="1"/>
    <s v="theater/plays"/>
    <n v="117"/>
    <x v="1323"/>
    <x v="2"/>
    <x v="5"/>
    <x v="1458"/>
    <d v="2014-12-01T19:09:00"/>
    <x v="2"/>
  </r>
  <r>
    <n v="338"/>
    <s v="Queer Genius"/>
    <s v="&quot;Queer Genius&quot; explores the lives of four visionary queer artists: Eileen Myles, Barbara Hammer, Jibz Cameron and Shannon Funchess"/>
    <x v="38"/>
    <x v="1313"/>
    <x v="2"/>
    <x v="0"/>
    <s v="USD"/>
    <n v="1472864400"/>
    <n v="1468001290"/>
    <b v="1"/>
    <x v="229"/>
    <b v="1"/>
    <s v="film &amp; video/documentary"/>
    <n v="110"/>
    <x v="1323"/>
    <x v="1"/>
    <x v="9"/>
    <x v="1459"/>
    <d v="2016-09-03T01:00:00"/>
    <x v="1"/>
  </r>
  <r>
    <n v="2970"/>
    <s v="Leah in Vegas at The New York International Fringe Festival"/>
    <s v="Kara Ayn Napolitano's latest play about a young mother's attempt to reclaim her life after making a serious mistake."/>
    <x v="27"/>
    <x v="477"/>
    <x v="2"/>
    <x v="0"/>
    <s v="USD"/>
    <n v="1405699451"/>
    <n v="1403107451"/>
    <b v="0"/>
    <x v="264"/>
    <b v="1"/>
    <s v="theater/plays"/>
    <n v="106"/>
    <x v="1324"/>
    <x v="2"/>
    <x v="5"/>
    <x v="146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x v="41"/>
    <x v="1314"/>
    <x v="2"/>
    <x v="0"/>
    <s v="USD"/>
    <n v="1405017345"/>
    <n v="1403721345"/>
    <b v="0"/>
    <x v="191"/>
    <b v="1"/>
    <s v="theater/plays"/>
    <n v="102"/>
    <x v="1325"/>
    <x v="2"/>
    <x v="5"/>
    <x v="1461"/>
    <d v="2014-07-10T18:35:45"/>
    <x v="2"/>
  </r>
  <r>
    <n v="3348"/>
    <s v="Macbeth"/>
    <s v="Old Hat's new production explores the bleak culture of war and the cosmic powers of guilt and imagination in Shakespeare's tragedy."/>
    <x v="37"/>
    <x v="1315"/>
    <x v="2"/>
    <x v="0"/>
    <s v="USD"/>
    <n v="1461988740"/>
    <n v="1459949080"/>
    <b v="0"/>
    <x v="151"/>
    <b v="1"/>
    <s v="theater/plays"/>
    <n v="100"/>
    <x v="1325"/>
    <x v="2"/>
    <x v="5"/>
    <x v="1462"/>
    <d v="2016-04-30T03:59:00"/>
    <x v="1"/>
  </r>
  <r>
    <n v="116"/>
    <s v="Villanelle"/>
    <s v="Villanelle is a feature film that blends elements of classic, hardboiled Film Noir, with classic Horror and tells a great story to boot"/>
    <x v="63"/>
    <x v="1316"/>
    <x v="2"/>
    <x v="0"/>
    <s v="USD"/>
    <n v="1302260155"/>
    <n v="1298289355"/>
    <b v="0"/>
    <x v="59"/>
    <b v="1"/>
    <s v="film &amp; video/shorts"/>
    <n v="114"/>
    <x v="1326"/>
    <x v="1"/>
    <x v="26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x v="89"/>
    <x v="1317"/>
    <x v="2"/>
    <x v="0"/>
    <s v="USD"/>
    <n v="1346950900"/>
    <n v="1345741300"/>
    <b v="0"/>
    <x v="191"/>
    <b v="1"/>
    <s v="film &amp; video/documentary"/>
    <n v="256"/>
    <x v="1327"/>
    <x v="1"/>
    <x v="9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x v="22"/>
    <x v="1318"/>
    <x v="2"/>
    <x v="0"/>
    <s v="USD"/>
    <n v="1438964063"/>
    <n v="1436804063"/>
    <b v="0"/>
    <x v="380"/>
    <b v="1"/>
    <s v="technology/hardware"/>
    <n v="493"/>
    <x v="1328"/>
    <x v="0"/>
    <x v="4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x v="62"/>
    <x v="1319"/>
    <x v="2"/>
    <x v="0"/>
    <s v="USD"/>
    <n v="1338186657"/>
    <n v="1333002657"/>
    <b v="0"/>
    <x v="97"/>
    <b v="1"/>
    <s v="film &amp; video/shorts"/>
    <n v="124"/>
    <x v="1329"/>
    <x v="1"/>
    <x v="26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x v="234"/>
    <x v="1320"/>
    <x v="2"/>
    <x v="0"/>
    <s v="USD"/>
    <n v="1414025347"/>
    <n v="1411433347"/>
    <b v="1"/>
    <x v="248"/>
    <b v="1"/>
    <s v="music/electronic music"/>
    <n v="103"/>
    <x v="1330"/>
    <x v="6"/>
    <x v="25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x v="141"/>
    <x v="1321"/>
    <x v="2"/>
    <x v="0"/>
    <s v="USD"/>
    <n v="1452574800"/>
    <n v="1449029266"/>
    <b v="1"/>
    <x v="175"/>
    <b v="1"/>
    <s v="publishing/radio &amp; podcasts"/>
    <n v="108"/>
    <x v="1331"/>
    <x v="4"/>
    <x v="34"/>
    <x v="1468"/>
    <d v="2016-01-12T05:00:00"/>
    <x v="1"/>
  </r>
  <r>
    <n v="2238"/>
    <s v="28mm Fantasy Miniature range Feral Orcs!"/>
    <s v="28mm Fantasy Miniature Range in leadfree white metal: Orcs, wolves and more."/>
    <x v="57"/>
    <x v="1322"/>
    <x v="2"/>
    <x v="13"/>
    <s v="EUR"/>
    <n v="1489157716"/>
    <n v="1486565716"/>
    <b v="0"/>
    <x v="151"/>
    <b v="1"/>
    <s v="games/tabletop games"/>
    <n v="137"/>
    <x v="1332"/>
    <x v="7"/>
    <x v="22"/>
    <x v="1469"/>
    <d v="2017-03-10T14:55:16"/>
    <x v="0"/>
  </r>
  <r>
    <n v="3242"/>
    <s v="First Day Off in a Long Time by Brian Finkelstein"/>
    <s v="First Day Off in a Long Time is a comedy show...            _x000a_About suicide."/>
    <x v="22"/>
    <x v="1323"/>
    <x v="2"/>
    <x v="0"/>
    <s v="USD"/>
    <n v="1411150092"/>
    <n v="1408558092"/>
    <b v="1"/>
    <x v="203"/>
    <b v="1"/>
    <s v="theater/plays"/>
    <n v="127"/>
    <x v="1332"/>
    <x v="2"/>
    <x v="5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x v="141"/>
    <x v="1324"/>
    <x v="1"/>
    <x v="4"/>
    <s v="GBP"/>
    <n v="1471939818"/>
    <n v="1467619818"/>
    <b v="0"/>
    <x v="227"/>
    <b v="0"/>
    <s v="theater/spaces"/>
    <n v="39"/>
    <x v="1333"/>
    <x v="2"/>
    <x v="3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x v="235"/>
    <x v="1325"/>
    <x v="1"/>
    <x v="0"/>
    <s v="USD"/>
    <n v="1415583695"/>
    <n v="1410396095"/>
    <b v="0"/>
    <x v="52"/>
    <b v="0"/>
    <s v="food/food trucks"/>
    <n v="15"/>
    <x v="1334"/>
    <x v="5"/>
    <x v="10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x v="7"/>
    <x v="1326"/>
    <x v="1"/>
    <x v="0"/>
    <s v="USD"/>
    <n v="1460988000"/>
    <n v="1458050450"/>
    <b v="0"/>
    <x v="77"/>
    <b v="0"/>
    <s v="technology/wearables"/>
    <n v="13"/>
    <x v="1335"/>
    <x v="0"/>
    <x v="0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x v="14"/>
    <x v="1327"/>
    <x v="2"/>
    <x v="4"/>
    <s v="GBP"/>
    <n v="1426801664"/>
    <n v="1424213264"/>
    <b v="0"/>
    <x v="16"/>
    <b v="1"/>
    <s v="theater/plays"/>
    <n v="125"/>
    <x v="1336"/>
    <x v="2"/>
    <x v="5"/>
    <x v="1474"/>
    <d v="2015-03-19T21:47:44"/>
    <x v="4"/>
  </r>
  <r>
    <n v="2453"/>
    <s v="Bounce Jerky - Natural - Hand-Crafted - Quality"/>
    <s v="Creating naturally smoked Jerky without the use of artificial ingredients or preservatives. A healthier snack that taste great!"/>
    <x v="43"/>
    <x v="1328"/>
    <x v="2"/>
    <x v="0"/>
    <s v="USD"/>
    <n v="1486053409"/>
    <n v="1483461409"/>
    <b v="0"/>
    <x v="45"/>
    <b v="1"/>
    <s v="food/small batch"/>
    <n v="155"/>
    <x v="1337"/>
    <x v="5"/>
    <x v="29"/>
    <x v="1475"/>
    <d v="2017-02-02T16:36:49"/>
    <x v="0"/>
  </r>
  <r>
    <n v="3"/>
    <s v="Unsure/Positive: A Dramedy Series About Life with HIV"/>
    <s v="We already produced the *very* beginning of this story. Help us to see it through?"/>
    <x v="22"/>
    <x v="1329"/>
    <x v="2"/>
    <x v="0"/>
    <s v="USD"/>
    <n v="1407414107"/>
    <n v="1404822107"/>
    <b v="0"/>
    <x v="202"/>
    <b v="1"/>
    <s v="film &amp; video/television"/>
    <n v="104"/>
    <x v="1337"/>
    <x v="1"/>
    <x v="11"/>
    <x v="1476"/>
    <d v="2014-08-07T12:21:47"/>
    <x v="2"/>
  </r>
  <r>
    <n v="3285"/>
    <s v="By Morning"/>
    <s v="A new play by Matthew Gasda"/>
    <x v="236"/>
    <x v="1330"/>
    <x v="2"/>
    <x v="0"/>
    <s v="USD"/>
    <n v="1488258000"/>
    <n v="1485556626"/>
    <b v="0"/>
    <x v="224"/>
    <b v="1"/>
    <s v="theater/plays"/>
    <n v="112"/>
    <x v="1338"/>
    <x v="2"/>
    <x v="5"/>
    <x v="1477"/>
    <d v="2017-02-28T05:00:00"/>
    <x v="0"/>
  </r>
  <r>
    <n v="1807"/>
    <s v="Anywhere but Here"/>
    <s v="I want to explore alternative cultures and lifestyles in America."/>
    <x v="1"/>
    <x v="1331"/>
    <x v="1"/>
    <x v="0"/>
    <s v="USD"/>
    <n v="1411868313"/>
    <n v="1409276313"/>
    <b v="1"/>
    <x v="49"/>
    <b v="0"/>
    <s v="photography/photobooks"/>
    <n v="11"/>
    <x v="1339"/>
    <x v="3"/>
    <x v="6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x v="7"/>
    <x v="1332"/>
    <x v="1"/>
    <x v="0"/>
    <s v="USD"/>
    <n v="1403983314"/>
    <n v="1400786514"/>
    <b v="0"/>
    <x v="250"/>
    <b v="0"/>
    <s v="food/food trucks"/>
    <n v="12"/>
    <x v="1340"/>
    <x v="5"/>
    <x v="10"/>
    <x v="147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86"/>
    <x v="1333"/>
    <x v="1"/>
    <x v="0"/>
    <s v="USD"/>
    <n v="1277501520"/>
    <n v="1273874306"/>
    <b v="0"/>
    <x v="27"/>
    <b v="0"/>
    <s v="music/jazz"/>
    <n v="38"/>
    <x v="1341"/>
    <x v="6"/>
    <x v="27"/>
    <x v="1480"/>
    <d v="2010-06-25T21:32:00"/>
    <x v="7"/>
  </r>
  <r>
    <n v="2680"/>
    <s v="iHeart Pillow"/>
    <s v="iHeartPillow, Connecting loved ones"/>
    <x v="188"/>
    <x v="1334"/>
    <x v="1"/>
    <x v="9"/>
    <s v="EUR"/>
    <n v="1459915491"/>
    <n v="1457327091"/>
    <b v="0"/>
    <x v="9"/>
    <b v="0"/>
    <s v="technology/makerspaces"/>
    <n v="1"/>
    <x v="1341"/>
    <x v="0"/>
    <x v="14"/>
    <x v="1481"/>
    <d v="2016-04-06T04:04:51"/>
    <x v="1"/>
  </r>
  <r>
    <n v="189"/>
    <s v="A GOOD MAN'S DECISION"/>
    <s v="Jack Barlow's wife and daughter shot in cold blood at a gun confiscation station in Texas, he sets out to save his family &amp; neighbors."/>
    <x v="19"/>
    <x v="1333"/>
    <x v="1"/>
    <x v="0"/>
    <s v="USD"/>
    <n v="1472920477"/>
    <n v="1467736477"/>
    <b v="0"/>
    <x v="27"/>
    <b v="0"/>
    <s v="film &amp; video/drama"/>
    <n v="0"/>
    <x v="1341"/>
    <x v="1"/>
    <x v="1"/>
    <x v="1482"/>
    <d v="2016-09-03T16:34:37"/>
    <x v="1"/>
  </r>
  <r>
    <n v="3627"/>
    <s v="One Shot Theatre Company"/>
    <s v="One Shot Theatre Company is an organization that promotes youth theatre for social change, putting on shows that open a social dialogue"/>
    <x v="65"/>
    <x v="142"/>
    <x v="2"/>
    <x v="0"/>
    <s v="USD"/>
    <n v="1463803140"/>
    <n v="1459446487"/>
    <b v="0"/>
    <x v="35"/>
    <b v="1"/>
    <s v="theater/plays"/>
    <n v="100"/>
    <x v="1342"/>
    <x v="2"/>
    <x v="5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x v="63"/>
    <x v="1335"/>
    <x v="2"/>
    <x v="0"/>
    <s v="USD"/>
    <n v="1436117922"/>
    <n v="1433525922"/>
    <b v="0"/>
    <x v="279"/>
    <b v="1"/>
    <s v="music/rock"/>
    <n v="124"/>
    <x v="1343"/>
    <x v="6"/>
    <x v="21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x v="1"/>
    <x v="1336"/>
    <x v="2"/>
    <x v="0"/>
    <s v="USD"/>
    <n v="1465498800"/>
    <n v="1462481718"/>
    <b v="0"/>
    <x v="90"/>
    <b v="1"/>
    <s v="food/small batch"/>
    <n v="110"/>
    <x v="1344"/>
    <x v="5"/>
    <x v="29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41"/>
    <x v="1337"/>
    <x v="2"/>
    <x v="4"/>
    <s v="GBP"/>
    <n v="1459702800"/>
    <n v="1457690386"/>
    <b v="0"/>
    <x v="73"/>
    <b v="1"/>
    <s v="theater/plays"/>
    <n v="174"/>
    <x v="1345"/>
    <x v="2"/>
    <x v="5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x v="22"/>
    <x v="1338"/>
    <x v="2"/>
    <x v="0"/>
    <s v="USD"/>
    <n v="1470896916"/>
    <n v="1467008916"/>
    <b v="1"/>
    <x v="381"/>
    <b v="1"/>
    <s v="technology/hardware"/>
    <n v="1705"/>
    <x v="1346"/>
    <x v="0"/>
    <x v="4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x v="90"/>
    <x v="1339"/>
    <x v="2"/>
    <x v="0"/>
    <s v="USD"/>
    <n v="1454349600"/>
    <n v="1451277473"/>
    <b v="0"/>
    <x v="80"/>
    <b v="1"/>
    <s v="music/indie rock"/>
    <n v="145"/>
    <x v="1347"/>
    <x v="6"/>
    <x v="12"/>
    <x v="1488"/>
    <d v="2016-02-01T18:00:00"/>
    <x v="1"/>
  </r>
  <r>
    <n v="2180"/>
    <s v="FOUR STAR MARY &quot;PIECES&quot;"/>
    <s v="Help fund the new record by independent alternative rockers FOUR STAR MARY &quot;PIECES&quot;"/>
    <x v="1"/>
    <x v="1340"/>
    <x v="2"/>
    <x v="0"/>
    <s v="USD"/>
    <n v="1447434268"/>
    <n v="1443801868"/>
    <b v="0"/>
    <x v="91"/>
    <b v="1"/>
    <s v="music/rock"/>
    <n v="107"/>
    <x v="1348"/>
    <x v="6"/>
    <x v="21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x v="65"/>
    <x v="1341"/>
    <x v="2"/>
    <x v="0"/>
    <s v="USD"/>
    <n v="1433134800"/>
    <n v="1430158198"/>
    <b v="0"/>
    <x v="102"/>
    <b v="1"/>
    <s v="theater/plays"/>
    <n v="103"/>
    <x v="1349"/>
    <x v="2"/>
    <x v="5"/>
    <x v="1490"/>
    <d v="2015-06-01T05:00:00"/>
    <x v="4"/>
  </r>
  <r>
    <n v="2189"/>
    <s v="Odyssey: ARGONAUTS"/>
    <s v="Help me fund the Argonauts! Sculpted by Dave Kidd, based on concept art from Roberto Cirillo, created by Fet Milner and myself!"/>
    <x v="129"/>
    <x v="1342"/>
    <x v="2"/>
    <x v="4"/>
    <s v="GBP"/>
    <n v="1461276000"/>
    <n v="1460055300"/>
    <b v="0"/>
    <x v="240"/>
    <b v="1"/>
    <s v="games/tabletop games"/>
    <n v="503"/>
    <x v="1350"/>
    <x v="7"/>
    <x v="22"/>
    <x v="1491"/>
    <d v="2016-04-21T22:00:00"/>
    <x v="1"/>
  </r>
  <r>
    <n v="2113"/>
    <s v="Summer Underground // Honeycomb LP"/>
    <s v="Help us fund our second full-length album Honeycomb!"/>
    <x v="77"/>
    <x v="1343"/>
    <x v="2"/>
    <x v="0"/>
    <s v="USD"/>
    <n v="1411505176"/>
    <n v="1408481176"/>
    <b v="0"/>
    <x v="130"/>
    <b v="1"/>
    <s v="music/indie rock"/>
    <n v="105"/>
    <x v="1351"/>
    <x v="6"/>
    <x v="12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x v="1"/>
    <x v="1344"/>
    <x v="2"/>
    <x v="4"/>
    <s v="GBP"/>
    <n v="1413792034"/>
    <n v="1411200034"/>
    <b v="0"/>
    <x v="25"/>
    <b v="1"/>
    <s v="theater/plays"/>
    <n v="100"/>
    <x v="1352"/>
    <x v="2"/>
    <x v="5"/>
    <x v="1493"/>
    <d v="2014-10-20T08:00:34"/>
    <x v="2"/>
  </r>
  <r>
    <n v="246"/>
    <s v="LEAVING ATLANTA THE FILM"/>
    <s v="From 1979 to 1981 twenty-nine Black children in Atlanta were murdered and the others terrified. This is our story..."/>
    <x v="1"/>
    <x v="1345"/>
    <x v="2"/>
    <x v="0"/>
    <s v="USD"/>
    <n v="1292665405"/>
    <n v="1288341805"/>
    <b v="1"/>
    <x v="382"/>
    <b v="1"/>
    <s v="film &amp; video/documentary"/>
    <n v="305"/>
    <x v="1353"/>
    <x v="1"/>
    <x v="9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x v="237"/>
    <x v="1346"/>
    <x v="2"/>
    <x v="0"/>
    <s v="USD"/>
    <n v="1323747596"/>
    <n v="1320287996"/>
    <b v="1"/>
    <x v="39"/>
    <b v="1"/>
    <s v="music/indie rock"/>
    <n v="109"/>
    <x v="1354"/>
    <x v="6"/>
    <x v="12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x v="1"/>
    <x v="1347"/>
    <x v="1"/>
    <x v="0"/>
    <s v="USD"/>
    <n v="1457413140"/>
    <n v="1454996887"/>
    <b v="0"/>
    <x v="14"/>
    <b v="0"/>
    <s v="theater/musical"/>
    <n v="16"/>
    <x v="1355"/>
    <x v="2"/>
    <x v="18"/>
    <x v="1496"/>
    <d v="2016-03-08T04:59:00"/>
    <x v="1"/>
  </r>
  <r>
    <n v="1358"/>
    <s v="The Masada Story Project"/>
    <s v="I am working on a book about what people do when they visit Masada, an ancient fortress in the Judean desert."/>
    <x v="43"/>
    <x v="440"/>
    <x v="2"/>
    <x v="0"/>
    <s v="USD"/>
    <n v="1309009323"/>
    <n v="1306417323"/>
    <b v="0"/>
    <x v="241"/>
    <b v="1"/>
    <s v="publishing/nonfiction"/>
    <n v="112"/>
    <x v="1356"/>
    <x v="4"/>
    <x v="19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x v="27"/>
    <x v="1348"/>
    <x v="2"/>
    <x v="0"/>
    <s v="USD"/>
    <n v="1407758629"/>
    <n v="1404907429"/>
    <b v="0"/>
    <x v="266"/>
    <b v="1"/>
    <s v="publishing/nonfiction"/>
    <n v="158"/>
    <x v="1357"/>
    <x v="4"/>
    <x v="19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x v="57"/>
    <x v="1349"/>
    <x v="2"/>
    <x v="0"/>
    <s v="USD"/>
    <n v="1416589200"/>
    <n v="1414605776"/>
    <b v="0"/>
    <x v="109"/>
    <b v="1"/>
    <s v="theater/plays"/>
    <n v="111"/>
    <x v="1357"/>
    <x v="2"/>
    <x v="5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x v="38"/>
    <x v="1350"/>
    <x v="1"/>
    <x v="0"/>
    <s v="USD"/>
    <n v="1486046761"/>
    <n v="1483454761"/>
    <b v="0"/>
    <x v="17"/>
    <b v="0"/>
    <s v="film &amp; video/animation"/>
    <n v="1"/>
    <x v="1358"/>
    <x v="1"/>
    <x v="8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x v="11"/>
    <x v="1350"/>
    <x v="1"/>
    <x v="0"/>
    <s v="USD"/>
    <n v="1409602217"/>
    <n v="1405714217"/>
    <b v="0"/>
    <x v="17"/>
    <b v="0"/>
    <s v="technology/wearables"/>
    <n v="0"/>
    <x v="1358"/>
    <x v="0"/>
    <x v="0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x v="54"/>
    <x v="1351"/>
    <x v="1"/>
    <x v="13"/>
    <s v="EUR"/>
    <n v="1480721803"/>
    <n v="1478126203"/>
    <b v="0"/>
    <x v="113"/>
    <b v="0"/>
    <s v="technology/web"/>
    <n v="1"/>
    <x v="1359"/>
    <x v="0"/>
    <x v="24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"/>
    <x v="1352"/>
    <x v="2"/>
    <x v="0"/>
    <s v="USD"/>
    <n v="1485722053"/>
    <n v="1480538053"/>
    <b v="0"/>
    <x v="265"/>
    <b v="1"/>
    <s v="technology/hardware"/>
    <n v="253"/>
    <x v="1360"/>
    <x v="0"/>
    <x v="4"/>
    <x v="150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x v="162"/>
    <x v="1353"/>
    <x v="2"/>
    <x v="0"/>
    <s v="USD"/>
    <n v="1468036800"/>
    <n v="1465607738"/>
    <b v="0"/>
    <x v="113"/>
    <b v="1"/>
    <s v="theater/plays"/>
    <n v="171"/>
    <x v="1360"/>
    <x v="2"/>
    <x v="5"/>
    <x v="1504"/>
    <d v="2016-07-09T04:00:00"/>
    <x v="1"/>
  </r>
  <r>
    <n v="2812"/>
    <s v="BULL by Mike Bartlett at the Coal Mine Theatre"/>
    <s v="&quot;A short, nasty and razor sharp play in one of Toronto's hottest new &quot;off-off Broadway&quot; style venues."/>
    <x v="1"/>
    <x v="1354"/>
    <x v="2"/>
    <x v="8"/>
    <s v="CAD"/>
    <n v="1428292800"/>
    <n v="1424368298"/>
    <b v="0"/>
    <x v="322"/>
    <b v="1"/>
    <s v="theater/plays"/>
    <n v="113"/>
    <x v="1360"/>
    <x v="2"/>
    <x v="5"/>
    <x v="1505"/>
    <d v="2015-04-06T04:00:00"/>
    <x v="4"/>
  </r>
  <r>
    <n v="364"/>
    <s v="Wild Familyâ€”Connecting to Your Calling in Your Family Life."/>
    <s v="This family-focused documentary explores the ways parents connect with the wild inside themselves and their kids. Ow-ow-oWoo!"/>
    <x v="77"/>
    <x v="1355"/>
    <x v="2"/>
    <x v="0"/>
    <s v="USD"/>
    <n v="1403323140"/>
    <n v="1400704672"/>
    <b v="0"/>
    <x v="38"/>
    <b v="1"/>
    <s v="film &amp; video/documentary"/>
    <n v="110"/>
    <x v="1361"/>
    <x v="1"/>
    <x v="9"/>
    <x v="1506"/>
    <d v="2014-06-21T03:59:00"/>
    <x v="2"/>
  </r>
  <r>
    <n v="2196"/>
    <s v="LACORSA Grand Prix Game (relaunch)"/>
    <s v="Race your friends in style with this classic Grand Prix game."/>
    <x v="115"/>
    <x v="1356"/>
    <x v="2"/>
    <x v="0"/>
    <s v="USD"/>
    <n v="1480662000"/>
    <n v="1478000502"/>
    <b v="0"/>
    <x v="383"/>
    <b v="1"/>
    <s v="games/tabletop games"/>
    <n v="114"/>
    <x v="1362"/>
    <x v="7"/>
    <x v="22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x v="238"/>
    <x v="1357"/>
    <x v="2"/>
    <x v="8"/>
    <s v="CAD"/>
    <n v="1413547200"/>
    <n v="1411417602"/>
    <b v="0"/>
    <x v="80"/>
    <b v="1"/>
    <s v="film &amp; video/documentary"/>
    <n v="102"/>
    <x v="1363"/>
    <x v="1"/>
    <x v="9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x v="1"/>
    <x v="1358"/>
    <x v="1"/>
    <x v="0"/>
    <s v="USD"/>
    <n v="1446131207"/>
    <n v="1443712007"/>
    <b v="0"/>
    <x v="113"/>
    <b v="0"/>
    <s v="theater/plays"/>
    <n v="27"/>
    <x v="1363"/>
    <x v="2"/>
    <x v="5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x v="151"/>
    <x v="317"/>
    <x v="2"/>
    <x v="0"/>
    <s v="USD"/>
    <n v="1422075540"/>
    <n v="1419979544"/>
    <b v="0"/>
    <x v="76"/>
    <b v="1"/>
    <s v="theater/plays"/>
    <n v="175"/>
    <x v="1364"/>
    <x v="2"/>
    <x v="5"/>
    <x v="1510"/>
    <d v="2015-01-24T04:59:00"/>
    <x v="4"/>
  </r>
  <r>
    <n v="2164"/>
    <s v="Rosaline debut record"/>
    <s v="South Florida roots country/rock outfit's long awaited debut record"/>
    <x v="37"/>
    <x v="1359"/>
    <x v="2"/>
    <x v="0"/>
    <s v="USD"/>
    <n v="1466827140"/>
    <n v="1464196414"/>
    <b v="0"/>
    <x v="322"/>
    <b v="1"/>
    <s v="music/rock"/>
    <n v="103"/>
    <x v="1365"/>
    <x v="6"/>
    <x v="21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x v="76"/>
    <x v="1360"/>
    <x v="2"/>
    <x v="4"/>
    <s v="GBP"/>
    <n v="1384374155"/>
    <n v="1381778555"/>
    <b v="0"/>
    <x v="384"/>
    <b v="1"/>
    <s v="games/tabletop games"/>
    <n v="157"/>
    <x v="1366"/>
    <x v="7"/>
    <x v="22"/>
    <x v="1512"/>
    <d v="2013-11-13T20:22:35"/>
    <x v="6"/>
  </r>
  <r>
    <n v="3710"/>
    <s v="&quot;Loving Alanis&quot; Rocky Mountain Regional Premier"/>
    <s v="A comedy about, life, death, men, women, and the power of a good Kegel."/>
    <x v="239"/>
    <x v="1361"/>
    <x v="2"/>
    <x v="0"/>
    <s v="USD"/>
    <n v="1428068988"/>
    <n v="1425908988"/>
    <b v="0"/>
    <x v="5"/>
    <b v="1"/>
    <s v="theater/plays"/>
    <n v="141"/>
    <x v="1367"/>
    <x v="2"/>
    <x v="5"/>
    <x v="1513"/>
    <d v="2015-04-03T13:49:48"/>
    <x v="4"/>
  </r>
  <r>
    <n v="3370"/>
    <s v="&quot;I'm Alright&quot;...an Enso Theatre Education production."/>
    <s v="I'm Alright. A story of young women, told by young women, for the world."/>
    <x v="41"/>
    <x v="1362"/>
    <x v="2"/>
    <x v="0"/>
    <s v="USD"/>
    <n v="1481961600"/>
    <n v="1479283285"/>
    <b v="0"/>
    <x v="40"/>
    <b v="1"/>
    <s v="theater/plays"/>
    <n v="118"/>
    <x v="1368"/>
    <x v="2"/>
    <x v="5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x v="63"/>
    <x v="1363"/>
    <x v="2"/>
    <x v="0"/>
    <s v="USD"/>
    <n v="1412135940"/>
    <n v="1410555998"/>
    <b v="1"/>
    <x v="155"/>
    <b v="1"/>
    <s v="film &amp; video/documentary"/>
    <n v="107"/>
    <x v="1369"/>
    <x v="1"/>
    <x v="9"/>
    <x v="1515"/>
    <d v="2014-10-01T03:59:00"/>
    <x v="2"/>
  </r>
  <r>
    <n v="1270"/>
    <s v="Resolution15 records their next album, Svaha"/>
    <s v="We make awake metal using violins in place of guitars and want to record a full length album."/>
    <x v="22"/>
    <x v="1364"/>
    <x v="2"/>
    <x v="0"/>
    <s v="USD"/>
    <n v="1332704042"/>
    <n v="1327523642"/>
    <b v="1"/>
    <x v="254"/>
    <b v="1"/>
    <s v="music/rock"/>
    <n v="115"/>
    <x v="1370"/>
    <x v="6"/>
    <x v="21"/>
    <x v="1516"/>
    <d v="2012-03-25T19:34:02"/>
    <x v="3"/>
  </r>
  <r>
    <n v="1502"/>
    <s v="Cosmic Surgery"/>
    <s v="Cosmic Surgery is a photo book, set in the not too distant future where the world of cosmetic surgery is about to be transformed"/>
    <x v="111"/>
    <x v="1365"/>
    <x v="2"/>
    <x v="4"/>
    <s v="GBP"/>
    <n v="1458943200"/>
    <n v="1456491680"/>
    <b v="1"/>
    <x v="306"/>
    <b v="1"/>
    <s v="photography/photobooks"/>
    <n v="101"/>
    <x v="1371"/>
    <x v="3"/>
    <x v="6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x v="23"/>
    <x v="234"/>
    <x v="1"/>
    <x v="0"/>
    <s v="USD"/>
    <n v="1443561159"/>
    <n v="1440969159"/>
    <b v="0"/>
    <x v="11"/>
    <b v="0"/>
    <s v="theater/spaces"/>
    <n v="2"/>
    <x v="1372"/>
    <x v="2"/>
    <x v="3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x v="38"/>
    <x v="1366"/>
    <x v="2"/>
    <x v="4"/>
    <s v="GBP"/>
    <n v="1383389834"/>
    <n v="1380797834"/>
    <b v="1"/>
    <x v="385"/>
    <b v="1"/>
    <s v="film &amp; video/documentary"/>
    <n v="105"/>
    <x v="1373"/>
    <x v="1"/>
    <x v="9"/>
    <x v="1519"/>
    <d v="2013-11-02T10:57:14"/>
    <x v="6"/>
  </r>
  <r>
    <n v="2807"/>
    <s v="The Commission Theatre Co."/>
    <s v="Bringing Shakespeare back to the Playwrights"/>
    <x v="1"/>
    <x v="974"/>
    <x v="2"/>
    <x v="0"/>
    <s v="USD"/>
    <n v="1435611438"/>
    <n v="1433019438"/>
    <b v="0"/>
    <x v="154"/>
    <b v="1"/>
    <s v="theater/plays"/>
    <n v="126"/>
    <x v="1374"/>
    <x v="2"/>
    <x v="5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x v="65"/>
    <x v="1367"/>
    <x v="2"/>
    <x v="0"/>
    <s v="USD"/>
    <n v="1468270261"/>
    <n v="1463086261"/>
    <b v="0"/>
    <x v="20"/>
    <b v="1"/>
    <s v="music/rock"/>
    <n v="125"/>
    <x v="1375"/>
    <x v="6"/>
    <x v="21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x v="1"/>
    <x v="1368"/>
    <x v="2"/>
    <x v="0"/>
    <s v="USD"/>
    <n v="1349567475"/>
    <n v="1346975475"/>
    <b v="0"/>
    <x v="357"/>
    <b v="1"/>
    <s v="theater/spaces"/>
    <n v="246"/>
    <x v="1376"/>
    <x v="2"/>
    <x v="3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x v="22"/>
    <x v="1369"/>
    <x v="2"/>
    <x v="0"/>
    <s v="USD"/>
    <n v="1349495940"/>
    <n v="1346042417"/>
    <b v="1"/>
    <x v="386"/>
    <b v="1"/>
    <s v="technology/hardware"/>
    <n v="1105"/>
    <x v="1377"/>
    <x v="0"/>
    <x v="4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x v="38"/>
    <x v="1370"/>
    <x v="2"/>
    <x v="0"/>
    <s v="USD"/>
    <n v="1386565140"/>
    <n v="1383909855"/>
    <b v="1"/>
    <x v="150"/>
    <b v="1"/>
    <s v="music/rock"/>
    <n v="124"/>
    <x v="1378"/>
    <x v="6"/>
    <x v="21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x v="127"/>
    <x v="1202"/>
    <x v="2"/>
    <x v="0"/>
    <s v="USD"/>
    <n v="1437067476"/>
    <n v="1434475476"/>
    <b v="1"/>
    <x v="241"/>
    <b v="1"/>
    <s v="theater/plays"/>
    <n v="100"/>
    <x v="1379"/>
    <x v="2"/>
    <x v="5"/>
    <x v="1525"/>
    <d v="2015-07-16T17:24:36"/>
    <x v="4"/>
  </r>
  <r>
    <n v="2730"/>
    <s v="Yaba - Portable Speaker &amp; Guitar Amp"/>
    <s v="The world's most powerful portable speaker and guitar amplifier. Turns any surface into a speaker."/>
    <x v="98"/>
    <x v="1371"/>
    <x v="2"/>
    <x v="0"/>
    <s v="USD"/>
    <n v="1366635575"/>
    <n v="1363611575"/>
    <b v="0"/>
    <x v="289"/>
    <b v="1"/>
    <s v="technology/hardware"/>
    <n v="170"/>
    <x v="1380"/>
    <x v="0"/>
    <x v="4"/>
    <x v="1526"/>
    <d v="2013-04-22T12:59:35"/>
    <x v="6"/>
  </r>
  <r>
    <n v="2551"/>
    <s v="Mozart Requiem with Bach Cantata 106 &amp; Brahms NÃ¤nie"/>
    <s v="KCS seeks your support to off-set the cost of assembling a professional 25 piece orchestra for two choral performances."/>
    <x v="240"/>
    <x v="1372"/>
    <x v="2"/>
    <x v="0"/>
    <s v="USD"/>
    <n v="1332362880"/>
    <n v="1329890585"/>
    <b v="0"/>
    <x v="58"/>
    <b v="1"/>
    <s v="music/classical music"/>
    <n v="103"/>
    <x v="1380"/>
    <x v="6"/>
    <x v="30"/>
    <x v="1527"/>
    <d v="2012-03-21T20:48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x v="238"/>
    <x v="26"/>
    <x v="2"/>
    <x v="0"/>
    <s v="USD"/>
    <n v="1395435712"/>
    <n v="1392847312"/>
    <b v="0"/>
    <x v="66"/>
    <b v="1"/>
    <s v="publishing/nonfiction"/>
    <n v="111"/>
    <x v="1381"/>
    <x v="4"/>
    <x v="19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x v="38"/>
    <x v="1373"/>
    <x v="2"/>
    <x v="0"/>
    <s v="USD"/>
    <n v="1393259107"/>
    <n v="1390667107"/>
    <b v="0"/>
    <x v="349"/>
    <b v="1"/>
    <s v="music/rock"/>
    <n v="102"/>
    <x v="1381"/>
    <x v="6"/>
    <x v="21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x v="151"/>
    <x v="1374"/>
    <x v="2"/>
    <x v="0"/>
    <s v="USD"/>
    <n v="1469059986"/>
    <n v="1468455186"/>
    <b v="0"/>
    <x v="40"/>
    <b v="1"/>
    <s v="music/rock"/>
    <n v="250"/>
    <x v="1382"/>
    <x v="6"/>
    <x v="21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x v="65"/>
    <x v="1375"/>
    <x v="2"/>
    <x v="0"/>
    <s v="USD"/>
    <n v="1408818683"/>
    <n v="1406226683"/>
    <b v="0"/>
    <x v="109"/>
    <b v="1"/>
    <s v="technology/hardware"/>
    <n v="219"/>
    <x v="1383"/>
    <x v="0"/>
    <x v="4"/>
    <x v="1531"/>
    <d v="2014-08-23T18:31:23"/>
    <x v="2"/>
  </r>
  <r>
    <n v="1504"/>
    <s v="RYU X RIO"/>
    <s v="A football photography book like no other about the 2014 World Cup in Brazil, by Ryu Voelkel."/>
    <x v="87"/>
    <x v="1376"/>
    <x v="2"/>
    <x v="4"/>
    <s v="GBP"/>
    <n v="1402389180"/>
    <n v="1399996024"/>
    <b v="1"/>
    <x v="228"/>
    <b v="1"/>
    <s v="photography/photobooks"/>
    <n v="278"/>
    <x v="1384"/>
    <x v="3"/>
    <x v="6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x v="241"/>
    <x v="1377"/>
    <x v="1"/>
    <x v="13"/>
    <s v="EUR"/>
    <n v="1443808800"/>
    <n v="1441048658"/>
    <b v="1"/>
    <x v="238"/>
    <b v="0"/>
    <s v="photography/photobooks"/>
    <n v="36"/>
    <x v="1385"/>
    <x v="3"/>
    <x v="6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x v="10"/>
    <x v="1378"/>
    <x v="2"/>
    <x v="0"/>
    <s v="USD"/>
    <n v="1323742396"/>
    <n v="1319850796"/>
    <b v="0"/>
    <x v="387"/>
    <b v="1"/>
    <s v="music/rock"/>
    <n v="114"/>
    <x v="1386"/>
    <x v="6"/>
    <x v="21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x v="120"/>
    <x v="1048"/>
    <x v="1"/>
    <x v="0"/>
    <s v="USD"/>
    <n v="1334097387"/>
    <n v="1328916987"/>
    <b v="0"/>
    <x v="27"/>
    <b v="0"/>
    <s v="film &amp; video/animation"/>
    <n v="1"/>
    <x v="1387"/>
    <x v="1"/>
    <x v="8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22"/>
    <x v="1379"/>
    <x v="0"/>
    <x v="0"/>
    <s v="USD"/>
    <n v="1383789603"/>
    <n v="1381194003"/>
    <b v="0"/>
    <x v="1"/>
    <b v="0"/>
    <s v="publishing/art books"/>
    <n v="1"/>
    <x v="1387"/>
    <x v="4"/>
    <x v="33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x v="43"/>
    <x v="1380"/>
    <x v="2"/>
    <x v="0"/>
    <s v="USD"/>
    <n v="1433097171"/>
    <n v="1430505171"/>
    <b v="0"/>
    <x v="56"/>
    <b v="1"/>
    <s v="theater/plays"/>
    <n v="103"/>
    <x v="1388"/>
    <x v="2"/>
    <x v="5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14"/>
    <x v="1381"/>
    <x v="2"/>
    <x v="8"/>
    <s v="CAD"/>
    <n v="1381723140"/>
    <n v="1378735983"/>
    <b v="1"/>
    <x v="99"/>
    <b v="1"/>
    <s v="music/metal"/>
    <n v="104"/>
    <x v="1389"/>
    <x v="6"/>
    <x v="40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x v="41"/>
    <x v="1382"/>
    <x v="2"/>
    <x v="0"/>
    <s v="USD"/>
    <n v="1356211832"/>
    <n v="1351024232"/>
    <b v="0"/>
    <x v="66"/>
    <b v="1"/>
    <s v="music/indie rock"/>
    <n v="102"/>
    <x v="1390"/>
    <x v="6"/>
    <x v="12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x v="65"/>
    <x v="52"/>
    <x v="2"/>
    <x v="4"/>
    <s v="GBP"/>
    <n v="1437235200"/>
    <n v="1435177840"/>
    <b v="0"/>
    <x v="102"/>
    <b v="1"/>
    <s v="theater/plays"/>
    <n v="100"/>
    <x v="1390"/>
    <x v="2"/>
    <x v="5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x v="242"/>
    <x v="1383"/>
    <x v="2"/>
    <x v="0"/>
    <s v="USD"/>
    <n v="1327851291"/>
    <n v="1325432091"/>
    <b v="0"/>
    <x v="179"/>
    <b v="1"/>
    <s v="publishing/nonfiction"/>
    <n v="144"/>
    <x v="1391"/>
    <x v="4"/>
    <x v="19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x v="5"/>
    <x v="1384"/>
    <x v="2"/>
    <x v="0"/>
    <s v="USD"/>
    <n v="1463670162"/>
    <n v="1461078162"/>
    <b v="1"/>
    <x v="388"/>
    <b v="1"/>
    <s v="film &amp; video/documentary"/>
    <n v="107"/>
    <x v="1392"/>
    <x v="1"/>
    <x v="9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x v="1"/>
    <x v="1385"/>
    <x v="2"/>
    <x v="0"/>
    <s v="USD"/>
    <n v="1451089134"/>
    <n v="1448497134"/>
    <b v="0"/>
    <x v="91"/>
    <b v="1"/>
    <s v="publishing/nonfiction"/>
    <n v="104"/>
    <x v="1392"/>
    <x v="4"/>
    <x v="19"/>
    <x v="1543"/>
    <d v="2015-12-26T00:18: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x v="1386"/>
    <x v="2"/>
    <x v="0"/>
    <s v="USD"/>
    <n v="1407085200"/>
    <n v="1401924769"/>
    <b v="0"/>
    <x v="132"/>
    <b v="1"/>
    <s v="music/rock"/>
    <n v="103"/>
    <x v="1393"/>
    <x v="6"/>
    <x v="21"/>
    <x v="1544"/>
    <d v="2014-08-03T17:00:00"/>
    <x v="2"/>
  </r>
  <r>
    <n v="1603"/>
    <s v="Max's First Solo Album!"/>
    <s v="An exercise in the wild and dangerous world of solo musicianship by Maxwell D Feinstein."/>
    <x v="65"/>
    <x v="1387"/>
    <x v="2"/>
    <x v="0"/>
    <s v="USD"/>
    <n v="1327723459"/>
    <n v="1322539459"/>
    <b v="0"/>
    <x v="102"/>
    <b v="1"/>
    <s v="music/rock"/>
    <n v="100"/>
    <x v="1393"/>
    <x v="6"/>
    <x v="21"/>
    <x v="1545"/>
    <d v="2012-01-28T04:04:19"/>
    <x v="3"/>
  </r>
  <r>
    <n v="3611"/>
    <s v="Xavier Project: Leftovers"/>
    <s v="How do you retain a sense identity after losing your home, your family and your country? Leftovers is a play about refugees in Nairobi."/>
    <x v="14"/>
    <x v="1388"/>
    <x v="2"/>
    <x v="4"/>
    <s v="GBP"/>
    <n v="1428483201"/>
    <n v="1425891201"/>
    <b v="0"/>
    <x v="262"/>
    <b v="1"/>
    <s v="theater/plays"/>
    <n v="136"/>
    <x v="1394"/>
    <x v="2"/>
    <x v="5"/>
    <x v="1546"/>
    <d v="2015-04-08T08:53:21"/>
    <x v="4"/>
  </r>
  <r>
    <n v="2782"/>
    <s v="Better Than Ever Productions presents Geezer Game"/>
    <s v="The premiere theatre troupe in SE Michigan offering acting opportunities for the 50+ actor."/>
    <x v="90"/>
    <x v="1389"/>
    <x v="2"/>
    <x v="0"/>
    <s v="USD"/>
    <n v="1424149140"/>
    <n v="1421964718"/>
    <b v="0"/>
    <x v="76"/>
    <b v="1"/>
    <s v="theater/plays"/>
    <n v="120"/>
    <x v="1394"/>
    <x v="2"/>
    <x v="5"/>
    <x v="1547"/>
    <d v="2015-02-17T04:59:00"/>
    <x v="4"/>
  </r>
  <r>
    <n v="4030"/>
    <s v="The Martin and Lewis Tribute Show"/>
    <s v="The world's best and only tribute to Dean Martin and Jerry Lewis_x000a_ bringing back the Music, Laughter and the Love."/>
    <x v="14"/>
    <x v="508"/>
    <x v="1"/>
    <x v="0"/>
    <s v="USD"/>
    <n v="1454525340"/>
    <n v="1452008599"/>
    <b v="0"/>
    <x v="0"/>
    <b v="0"/>
    <s v="theater/plays"/>
    <n v="16"/>
    <x v="1394"/>
    <x v="2"/>
    <x v="5"/>
    <x v="1548"/>
    <d v="2016-02-03T18:49:00"/>
    <x v="1"/>
  </r>
  <r>
    <n v="779"/>
    <s v="Silenus March: A Novel"/>
    <s v="A novel. Beautiful. Sparse. The truth behind the American Dream seen from the eyes of a young wanderer in the midst of the economic collapse. "/>
    <x v="38"/>
    <x v="508"/>
    <x v="1"/>
    <x v="0"/>
    <s v="USD"/>
    <n v="1287115200"/>
    <n v="1284567905"/>
    <b v="0"/>
    <x v="0"/>
    <b v="0"/>
    <s v="publishing/fiction"/>
    <n v="3"/>
    <x v="1394"/>
    <x v="4"/>
    <x v="36"/>
    <x v="1549"/>
    <d v="2010-10-15T04:00:00"/>
    <x v="7"/>
  </r>
  <r>
    <n v="2339"/>
    <s v="CACOCO - The Drinking Chocolate Revival"/>
    <s v="The 'food of the gods' has returned in molten glory! CACOCO revives drinking chocolate with a revolutionary sustainable model."/>
    <x v="23"/>
    <x v="1390"/>
    <x v="2"/>
    <x v="0"/>
    <s v="USD"/>
    <n v="1482134340"/>
    <n v="1479496309"/>
    <b v="1"/>
    <x v="389"/>
    <b v="1"/>
    <s v="food/small batch"/>
    <n v="294"/>
    <x v="1395"/>
    <x v="5"/>
    <x v="29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x v="12"/>
    <x v="1391"/>
    <x v="2"/>
    <x v="4"/>
    <s v="GBP"/>
    <n v="1419984000"/>
    <n v="1417132986"/>
    <b v="1"/>
    <x v="331"/>
    <b v="1"/>
    <s v="theater/plays"/>
    <n v="102"/>
    <x v="1396"/>
    <x v="2"/>
    <x v="5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x v="243"/>
    <x v="1392"/>
    <x v="1"/>
    <x v="4"/>
    <s v="GBP"/>
    <n v="1368792499"/>
    <n v="1366200499"/>
    <b v="0"/>
    <x v="128"/>
    <b v="0"/>
    <s v="film &amp; video/animation"/>
    <n v="22"/>
    <x v="1397"/>
    <x v="1"/>
    <x v="8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x v="14"/>
    <x v="1393"/>
    <x v="2"/>
    <x v="0"/>
    <s v="USD"/>
    <n v="1399953600"/>
    <n v="1398983245"/>
    <b v="0"/>
    <x v="99"/>
    <b v="1"/>
    <s v="theater/plays"/>
    <n v="104"/>
    <x v="1398"/>
    <x v="2"/>
    <x v="5"/>
    <x v="1553"/>
    <d v="2014-05-13T04:00:00"/>
    <x v="2"/>
  </r>
  <r>
    <n v="1620"/>
    <s v="Kickstart my music career with 300 CDs"/>
    <s v="Kickstarting my music career with 300 hard copy CDs of my first release."/>
    <x v="90"/>
    <x v="779"/>
    <x v="2"/>
    <x v="0"/>
    <s v="USD"/>
    <n v="1361606940"/>
    <n v="1361002140"/>
    <b v="0"/>
    <x v="24"/>
    <b v="1"/>
    <s v="music/rock"/>
    <n v="113"/>
    <x v="1399"/>
    <x v="6"/>
    <x v="21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x v="90"/>
    <x v="779"/>
    <x v="2"/>
    <x v="0"/>
    <s v="USD"/>
    <n v="1479592800"/>
    <n v="1476760226"/>
    <b v="0"/>
    <x v="24"/>
    <b v="1"/>
    <s v="theater/plays"/>
    <n v="113"/>
    <x v="1399"/>
    <x v="2"/>
    <x v="5"/>
    <x v="1555"/>
    <d v="2016-11-19T22:00:00"/>
    <x v="1"/>
  </r>
  <r>
    <n v="3320"/>
    <s v="Mama Threw Me So High &amp; He Who Speaks"/>
    <s v="Imaginary Theater Company presents two modern day tall tales about family, resilience and redemption."/>
    <x v="14"/>
    <x v="1394"/>
    <x v="2"/>
    <x v="0"/>
    <s v="USD"/>
    <n v="1466557557"/>
    <n v="1463965557"/>
    <b v="0"/>
    <x v="73"/>
    <b v="1"/>
    <s v="theater/plays"/>
    <n v="101"/>
    <x v="1400"/>
    <x v="2"/>
    <x v="5"/>
    <x v="1556"/>
    <d v="2016-06-22T01:05:57"/>
    <x v="1"/>
  </r>
  <r>
    <n v="1616"/>
    <s v="Aly Jados: the New EP rOckNrOLLa"/>
    <s v="HELP! We don't have much time.....Join Aly Jados in making her new EP a reality before the world ends!!!!"/>
    <x v="22"/>
    <x v="1395"/>
    <x v="2"/>
    <x v="0"/>
    <s v="USD"/>
    <n v="1353621600"/>
    <n v="1350061821"/>
    <b v="0"/>
    <x v="390"/>
    <b v="1"/>
    <s v="music/rock"/>
    <n v="104"/>
    <x v="1401"/>
    <x v="6"/>
    <x v="21"/>
    <x v="1557"/>
    <d v="2012-11-22T22:00:00"/>
    <x v="3"/>
  </r>
  <r>
    <n v="24"/>
    <s v="Bring STL Up Late to TV"/>
    <s v="STL Up Late is a weekly late night comedy talk show for St. Louis television."/>
    <x v="5"/>
    <x v="1396"/>
    <x v="2"/>
    <x v="0"/>
    <s v="USD"/>
    <n v="1442345940"/>
    <n v="1439494863"/>
    <b v="0"/>
    <x v="391"/>
    <b v="1"/>
    <s v="film &amp; video/television"/>
    <n v="109"/>
    <x v="1402"/>
    <x v="1"/>
    <x v="11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x v="7"/>
    <x v="1397"/>
    <x v="1"/>
    <x v="0"/>
    <s v="USD"/>
    <n v="1427485395"/>
    <n v="1423600995"/>
    <b v="1"/>
    <x v="3"/>
    <b v="0"/>
    <s v="photography/photobooks"/>
    <n v="2"/>
    <x v="1403"/>
    <x v="3"/>
    <x v="6"/>
    <x v="1559"/>
    <d v="2015-03-27T19:43:15"/>
    <x v="4"/>
  </r>
  <r>
    <n v="3542"/>
    <s v="Gifts of War"/>
    <s v="Ancient Greece. Giddy, champagne soaked debauchery celebrating the Trojan War's end leads to a shocking and deadly surprise."/>
    <x v="37"/>
    <x v="1398"/>
    <x v="2"/>
    <x v="0"/>
    <s v="USD"/>
    <n v="1410099822"/>
    <n v="1404915822"/>
    <b v="0"/>
    <x v="250"/>
    <b v="1"/>
    <s v="theater/plays"/>
    <n v="102"/>
    <x v="1404"/>
    <x v="2"/>
    <x v="5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x v="43"/>
    <x v="1399"/>
    <x v="1"/>
    <x v="0"/>
    <s v="USD"/>
    <n v="1420130935"/>
    <n v="1417538935"/>
    <b v="0"/>
    <x v="50"/>
    <b v="0"/>
    <s v="theater/musical"/>
    <n v="31"/>
    <x v="1405"/>
    <x v="2"/>
    <x v="18"/>
    <x v="1561"/>
    <d v="2015-01-01T16:48:55"/>
    <x v="4"/>
  </r>
  <r>
    <n v="3678"/>
    <s v="Some big Some bang"/>
    <s v="The Ugly Collective takes Some big Some bang to the Underbelly Venues at the Edinburgh Fringe!"/>
    <x v="65"/>
    <x v="780"/>
    <x v="2"/>
    <x v="4"/>
    <s v="GBP"/>
    <n v="1433076298"/>
    <n v="1430052298"/>
    <b v="0"/>
    <x v="105"/>
    <b v="1"/>
    <s v="theater/plays"/>
    <n v="103"/>
    <x v="1406"/>
    <x v="2"/>
    <x v="5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x v="27"/>
    <x v="364"/>
    <x v="2"/>
    <x v="0"/>
    <s v="USD"/>
    <n v="1414608843"/>
    <n v="1412794443"/>
    <b v="0"/>
    <x v="280"/>
    <b v="1"/>
    <s v="theater/plays"/>
    <n v="119"/>
    <x v="1407"/>
    <x v="2"/>
    <x v="5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x v="69"/>
    <x v="1400"/>
    <x v="0"/>
    <x v="0"/>
    <s v="USD"/>
    <n v="1462402850"/>
    <n v="1459810850"/>
    <b v="0"/>
    <x v="113"/>
    <b v="0"/>
    <s v="theater/spaces"/>
    <n v="17"/>
    <x v="1408"/>
    <x v="2"/>
    <x v="3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x v="8"/>
    <x v="1401"/>
    <x v="0"/>
    <x v="0"/>
    <s v="USD"/>
    <n v="1438543033"/>
    <n v="1435951033"/>
    <b v="0"/>
    <x v="3"/>
    <b v="0"/>
    <s v="technology/wearables"/>
    <n v="3"/>
    <x v="1409"/>
    <x v="0"/>
    <x v="0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x v="12"/>
    <x v="1402"/>
    <x v="2"/>
    <x v="0"/>
    <s v="USD"/>
    <n v="1440702910"/>
    <n v="1438110910"/>
    <b v="1"/>
    <x v="392"/>
    <b v="1"/>
    <s v="photography/photobooks"/>
    <n v="250"/>
    <x v="1410"/>
    <x v="3"/>
    <x v="6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x v="26"/>
    <x v="1403"/>
    <x v="3"/>
    <x v="0"/>
    <s v="USD"/>
    <n v="1491019200"/>
    <n v="1488418990"/>
    <b v="0"/>
    <x v="151"/>
    <b v="0"/>
    <s v="music/faith"/>
    <n v="26"/>
    <x v="1411"/>
    <x v="6"/>
    <x v="15"/>
    <x v="1567"/>
    <d v="2017-04-01T04:00:00"/>
    <x v="0"/>
  </r>
  <r>
    <n v="1385"/>
    <s v="Chi Might Project"/>
    <s v="Musicians, singers &amp; songwriters from all over the world collaborate via YouTube in order to create an amazing album!"/>
    <x v="10"/>
    <x v="1404"/>
    <x v="2"/>
    <x v="13"/>
    <s v="EUR"/>
    <n v="1461931860"/>
    <n v="1457109121"/>
    <b v="0"/>
    <x v="81"/>
    <b v="1"/>
    <s v="music/rock"/>
    <n v="110"/>
    <x v="1412"/>
    <x v="6"/>
    <x v="21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x v="8"/>
    <x v="1405"/>
    <x v="2"/>
    <x v="0"/>
    <s v="USD"/>
    <n v="1425132059"/>
    <n v="1422540059"/>
    <b v="0"/>
    <x v="393"/>
    <b v="1"/>
    <s v="games/tabletop games"/>
    <n v="951"/>
    <x v="1413"/>
    <x v="7"/>
    <x v="22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65"/>
    <x v="1406"/>
    <x v="2"/>
    <x v="0"/>
    <s v="USD"/>
    <n v="1446731817"/>
    <n v="1444913817"/>
    <b v="0"/>
    <x v="26"/>
    <b v="1"/>
    <s v="film &amp; video/documentary"/>
    <n v="142"/>
    <x v="1414"/>
    <x v="1"/>
    <x v="9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x v="57"/>
    <x v="1407"/>
    <x v="2"/>
    <x v="0"/>
    <s v="USD"/>
    <n v="1470801600"/>
    <n v="1468122163"/>
    <b v="0"/>
    <x v="53"/>
    <b v="1"/>
    <s v="theater/plays"/>
    <n v="100"/>
    <x v="1415"/>
    <x v="2"/>
    <x v="5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x v="14"/>
    <x v="1408"/>
    <x v="2"/>
    <x v="0"/>
    <s v="USD"/>
    <n v="1465192867"/>
    <n v="1463032867"/>
    <b v="0"/>
    <x v="73"/>
    <b v="1"/>
    <s v="music/rock"/>
    <n v="100"/>
    <x v="1415"/>
    <x v="6"/>
    <x v="21"/>
    <x v="1572"/>
    <d v="2016-06-06T06:01:07"/>
    <x v="1"/>
  </r>
  <r>
    <n v="854"/>
    <s v="Westfield Massacre - Sophomore Album &amp; Tour"/>
    <s v="Writing and Recording Sophomore record, and funding Tour to support Spring 2017 album release."/>
    <x v="244"/>
    <x v="1409"/>
    <x v="2"/>
    <x v="0"/>
    <s v="USD"/>
    <n v="1482901546"/>
    <n v="1480309546"/>
    <b v="0"/>
    <x v="394"/>
    <b v="1"/>
    <s v="music/metal"/>
    <n v="118"/>
    <x v="1416"/>
    <x v="6"/>
    <x v="40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x v="217"/>
    <x v="1410"/>
    <x v="2"/>
    <x v="0"/>
    <s v="USD"/>
    <n v="1335891603"/>
    <n v="1330711203"/>
    <b v="0"/>
    <x v="28"/>
    <b v="1"/>
    <s v="music/indie rock"/>
    <n v="114"/>
    <x v="1417"/>
    <x v="6"/>
    <x v="12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x v="76"/>
    <x v="1411"/>
    <x v="2"/>
    <x v="0"/>
    <s v="USD"/>
    <n v="1363458467"/>
    <n v="1360866467"/>
    <b v="1"/>
    <x v="395"/>
    <b v="1"/>
    <s v="film &amp; video/documentary"/>
    <n v="139"/>
    <x v="1418"/>
    <x v="1"/>
    <x v="9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x v="83"/>
    <x v="1412"/>
    <x v="1"/>
    <x v="0"/>
    <s v="USD"/>
    <n v="1373174903"/>
    <n v="1369286903"/>
    <b v="0"/>
    <x v="22"/>
    <b v="0"/>
    <s v="games/video games"/>
    <n v="9"/>
    <x v="1419"/>
    <x v="7"/>
    <x v="23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x v="37"/>
    <x v="1413"/>
    <x v="2"/>
    <x v="0"/>
    <s v="USD"/>
    <n v="1434822914"/>
    <n v="1432230914"/>
    <b v="1"/>
    <x v="240"/>
    <b v="1"/>
    <s v="theater/plays"/>
    <n v="105"/>
    <x v="1420"/>
    <x v="2"/>
    <x v="5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x v="22"/>
    <x v="1414"/>
    <x v="0"/>
    <x v="0"/>
    <s v="USD"/>
    <n v="1404909296"/>
    <n v="1402317296"/>
    <b v="0"/>
    <x v="42"/>
    <b v="0"/>
    <s v="publishing/art books"/>
    <n v="23"/>
    <x v="1421"/>
    <x v="4"/>
    <x v="33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x v="23"/>
    <x v="1415"/>
    <x v="1"/>
    <x v="0"/>
    <s v="USD"/>
    <n v="1415655289"/>
    <n v="1413059689"/>
    <b v="1"/>
    <x v="35"/>
    <b v="0"/>
    <s v="technology/makerspaces"/>
    <n v="8"/>
    <x v="1422"/>
    <x v="0"/>
    <x v="14"/>
    <x v="1579"/>
    <d v="2014-11-10T21:34:49"/>
    <x v="2"/>
  </r>
  <r>
    <n v="110"/>
    <s v="Earlids"/>
    <s v="Lee, an awkward teenager with sound-blocking earlids, must confront his self-isolation after a girl moves in next door."/>
    <x v="239"/>
    <x v="1416"/>
    <x v="2"/>
    <x v="0"/>
    <s v="USD"/>
    <n v="1384408740"/>
    <n v="1381445253"/>
    <b v="0"/>
    <x v="40"/>
    <b v="1"/>
    <s v="film &amp; video/shorts"/>
    <n v="131"/>
    <x v="1423"/>
    <x v="1"/>
    <x v="26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x v="57"/>
    <x v="1417"/>
    <x v="2"/>
    <x v="4"/>
    <s v="GBP"/>
    <n v="1462453307"/>
    <n v="1459861307"/>
    <b v="0"/>
    <x v="279"/>
    <b v="1"/>
    <s v="music/rock"/>
    <n v="103"/>
    <x v="1423"/>
    <x v="6"/>
    <x v="21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x v="67"/>
    <x v="1418"/>
    <x v="2"/>
    <x v="0"/>
    <s v="USD"/>
    <n v="1440274735"/>
    <n v="1437682735"/>
    <b v="0"/>
    <x v="123"/>
    <b v="1"/>
    <s v="theater/plays"/>
    <n v="100"/>
    <x v="1423"/>
    <x v="2"/>
    <x v="5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x v="245"/>
    <x v="1419"/>
    <x v="1"/>
    <x v="4"/>
    <s v="GBP"/>
    <n v="1475398800"/>
    <n v="1472711224"/>
    <b v="0"/>
    <x v="89"/>
    <b v="0"/>
    <s v="theater/plays"/>
    <n v="26"/>
    <x v="1424"/>
    <x v="2"/>
    <x v="5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x v="116"/>
    <x v="1420"/>
    <x v="2"/>
    <x v="0"/>
    <s v="USD"/>
    <n v="1458716340"/>
    <n v="1455721204"/>
    <b v="0"/>
    <x v="396"/>
    <b v="1"/>
    <s v="games/tabletop games"/>
    <n v="185"/>
    <x v="1425"/>
    <x v="7"/>
    <x v="22"/>
    <x v="1584"/>
    <d v="2016-03-23T06:59:00"/>
    <x v="1"/>
  </r>
  <r>
    <n v="275"/>
    <s v="Finding the Funk"/>
    <s v="A journey through the origins and influence of funk music from James Brown to D'Angelo we are FINDING THE FUNK!"/>
    <x v="26"/>
    <x v="1421"/>
    <x v="2"/>
    <x v="0"/>
    <s v="USD"/>
    <n v="1352511966"/>
    <n v="1349916366"/>
    <b v="1"/>
    <x v="397"/>
    <b v="1"/>
    <s v="film &amp; video/documentary"/>
    <n v="108"/>
    <x v="1426"/>
    <x v="1"/>
    <x v="9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x v="1422"/>
    <x v="2"/>
    <x v="0"/>
    <s v="USD"/>
    <n v="1358702480"/>
    <n v="1356110480"/>
    <b v="0"/>
    <x v="219"/>
    <b v="1"/>
    <s v="music/rock"/>
    <n v="146"/>
    <x v="1427"/>
    <x v="6"/>
    <x v="21"/>
    <x v="1586"/>
    <d v="2013-01-20T17:21:20"/>
    <x v="6"/>
  </r>
  <r>
    <n v="678"/>
    <s v="World's Smallest Mp3 Player Earpiece Bible - Ohura Project"/>
    <s v="For the isolated rice farmer. For the 14-hour taxi driver. This tiny MP3 player has the entire New Testament Bible... in their language"/>
    <x v="148"/>
    <x v="1423"/>
    <x v="1"/>
    <x v="0"/>
    <s v="USD"/>
    <n v="1463821338"/>
    <n v="1461229338"/>
    <b v="0"/>
    <x v="24"/>
    <b v="0"/>
    <s v="technology/wearables"/>
    <n v="4"/>
    <x v="1428"/>
    <x v="0"/>
    <x v="0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126"/>
    <x v="1424"/>
    <x v="2"/>
    <x v="0"/>
    <s v="USD"/>
    <n v="1466707620"/>
    <n v="1464979620"/>
    <b v="0"/>
    <x v="102"/>
    <b v="1"/>
    <s v="theater/plays"/>
    <n v="112"/>
    <x v="1429"/>
    <x v="2"/>
    <x v="5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x v="246"/>
    <x v="1425"/>
    <x v="2"/>
    <x v="0"/>
    <s v="USD"/>
    <n v="1423668220"/>
    <n v="1421076220"/>
    <b v="0"/>
    <x v="63"/>
    <b v="1"/>
    <s v="music/electronic music"/>
    <n v="108"/>
    <x v="1430"/>
    <x v="6"/>
    <x v="25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x v="65"/>
    <x v="32"/>
    <x v="2"/>
    <x v="0"/>
    <s v="USD"/>
    <n v="1483203540"/>
    <n v="1481175482"/>
    <b v="0"/>
    <x v="105"/>
    <b v="1"/>
    <s v="theater/plays"/>
    <n v="101"/>
    <x v="1430"/>
    <x v="2"/>
    <x v="5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x v="247"/>
    <x v="1426"/>
    <x v="1"/>
    <x v="0"/>
    <s v="USD"/>
    <n v="1454890620"/>
    <n v="1450724449"/>
    <b v="0"/>
    <x v="5"/>
    <b v="0"/>
    <s v="theater/spaces"/>
    <n v="4"/>
    <x v="1431"/>
    <x v="2"/>
    <x v="3"/>
    <x v="1591"/>
    <d v="2016-02-08T00:17:00"/>
    <x v="1"/>
  </r>
  <r>
    <n v="3171"/>
    <s v="The Fall - an epic theatrical adaptation"/>
    <s v="The theatrical adaptation of the epic film â€˜THE FALLâ€™ for the stage, combining theatre, live music, animation and expansive projection."/>
    <x v="77"/>
    <x v="1427"/>
    <x v="2"/>
    <x v="4"/>
    <s v="GBP"/>
    <n v="1462545358"/>
    <n v="1459953358"/>
    <b v="1"/>
    <x v="216"/>
    <b v="1"/>
    <s v="theater/plays"/>
    <n v="109"/>
    <x v="1432"/>
    <x v="2"/>
    <x v="5"/>
    <x v="1592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x v="248"/>
    <x v="898"/>
    <x v="1"/>
    <x v="15"/>
    <s v="EUR"/>
    <n v="1424421253"/>
    <n v="1421829253"/>
    <b v="1"/>
    <x v="29"/>
    <b v="0"/>
    <s v="photography/photobooks"/>
    <n v="14"/>
    <x v="1432"/>
    <x v="3"/>
    <x v="6"/>
    <x v="1593"/>
    <d v="2015-02-20T08:34:1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x v="49"/>
    <x v="1428"/>
    <x v="2"/>
    <x v="4"/>
    <s v="GBP"/>
    <n v="1433198520"/>
    <n v="1430340195"/>
    <b v="0"/>
    <x v="22"/>
    <b v="1"/>
    <s v="photography/photobooks"/>
    <n v="107"/>
    <x v="1433"/>
    <x v="3"/>
    <x v="6"/>
    <x v="1594"/>
    <d v="2015-06-01T22:42:00"/>
    <x v="4"/>
  </r>
  <r>
    <n v="2244"/>
    <s v="Warbands of the Cold North III"/>
    <s v="Finely sculpted 28mm Classic Fantasy metal and resin miniatures perfectly themed for use as a warband or adventuring party."/>
    <x v="1"/>
    <x v="1429"/>
    <x v="2"/>
    <x v="0"/>
    <s v="USD"/>
    <n v="1476649800"/>
    <n v="1475609946"/>
    <b v="0"/>
    <x v="32"/>
    <b v="1"/>
    <s v="games/tabletop games"/>
    <n v="377"/>
    <x v="1434"/>
    <x v="7"/>
    <x v="22"/>
    <x v="1595"/>
    <d v="2016-10-16T20:30:00"/>
    <x v="1"/>
  </r>
  <r>
    <n v="2955"/>
    <s v="A Stage for Stage Door Theater Company (Canceled)"/>
    <s v="Stage Door Theater needs a stage for its current and future productions. Can you help?"/>
    <x v="129"/>
    <x v="1430"/>
    <x v="0"/>
    <x v="0"/>
    <s v="USD"/>
    <n v="1434476849"/>
    <n v="1431884849"/>
    <b v="0"/>
    <x v="10"/>
    <b v="0"/>
    <s v="theater/spaces"/>
    <n v="60"/>
    <x v="1434"/>
    <x v="2"/>
    <x v="3"/>
    <x v="1596"/>
    <d v="2015-06-16T17:47:29"/>
    <x v="4"/>
  </r>
  <r>
    <n v="1009"/>
    <s v="R-CON: Run Faster, Run Longer (Canceled)"/>
    <s v="R-CON is a wearable that measures running form. Instantly know when your form is breaking down and when you are running your strongest."/>
    <x v="7"/>
    <x v="1431"/>
    <x v="0"/>
    <x v="0"/>
    <s v="USD"/>
    <n v="1466346646"/>
    <n v="1463754646"/>
    <b v="0"/>
    <x v="139"/>
    <b v="0"/>
    <s v="technology/wearables"/>
    <n v="13"/>
    <x v="1434"/>
    <x v="0"/>
    <x v="0"/>
    <x v="1597"/>
    <d v="2016-06-19T14:30:46"/>
    <x v="1"/>
  </r>
  <r>
    <n v="1576"/>
    <s v="The Obsessive Line Collection (Canceled)"/>
    <s v="For the publication of my first 3 books: an Art book, a graphic novel, and a coloring book"/>
    <x v="1"/>
    <x v="213"/>
    <x v="0"/>
    <x v="0"/>
    <s v="USD"/>
    <n v="1435698368"/>
    <n v="1431810368"/>
    <b v="0"/>
    <x v="29"/>
    <b v="0"/>
    <s v="publishing/art books"/>
    <n v="13"/>
    <x v="1434"/>
    <x v="4"/>
    <x v="33"/>
    <x v="1598"/>
    <d v="2015-06-30T21:06:08"/>
    <x v="4"/>
  </r>
  <r>
    <n v="222"/>
    <s v="SICKNESS 2014 Build Killian's Bike"/>
    <s v="Killian leader of an outlaw bike gang doesnâ€™t have a bike yet and here is your chance to help design and build his machine."/>
    <x v="90"/>
    <x v="1432"/>
    <x v="1"/>
    <x v="0"/>
    <s v="USD"/>
    <n v="1427423940"/>
    <n v="1422383318"/>
    <b v="0"/>
    <x v="12"/>
    <b v="0"/>
    <s v="film &amp; video/drama"/>
    <n v="13"/>
    <x v="1434"/>
    <x v="1"/>
    <x v="1"/>
    <x v="1599"/>
    <d v="2015-03-27T02:39:00"/>
    <x v="4"/>
  </r>
  <r>
    <n v="3857"/>
    <s v="I support Molding Heartz"/>
    <s v="The Ultimate Screenwriting Conference_x000a_is the experience showing screenwriters how to write and sell a screenplay in hollywood!"/>
    <x v="1"/>
    <x v="1433"/>
    <x v="1"/>
    <x v="0"/>
    <s v="USD"/>
    <n v="1406913120"/>
    <n v="1404927690"/>
    <b v="0"/>
    <x v="9"/>
    <b v="0"/>
    <s v="theater/plays"/>
    <n v="5"/>
    <x v="1434"/>
    <x v="2"/>
    <x v="5"/>
    <x v="1600"/>
    <d v="2014-08-01T17:12:00"/>
    <x v="2"/>
  </r>
  <r>
    <n v="1175"/>
    <s v="Bad To The Cone Food Service ATX"/>
    <s v="&quot;Create-Your-Cone&quot;. Freshly made waffle cones stuffed with your choice of yummy ingredients, or frozen yogurt!"/>
    <x v="26"/>
    <x v="1434"/>
    <x v="1"/>
    <x v="0"/>
    <s v="USD"/>
    <n v="1436981339"/>
    <n v="1434389339"/>
    <b v="0"/>
    <x v="11"/>
    <b v="0"/>
    <s v="food/food trucks"/>
    <n v="3"/>
    <x v="1434"/>
    <x v="5"/>
    <x v="10"/>
    <x v="1601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x v="141"/>
    <x v="1435"/>
    <x v="1"/>
    <x v="0"/>
    <s v="USD"/>
    <n v="1343016000"/>
    <n v="1340296440"/>
    <b v="0"/>
    <x v="49"/>
    <b v="0"/>
    <s v="music/jazz"/>
    <n v="3"/>
    <x v="1434"/>
    <x v="6"/>
    <x v="27"/>
    <x v="1602"/>
    <d v="2012-07-23T04:00:00"/>
    <x v="3"/>
  </r>
  <r>
    <n v="264"/>
    <s v="A Moment in Her Story,  1970s Boston Women's Movement"/>
    <s v="The U.S. women's movement changed the social and cultural dialog_x000a_in this country and Boston was one of the centers of this movement."/>
    <x v="1"/>
    <x v="1436"/>
    <x v="2"/>
    <x v="0"/>
    <s v="USD"/>
    <n v="1336747995"/>
    <n v="1334155995"/>
    <b v="1"/>
    <x v="264"/>
    <b v="1"/>
    <s v="film &amp; video/documentary"/>
    <n v="118"/>
    <x v="1435"/>
    <x v="1"/>
    <x v="9"/>
    <x v="1603"/>
    <d v="2012-05-11T14:53:15"/>
    <x v="3"/>
  </r>
  <r>
    <n v="3763"/>
    <s v="[title of show] â€” The Chicago Storefront Premiere"/>
    <s v="A musical about two guys writing a musical about...two guys writing a musical."/>
    <x v="1"/>
    <x v="265"/>
    <x v="2"/>
    <x v="0"/>
    <s v="USD"/>
    <n v="1427907626"/>
    <n v="1425319226"/>
    <b v="0"/>
    <x v="132"/>
    <b v="1"/>
    <s v="theater/musical"/>
    <n v="100"/>
    <x v="1436"/>
    <x v="2"/>
    <x v="18"/>
    <x v="1604"/>
    <d v="2015-04-01T17:00:26"/>
    <x v="4"/>
  </r>
  <r>
    <n v="2604"/>
    <s v="Hermes Spacecraft"/>
    <s v="We're building a full size rocket motor for our Hermes Spacecraft.  Help us Kickstart the next generation of space travel!"/>
    <x v="26"/>
    <x v="1437"/>
    <x v="2"/>
    <x v="0"/>
    <s v="USD"/>
    <n v="1335662023"/>
    <n v="1333070023"/>
    <b v="1"/>
    <x v="199"/>
    <b v="1"/>
    <s v="technology/space exploration"/>
    <n v="104"/>
    <x v="1437"/>
    <x v="0"/>
    <x v="28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x v="14"/>
    <x v="1438"/>
    <x v="2"/>
    <x v="0"/>
    <s v="USD"/>
    <n v="1466014499"/>
    <n v="1463422499"/>
    <b v="0"/>
    <x v="141"/>
    <b v="1"/>
    <s v="theater/plays"/>
    <n v="114"/>
    <x v="1438"/>
    <x v="2"/>
    <x v="5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x v="93"/>
    <x v="1439"/>
    <x v="2"/>
    <x v="0"/>
    <s v="USD"/>
    <n v="1363889015"/>
    <n v="1361300615"/>
    <b v="1"/>
    <x v="398"/>
    <b v="1"/>
    <s v="music/indie rock"/>
    <n v="429"/>
    <x v="1439"/>
    <x v="6"/>
    <x v="12"/>
    <x v="1607"/>
    <d v="2013-03-21T18:03:35"/>
    <x v="6"/>
  </r>
  <r>
    <n v="3075"/>
    <s v="The Little MAGIC Theatre"/>
    <s v="Magic Morgan &amp; Liliana are raising funds to expand their famed traveling magic show to a theater of magic."/>
    <x v="38"/>
    <x v="1440"/>
    <x v="1"/>
    <x v="0"/>
    <s v="USD"/>
    <n v="1471573640"/>
    <n v="1467253640"/>
    <b v="0"/>
    <x v="113"/>
    <b v="0"/>
    <s v="theater/spaces"/>
    <n v="9"/>
    <x v="1440"/>
    <x v="2"/>
    <x v="3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x v="162"/>
    <x v="1441"/>
    <x v="2"/>
    <x v="4"/>
    <s v="GBP"/>
    <n v="1422658930"/>
    <n v="1421362930"/>
    <b v="0"/>
    <x v="80"/>
    <b v="1"/>
    <s v="theater/plays"/>
    <n v="170"/>
    <x v="1441"/>
    <x v="2"/>
    <x v="5"/>
    <x v="1609"/>
    <d v="2015-01-30T23:02:10"/>
    <x v="4"/>
  </r>
  <r>
    <n v="2276"/>
    <s v="Giggle Chips:  ABC Computer Science Game Cards"/>
    <s v="ABC cards include definitions, shapes recognition, robot tangram, a binary concentration and color memory games! Made in the U.S."/>
    <x v="249"/>
    <x v="1442"/>
    <x v="2"/>
    <x v="0"/>
    <s v="USD"/>
    <n v="1388936289"/>
    <n v="1386344289"/>
    <b v="0"/>
    <x v="131"/>
    <b v="1"/>
    <s v="games/tabletop games"/>
    <n v="106"/>
    <x v="1442"/>
    <x v="7"/>
    <x v="22"/>
    <x v="1610"/>
    <d v="2014-01-05T15:38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25"/>
    <x v="1443"/>
    <x v="1"/>
    <x v="13"/>
    <s v="EUR"/>
    <n v="1434213443"/>
    <n v="1431621443"/>
    <b v="0"/>
    <x v="9"/>
    <b v="0"/>
    <s v="technology/web"/>
    <n v="0"/>
    <x v="1442"/>
    <x v="0"/>
    <x v="24"/>
    <x v="1611"/>
    <d v="2015-06-13T16:37:23"/>
    <x v="4"/>
  </r>
  <r>
    <n v="1652"/>
    <s v="Autumn Ashley: The Bold New EP &quot;Battle Grounds&quot;"/>
    <s v="A stunning musical story, telling of the triumphs and struggles we experience through our relationships with life, friends and lovers."/>
    <x v="67"/>
    <x v="1444"/>
    <x v="2"/>
    <x v="0"/>
    <s v="USD"/>
    <n v="1385297393"/>
    <n v="1382701793"/>
    <b v="0"/>
    <x v="2"/>
    <b v="1"/>
    <s v="music/pop"/>
    <n v="101"/>
    <x v="1443"/>
    <x v="6"/>
    <x v="13"/>
    <x v="1612"/>
    <d v="2013-11-24T12:49:53"/>
    <x v="6"/>
  </r>
  <r>
    <n v="2237"/>
    <s v="Monster Mansion"/>
    <s v="A real-time cooperative adventure for 2-8 players. Defeat legendary monsters to earn gold and escape before the time RUNS OUT!"/>
    <x v="55"/>
    <x v="1445"/>
    <x v="2"/>
    <x v="0"/>
    <s v="USD"/>
    <n v="1415779140"/>
    <n v="1412294683"/>
    <b v="0"/>
    <x v="399"/>
    <b v="1"/>
    <s v="games/tabletop games"/>
    <n v="353"/>
    <x v="1444"/>
    <x v="7"/>
    <x v="22"/>
    <x v="1613"/>
    <d v="2014-11-12T07:59:00"/>
    <x v="2"/>
  </r>
  <r>
    <n v="3823"/>
    <s v="FEED"/>
    <s v="Feed, a new play by Garrett Markgraf (based on the novel by M.T. Anderson), Directed by Anna Marck at Oakland University."/>
    <x v="14"/>
    <x v="1446"/>
    <x v="2"/>
    <x v="0"/>
    <s v="USD"/>
    <n v="1437364740"/>
    <n v="1434405044"/>
    <b v="0"/>
    <x v="179"/>
    <b v="1"/>
    <s v="theater/plays"/>
    <n v="106"/>
    <x v="1444"/>
    <x v="2"/>
    <x v="5"/>
    <x v="1614"/>
    <d v="2015-07-20T03:59:00"/>
    <x v="4"/>
  </r>
  <r>
    <n v="1617"/>
    <s v="The Coffis Brothers 2nd Album!"/>
    <s v="The Coffis Brothers &amp;The Mountain Men are recording a brand new full length record."/>
    <x v="77"/>
    <x v="1447"/>
    <x v="2"/>
    <x v="0"/>
    <s v="USD"/>
    <n v="1383332400"/>
    <n v="1380470188"/>
    <b v="0"/>
    <x v="82"/>
    <b v="1"/>
    <s v="music/rock"/>
    <n v="146"/>
    <x v="1445"/>
    <x v="6"/>
    <x v="21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x v="17"/>
    <x v="1448"/>
    <x v="2"/>
    <x v="0"/>
    <s v="USD"/>
    <n v="1400137131"/>
    <n v="1397545131"/>
    <b v="1"/>
    <x v="400"/>
    <b v="1"/>
    <s v="technology/hardware"/>
    <n v="126"/>
    <x v="1446"/>
    <x v="0"/>
    <x v="4"/>
    <x v="1616"/>
    <d v="2014-05-15T06:58:51"/>
    <x v="2"/>
  </r>
  <r>
    <n v="1366"/>
    <s v="Kick It! A Tribute to the A.K.s"/>
    <s v="A musical memorial for Alexi Petersen."/>
    <x v="49"/>
    <x v="1449"/>
    <x v="2"/>
    <x v="0"/>
    <s v="USD"/>
    <n v="1417049663"/>
    <n v="1413158063"/>
    <b v="0"/>
    <x v="115"/>
    <b v="1"/>
    <s v="music/rock"/>
    <n v="126"/>
    <x v="1447"/>
    <x v="6"/>
    <x v="21"/>
    <x v="1617"/>
    <d v="2014-11-27T00:54:23"/>
    <x v="2"/>
  </r>
  <r>
    <n v="2321"/>
    <s v="WienerWÃ¼rze"/>
    <s v="Universal organic liquid seasoning brewed all natural from lupine, oat, salt and water for soups, salads, stews and more"/>
    <x v="250"/>
    <x v="1450"/>
    <x v="3"/>
    <x v="11"/>
    <s v="EUR"/>
    <n v="1491282901"/>
    <n v="1488694501"/>
    <b v="0"/>
    <x v="310"/>
    <b v="0"/>
    <s v="food/small batch"/>
    <n v="39"/>
    <x v="1448"/>
    <x v="5"/>
    <x v="29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x v="65"/>
    <x v="142"/>
    <x v="2"/>
    <x v="4"/>
    <s v="GBP"/>
    <n v="1445604236"/>
    <n v="1443185036"/>
    <b v="0"/>
    <x v="105"/>
    <b v="1"/>
    <s v="theater/plays"/>
    <n v="100"/>
    <x v="1449"/>
    <x v="2"/>
    <x v="5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x v="1"/>
    <x v="1451"/>
    <x v="2"/>
    <x v="0"/>
    <s v="USD"/>
    <n v="1341683211"/>
    <n v="1339091211"/>
    <b v="1"/>
    <x v="224"/>
    <b v="1"/>
    <s v="music/rock"/>
    <n v="104"/>
    <x v="1450"/>
    <x v="6"/>
    <x v="21"/>
    <x v="1620"/>
    <d v="2012-07-07T17:46:51"/>
    <x v="3"/>
  </r>
  <r>
    <n v="3467"/>
    <s v="Venus in Fur, Los Angeles."/>
    <s v="Venus in Fur, By David Ives."/>
    <x v="43"/>
    <x v="916"/>
    <x v="2"/>
    <x v="0"/>
    <s v="USD"/>
    <n v="1426864032"/>
    <n v="1424275632"/>
    <b v="0"/>
    <x v="86"/>
    <b v="1"/>
    <s v="theater/plays"/>
    <n v="101"/>
    <x v="1450"/>
    <x v="2"/>
    <x v="5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x v="129"/>
    <x v="1452"/>
    <x v="2"/>
    <x v="0"/>
    <s v="USD"/>
    <n v="1458057600"/>
    <n v="1455938520"/>
    <b v="0"/>
    <x v="164"/>
    <b v="1"/>
    <s v="theater/musical"/>
    <n v="129"/>
    <x v="1451"/>
    <x v="2"/>
    <x v="18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x v="41"/>
    <x v="1453"/>
    <x v="2"/>
    <x v="0"/>
    <s v="USD"/>
    <n v="1386372120"/>
    <n v="1382659060"/>
    <b v="0"/>
    <x v="69"/>
    <b v="1"/>
    <s v="music/rock"/>
    <n v="107"/>
    <x v="1452"/>
    <x v="6"/>
    <x v="21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x v="162"/>
    <x v="1240"/>
    <x v="2"/>
    <x v="0"/>
    <s v="USD"/>
    <n v="1410550484"/>
    <n v="1408995284"/>
    <b v="0"/>
    <x v="62"/>
    <b v="1"/>
    <s v="theater/plays"/>
    <n v="129"/>
    <x v="1453"/>
    <x v="2"/>
    <x v="5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x v="55"/>
    <x v="1454"/>
    <x v="2"/>
    <x v="0"/>
    <s v="USD"/>
    <n v="1486702800"/>
    <n v="1484058261"/>
    <b v="0"/>
    <x v="283"/>
    <b v="1"/>
    <s v="music/rock"/>
    <n v="122"/>
    <x v="1454"/>
    <x v="6"/>
    <x v="21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51"/>
    <x v="1455"/>
    <x v="1"/>
    <x v="0"/>
    <s v="USD"/>
    <n v="1413735972"/>
    <n v="1411143972"/>
    <b v="0"/>
    <x v="191"/>
    <b v="0"/>
    <s v="technology/web"/>
    <n v="37"/>
    <x v="1455"/>
    <x v="0"/>
    <x v="24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x v="162"/>
    <x v="1456"/>
    <x v="2"/>
    <x v="0"/>
    <s v="USD"/>
    <n v="1470197340"/>
    <n v="1467497652"/>
    <b v="0"/>
    <x v="50"/>
    <b v="1"/>
    <s v="theater/plays"/>
    <n v="113"/>
    <x v="1456"/>
    <x v="2"/>
    <x v="5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x v="14"/>
    <x v="1457"/>
    <x v="1"/>
    <x v="0"/>
    <s v="USD"/>
    <n v="1404570147"/>
    <n v="1401978147"/>
    <b v="0"/>
    <x v="18"/>
    <b v="0"/>
    <s v="theater/plays"/>
    <n v="18"/>
    <x v="1456"/>
    <x v="2"/>
    <x v="5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x v="77"/>
    <x v="148"/>
    <x v="2"/>
    <x v="0"/>
    <s v="USD"/>
    <n v="1333310458"/>
    <n v="1330722058"/>
    <b v="1"/>
    <x v="22"/>
    <b v="1"/>
    <s v="theater/plays"/>
    <n v="113"/>
    <x v="1457"/>
    <x v="2"/>
    <x v="5"/>
    <x v="1629"/>
    <d v="2012-04-01T20:00:58"/>
    <x v="3"/>
  </r>
  <r>
    <n v="1248"/>
    <s v="The Vandies // Full length album!"/>
    <s v="The Vandies make pop rock in glorious Portland, Oregon. Help us fund our first full length album!"/>
    <x v="14"/>
    <x v="1458"/>
    <x v="2"/>
    <x v="0"/>
    <s v="USD"/>
    <n v="1402642740"/>
    <n v="1399563953"/>
    <b v="1"/>
    <x v="96"/>
    <b v="1"/>
    <s v="music/rock"/>
    <n v="152"/>
    <x v="1458"/>
    <x v="6"/>
    <x v="21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x v="1"/>
    <x v="9"/>
    <x v="2"/>
    <x v="0"/>
    <s v="USD"/>
    <n v="1397354400"/>
    <n v="1395277318"/>
    <b v="0"/>
    <x v="224"/>
    <b v="1"/>
    <s v="film &amp; video/shorts"/>
    <n v="104"/>
    <x v="1459"/>
    <x v="1"/>
    <x v="26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x v="1"/>
    <x v="1459"/>
    <x v="2"/>
    <x v="0"/>
    <s v="USD"/>
    <n v="1423165441"/>
    <n v="1420573441"/>
    <b v="1"/>
    <x v="203"/>
    <b v="1"/>
    <s v="technology/hardware"/>
    <n v="235"/>
    <x v="1460"/>
    <x v="0"/>
    <x v="4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x v="38"/>
    <x v="1460"/>
    <x v="2"/>
    <x v="0"/>
    <s v="USD"/>
    <n v="1419051540"/>
    <n v="1416244863"/>
    <b v="1"/>
    <x v="401"/>
    <b v="1"/>
    <s v="publishing/radio &amp; podcasts"/>
    <n v="189"/>
    <x v="1461"/>
    <x v="4"/>
    <x v="34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x v="65"/>
    <x v="1461"/>
    <x v="1"/>
    <x v="2"/>
    <s v="AUD"/>
    <n v="1430316426"/>
    <n v="1427724426"/>
    <b v="0"/>
    <x v="0"/>
    <b v="0"/>
    <s v="theater/plays"/>
    <n v="19"/>
    <x v="1461"/>
    <x v="2"/>
    <x v="5"/>
    <x v="1634"/>
    <d v="2015-04-29T14:07:06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x v="22"/>
    <x v="1462"/>
    <x v="2"/>
    <x v="13"/>
    <s v="EUR"/>
    <n v="1444291193"/>
    <n v="1441699193"/>
    <b v="1"/>
    <x v="402"/>
    <b v="1"/>
    <s v="theater/spaces"/>
    <n v="120"/>
    <x v="1462"/>
    <x v="2"/>
    <x v="3"/>
    <x v="1635"/>
    <d v="2015-10-08T07:59:53"/>
    <x v="4"/>
  </r>
  <r>
    <n v="3440"/>
    <s v="Gruesome Playground Injuries"/>
    <s v="LA-based team of professional actors and directors taking Rajiv Joseph's harrowing and romantic play to the Boulder community."/>
    <x v="1"/>
    <x v="1463"/>
    <x v="2"/>
    <x v="0"/>
    <s v="USD"/>
    <n v="1405095300"/>
    <n v="1403146628"/>
    <b v="0"/>
    <x v="278"/>
    <b v="1"/>
    <s v="theater/plays"/>
    <n v="105"/>
    <x v="1462"/>
    <x v="2"/>
    <x v="5"/>
    <x v="1636"/>
    <d v="2014-07-11T16:15:00"/>
    <x v="2"/>
  </r>
  <r>
    <n v="1519"/>
    <s v="Jesus Days, 1978-1983"/>
    <s v="A documentary photobook that captures the late 70s in evangelical America seen thru the eyes of a closeted and religious young man."/>
    <x v="104"/>
    <x v="1464"/>
    <x v="2"/>
    <x v="0"/>
    <s v="USD"/>
    <n v="1403301540"/>
    <n v="1400867283"/>
    <b v="1"/>
    <x v="277"/>
    <b v="1"/>
    <s v="photography/photobooks"/>
    <n v="103"/>
    <x v="1462"/>
    <x v="3"/>
    <x v="6"/>
    <x v="163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x v="65"/>
    <x v="1465"/>
    <x v="2"/>
    <x v="0"/>
    <s v="USD"/>
    <n v="1424997000"/>
    <n v="1421983138"/>
    <b v="0"/>
    <x v="53"/>
    <b v="1"/>
    <s v="music/classical music"/>
    <n v="195"/>
    <x v="1463"/>
    <x v="6"/>
    <x v="30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x v="5"/>
    <x v="1466"/>
    <x v="2"/>
    <x v="4"/>
    <s v="GBP"/>
    <n v="1399033810"/>
    <n v="1396441810"/>
    <b v="0"/>
    <x v="403"/>
    <b v="1"/>
    <s v="technology/hardware"/>
    <n v="114"/>
    <x v="1464"/>
    <x v="0"/>
    <x v="4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x v="26"/>
    <x v="921"/>
    <x v="1"/>
    <x v="0"/>
    <s v="USD"/>
    <n v="1350687657"/>
    <n v="1346799657"/>
    <b v="0"/>
    <x v="29"/>
    <b v="0"/>
    <s v="film &amp; video/animation"/>
    <n v="3"/>
    <x v="1465"/>
    <x v="1"/>
    <x v="8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x v="65"/>
    <x v="1467"/>
    <x v="2"/>
    <x v="0"/>
    <s v="USD"/>
    <n v="1483822800"/>
    <n v="1481058170"/>
    <b v="0"/>
    <x v="23"/>
    <b v="1"/>
    <s v="photography/photobooks"/>
    <n v="109"/>
    <x v="1466"/>
    <x v="3"/>
    <x v="6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x v="74"/>
    <x v="1468"/>
    <x v="2"/>
    <x v="0"/>
    <s v="USD"/>
    <n v="1437620400"/>
    <n v="1434931811"/>
    <b v="0"/>
    <x v="357"/>
    <b v="1"/>
    <s v="film &amp; video/television"/>
    <n v="137"/>
    <x v="1467"/>
    <x v="1"/>
    <x v="11"/>
    <x v="1642"/>
    <d v="2015-07-23T03:00:00"/>
    <x v="4"/>
  </r>
  <r>
    <n v="1787"/>
    <s v="Alpamayo to Yerupaja"/>
    <s v="Raising awareness to the effects of global warming through photographs of the high mountains of Peru."/>
    <x v="22"/>
    <x v="1469"/>
    <x v="1"/>
    <x v="0"/>
    <s v="USD"/>
    <n v="1428158637"/>
    <n v="1425570237"/>
    <b v="1"/>
    <x v="164"/>
    <b v="0"/>
    <s v="photography/photobooks"/>
    <n v="15"/>
    <x v="1468"/>
    <x v="3"/>
    <x v="6"/>
    <x v="1643"/>
    <d v="2015-04-04T14:43:57"/>
    <x v="4"/>
  </r>
  <r>
    <n v="2629"/>
    <s v="Project Dragonfly - Sail to the Stars"/>
    <s v="The first international contest to let students shape the future of interstellar travel."/>
    <x v="1"/>
    <x v="1470"/>
    <x v="2"/>
    <x v="4"/>
    <s v="GBP"/>
    <n v="1431608122"/>
    <n v="1429016122"/>
    <b v="0"/>
    <x v="13"/>
    <b v="1"/>
    <s v="technology/space exploration"/>
    <n v="128"/>
    <x v="1469"/>
    <x v="0"/>
    <x v="28"/>
    <x v="1644"/>
    <d v="2015-05-14T12:55:22"/>
    <x v="4"/>
  </r>
  <r>
    <n v="2831"/>
    <s v="Tackett &amp; Pyke put on a Play"/>
    <s v="We each wrote a play and would like to produce them for you for nothing more than art's sake!"/>
    <x v="43"/>
    <x v="1471"/>
    <x v="2"/>
    <x v="0"/>
    <s v="USD"/>
    <n v="1437076070"/>
    <n v="1434484070"/>
    <b v="0"/>
    <x v="121"/>
    <b v="1"/>
    <s v="theater/plays"/>
    <n v="111"/>
    <x v="1470"/>
    <x v="2"/>
    <x v="5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x v="22"/>
    <x v="963"/>
    <x v="2"/>
    <x v="0"/>
    <s v="USD"/>
    <n v="1487347500"/>
    <n v="1484715366"/>
    <b v="0"/>
    <x v="82"/>
    <b v="1"/>
    <s v="theater/plays"/>
    <n v="101"/>
    <x v="1471"/>
    <x v="2"/>
    <x v="5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x v="27"/>
    <x v="36"/>
    <x v="2"/>
    <x v="0"/>
    <s v="USD"/>
    <n v="1427469892"/>
    <n v="1424881492"/>
    <b v="0"/>
    <x v="89"/>
    <b v="1"/>
    <s v="theater/plays"/>
    <n v="100"/>
    <x v="1471"/>
    <x v="2"/>
    <x v="5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x v="147"/>
    <x v="1472"/>
    <x v="2"/>
    <x v="16"/>
    <s v="EUR"/>
    <n v="1459978200"/>
    <n v="1458416585"/>
    <b v="0"/>
    <x v="56"/>
    <b v="1"/>
    <s v="theater/plays"/>
    <n v="107"/>
    <x v="1472"/>
    <x v="2"/>
    <x v="5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x v="45"/>
    <x v="666"/>
    <x v="1"/>
    <x v="4"/>
    <s v="GBP"/>
    <n v="1450181400"/>
    <n v="1447429868"/>
    <b v="1"/>
    <x v="20"/>
    <b v="0"/>
    <s v="photography/photobooks"/>
    <n v="14"/>
    <x v="1473"/>
    <x v="3"/>
    <x v="6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x v="1"/>
    <x v="1473"/>
    <x v="2"/>
    <x v="0"/>
    <s v="USD"/>
    <n v="1434342894"/>
    <n v="1432269294"/>
    <b v="0"/>
    <x v="214"/>
    <b v="1"/>
    <s v="music/rock"/>
    <n v="111"/>
    <x v="1474"/>
    <x v="6"/>
    <x v="21"/>
    <x v="1650"/>
    <d v="2015-06-15T04:34:54"/>
    <x v="4"/>
  </r>
  <r>
    <n v="3358"/>
    <s v="One-Man Show: &quot;The Book Of oded, Chapter 2&quot;"/>
    <s v="Alef productions, LLC is proud to present a World Premiere Play about Acceptance, Relationships,  Mortality and Love!"/>
    <x v="22"/>
    <x v="1474"/>
    <x v="2"/>
    <x v="0"/>
    <s v="USD"/>
    <n v="1416385679"/>
    <n v="1413790079"/>
    <b v="0"/>
    <x v="404"/>
    <b v="1"/>
    <s v="theater/plays"/>
    <n v="103"/>
    <x v="1475"/>
    <x v="2"/>
    <x v="5"/>
    <x v="1651"/>
    <d v="2014-11-19T08:27:59"/>
    <x v="2"/>
  </r>
  <r>
    <n v="2158"/>
    <s v="PerfectGolf"/>
    <s v="A next generation golf game with a course designer and a massively multiplayer online tour. Join the fun and help us create it"/>
    <x v="16"/>
    <x v="1475"/>
    <x v="1"/>
    <x v="0"/>
    <s v="USD"/>
    <n v="1360009774"/>
    <n v="1356121774"/>
    <b v="0"/>
    <x v="230"/>
    <b v="0"/>
    <s v="games/video games"/>
    <n v="7"/>
    <x v="1475"/>
    <x v="7"/>
    <x v="23"/>
    <x v="1652"/>
    <d v="2013-02-04T20:29:34"/>
    <x v="6"/>
  </r>
  <r>
    <n v="4022"/>
    <s v="The Merchant of Venice as Shakespeare Heard It"/>
    <s v="Help us produce a video of the first Original Pronunciation Merchant of Venice."/>
    <x v="55"/>
    <x v="1476"/>
    <x v="1"/>
    <x v="0"/>
    <s v="USD"/>
    <n v="1422759240"/>
    <n v="1418824867"/>
    <b v="0"/>
    <x v="405"/>
    <b v="0"/>
    <s v="theater/plays"/>
    <n v="70"/>
    <x v="1476"/>
    <x v="2"/>
    <x v="5"/>
    <x v="1653"/>
    <d v="2015-02-01T02:54:00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41"/>
    <x v="1477"/>
    <x v="2"/>
    <x v="0"/>
    <s v="USD"/>
    <n v="1335564000"/>
    <n v="1332182049"/>
    <b v="0"/>
    <x v="42"/>
    <b v="1"/>
    <s v="music/rock"/>
    <n v="148"/>
    <x v="1477"/>
    <x v="6"/>
    <x v="21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x v="1"/>
    <x v="1478"/>
    <x v="2"/>
    <x v="0"/>
    <s v="USD"/>
    <n v="1447463050"/>
    <n v="1444867450"/>
    <b v="0"/>
    <x v="227"/>
    <b v="1"/>
    <s v="music/rock"/>
    <n v="114"/>
    <x v="1478"/>
    <x v="6"/>
    <x v="21"/>
    <x v="1655"/>
    <d v="2015-11-14T01:04:10"/>
    <x v="4"/>
  </r>
  <r>
    <n v="1298"/>
    <s v="Dinosaur Dreams"/>
    <s v="A play that raises awareness for mental health and explores the psychological effects childhood abuse can have on an adult."/>
    <x v="65"/>
    <x v="1479"/>
    <x v="2"/>
    <x v="4"/>
    <s v="GBP"/>
    <n v="1461860432"/>
    <n v="1459268432"/>
    <b v="0"/>
    <x v="4"/>
    <b v="1"/>
    <s v="theater/plays"/>
    <n v="105"/>
    <x v="1479"/>
    <x v="2"/>
    <x v="5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x v="22"/>
    <x v="1480"/>
    <x v="2"/>
    <x v="0"/>
    <s v="USD"/>
    <n v="1474694787"/>
    <n v="1472102787"/>
    <b v="0"/>
    <x v="406"/>
    <b v="1"/>
    <s v="music/metal"/>
    <n v="120"/>
    <x v="1480"/>
    <x v="6"/>
    <x v="40"/>
    <x v="1657"/>
    <d v="2016-09-24T05:26:27"/>
    <x v="1"/>
  </r>
  <r>
    <n v="3167"/>
    <s v="Destiny is Judd Nelson: a new play at FringeNYC"/>
    <s v="What is destiny? Explore it with us this August at FringeNYC."/>
    <x v="43"/>
    <x v="1481"/>
    <x v="2"/>
    <x v="0"/>
    <s v="USD"/>
    <n v="1406952781"/>
    <n v="1405743181"/>
    <b v="1"/>
    <x v="155"/>
    <b v="1"/>
    <s v="theater/plays"/>
    <n v="116"/>
    <x v="1481"/>
    <x v="2"/>
    <x v="5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65"/>
    <x v="1482"/>
    <x v="2"/>
    <x v="0"/>
    <s v="USD"/>
    <n v="1438226724"/>
    <n v="1433042724"/>
    <b v="0"/>
    <x v="97"/>
    <b v="1"/>
    <s v="theater/plays"/>
    <n v="101"/>
    <x v="1482"/>
    <x v="2"/>
    <x v="5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x v="38"/>
    <x v="1483"/>
    <x v="2"/>
    <x v="0"/>
    <s v="USD"/>
    <n v="1484841471"/>
    <n v="1482249471"/>
    <b v="0"/>
    <x v="297"/>
    <b v="1"/>
    <s v="theater/spaces"/>
    <n v="105"/>
    <x v="1483"/>
    <x v="2"/>
    <x v="3"/>
    <x v="166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63"/>
    <x v="1484"/>
    <x v="2"/>
    <x v="0"/>
    <s v="USD"/>
    <n v="1291131815"/>
    <n v="1287071015"/>
    <b v="1"/>
    <x v="170"/>
    <b v="1"/>
    <s v="music/rock"/>
    <n v="119"/>
    <x v="1484"/>
    <x v="6"/>
    <x v="21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x v="22"/>
    <x v="1485"/>
    <x v="2"/>
    <x v="0"/>
    <s v="USD"/>
    <n v="1446868800"/>
    <n v="1444821127"/>
    <b v="1"/>
    <x v="261"/>
    <b v="1"/>
    <s v="film &amp; video/documentary"/>
    <n v="106"/>
    <x v="1485"/>
    <x v="1"/>
    <x v="9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x v="41"/>
    <x v="1486"/>
    <x v="1"/>
    <x v="4"/>
    <s v="GBP"/>
    <n v="1435325100"/>
    <n v="1432072893"/>
    <b v="0"/>
    <x v="62"/>
    <b v="0"/>
    <s v="theater/plays"/>
    <n v="67"/>
    <x v="1486"/>
    <x v="2"/>
    <x v="5"/>
    <x v="1663"/>
    <d v="2015-06-26T13:25:00"/>
    <x v="4"/>
  </r>
  <r>
    <n v="776"/>
    <s v="Run Ragged"/>
    <s v="Would anything change if women were in charge? Book Clubs, readers, and critics herald the latest by award-winning author, Aguila."/>
    <x v="77"/>
    <x v="1487"/>
    <x v="1"/>
    <x v="0"/>
    <s v="USD"/>
    <n v="1444539600"/>
    <n v="1441297645"/>
    <b v="0"/>
    <x v="59"/>
    <b v="0"/>
    <s v="publishing/fiction"/>
    <n v="51"/>
    <x v="1487"/>
    <x v="4"/>
    <x v="36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x v="1"/>
    <x v="1488"/>
    <x v="2"/>
    <x v="0"/>
    <s v="USD"/>
    <n v="1406557877"/>
    <n v="1404743477"/>
    <b v="1"/>
    <x v="278"/>
    <b v="1"/>
    <s v="theater/plays"/>
    <n v="104"/>
    <x v="1488"/>
    <x v="2"/>
    <x v="5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x v="43"/>
    <x v="1489"/>
    <x v="2"/>
    <x v="0"/>
    <s v="USD"/>
    <n v="1481184000"/>
    <n v="1479708680"/>
    <b v="0"/>
    <x v="407"/>
    <b v="1"/>
    <s v="music/metal"/>
    <n v="267"/>
    <x v="1489"/>
    <x v="6"/>
    <x v="40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x v="26"/>
    <x v="1490"/>
    <x v="1"/>
    <x v="0"/>
    <s v="USD"/>
    <n v="1395158130"/>
    <n v="1392569730"/>
    <b v="0"/>
    <x v="4"/>
    <b v="0"/>
    <s v="publishing/children's books"/>
    <n v="10"/>
    <x v="1489"/>
    <x v="4"/>
    <x v="37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22"/>
    <x v="1491"/>
    <x v="2"/>
    <x v="0"/>
    <s v="USD"/>
    <n v="1400006636"/>
    <n v="1397414636"/>
    <b v="1"/>
    <x v="408"/>
    <b v="1"/>
    <s v="technology/hardware"/>
    <n v="193"/>
    <x v="1490"/>
    <x v="0"/>
    <x v="4"/>
    <x v="1668"/>
    <d v="2014-05-13T18:43:56"/>
    <x v="2"/>
  </r>
  <r>
    <n v="2099"/>
    <s v="Roosevelt Died."/>
    <s v="Our tour van died, we need help!"/>
    <x v="43"/>
    <x v="1492"/>
    <x v="2"/>
    <x v="0"/>
    <s v="USD"/>
    <n v="1435808400"/>
    <n v="1434650084"/>
    <b v="0"/>
    <x v="279"/>
    <b v="1"/>
    <s v="music/indie rock"/>
    <n v="132"/>
    <x v="1491"/>
    <x v="6"/>
    <x v="12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43"/>
    <x v="1493"/>
    <x v="2"/>
    <x v="0"/>
    <s v="USD"/>
    <n v="1336528804"/>
    <n v="1331348404"/>
    <b v="0"/>
    <x v="34"/>
    <b v="1"/>
    <s v="music/rock"/>
    <n v="101"/>
    <x v="1491"/>
    <x v="6"/>
    <x v="21"/>
    <x v="1670"/>
    <d v="2012-05-09T02:00:04"/>
    <x v="3"/>
  </r>
  <r>
    <n v="3699"/>
    <s v="Tell Me That You Love Me"/>
    <s v="Tell Me That You Love Me, a new play about the love affair between Actress and Writer, with the novel Arch of Triumph as the backdrop"/>
    <x v="14"/>
    <x v="1494"/>
    <x v="2"/>
    <x v="0"/>
    <s v="USD"/>
    <n v="1413383216"/>
    <n v="1410791216"/>
    <b v="0"/>
    <x v="79"/>
    <b v="1"/>
    <s v="theater/plays"/>
    <n v="101"/>
    <x v="1492"/>
    <x v="2"/>
    <x v="5"/>
    <x v="167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x v="160"/>
    <x v="1495"/>
    <x v="1"/>
    <x v="0"/>
    <s v="USD"/>
    <n v="1462112318"/>
    <n v="1459520318"/>
    <b v="0"/>
    <x v="9"/>
    <b v="0"/>
    <s v="theater/plays"/>
    <n v="34"/>
    <x v="1492"/>
    <x v="2"/>
    <x v="5"/>
    <x v="1672"/>
    <d v="2016-05-01T14:18:38"/>
    <x v="1"/>
  </r>
  <r>
    <n v="3156"/>
    <s v="Bringing First Love/Worst Love To Life"/>
    <s v="First Love/Worst Love is an examination of love and its mutability, as expressed through twelve stories and five actors on one stage."/>
    <x v="37"/>
    <x v="1496"/>
    <x v="2"/>
    <x v="0"/>
    <s v="USD"/>
    <n v="1338591144"/>
    <n v="1335567144"/>
    <b v="1"/>
    <x v="72"/>
    <b v="1"/>
    <s v="theater/plays"/>
    <n v="102"/>
    <x v="1493"/>
    <x v="2"/>
    <x v="5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x v="43"/>
    <x v="1497"/>
    <x v="2"/>
    <x v="0"/>
    <s v="USD"/>
    <n v="1338523140"/>
    <n v="1334442519"/>
    <b v="1"/>
    <x v="100"/>
    <b v="1"/>
    <s v="theater/plays"/>
    <n v="126"/>
    <x v="1494"/>
    <x v="2"/>
    <x v="5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x v="57"/>
    <x v="1498"/>
    <x v="2"/>
    <x v="12"/>
    <s v="EUR"/>
    <n v="1484444119"/>
    <n v="1481852119"/>
    <b v="0"/>
    <x v="367"/>
    <b v="1"/>
    <s v="music/rock"/>
    <n v="171"/>
    <x v="1495"/>
    <x v="6"/>
    <x v="21"/>
    <x v="1675"/>
    <d v="2017-01-15T01:35:19"/>
    <x v="0"/>
  </r>
  <r>
    <n v="3434"/>
    <s v="The Williams Project"/>
    <s v="Bringing Tennessee Williams, Shakespeare, and 8 world class actors to Longview, Washington to build a play in and for the community."/>
    <x v="22"/>
    <x v="992"/>
    <x v="2"/>
    <x v="0"/>
    <s v="USD"/>
    <n v="1404983269"/>
    <n v="1402391269"/>
    <b v="0"/>
    <x v="409"/>
    <b v="1"/>
    <s v="theater/plays"/>
    <n v="106"/>
    <x v="1496"/>
    <x v="2"/>
    <x v="5"/>
    <x v="1676"/>
    <d v="2014-07-10T09:07:49"/>
    <x v="2"/>
  </r>
  <r>
    <n v="1634"/>
    <s v="RUBEDO: Debut Full Length Album"/>
    <s v="Recording Debut  Album w/ Producer Ikey Owens from Free Moral Agents/ The Mars Volta"/>
    <x v="65"/>
    <x v="1499"/>
    <x v="2"/>
    <x v="0"/>
    <s v="USD"/>
    <n v="1306994340"/>
    <n v="1303706001"/>
    <b v="0"/>
    <x v="97"/>
    <b v="1"/>
    <s v="music/rock"/>
    <n v="101"/>
    <x v="1497"/>
    <x v="6"/>
    <x v="21"/>
    <x v="1677"/>
    <d v="2011-06-02T05:59:00"/>
    <x v="5"/>
  </r>
  <r>
    <n v="2067"/>
    <s v="Luminite (LED lighting)"/>
    <s v="The next generation of premium quality LED lighting. Extreme power efficiency in a small package."/>
    <x v="252"/>
    <x v="1500"/>
    <x v="2"/>
    <x v="4"/>
    <s v="GBP"/>
    <n v="1432499376"/>
    <n v="1429648176"/>
    <b v="0"/>
    <x v="29"/>
    <b v="1"/>
    <s v="technology/hardware"/>
    <n v="127"/>
    <x v="1498"/>
    <x v="0"/>
    <x v="4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x v="12"/>
    <x v="1501"/>
    <x v="2"/>
    <x v="0"/>
    <s v="USD"/>
    <n v="1299775210"/>
    <n v="1295887210"/>
    <b v="1"/>
    <x v="133"/>
    <b v="1"/>
    <s v="film &amp; video/documentary"/>
    <n v="106"/>
    <x v="1499"/>
    <x v="1"/>
    <x v="9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x v="63"/>
    <x v="1502"/>
    <x v="2"/>
    <x v="0"/>
    <s v="USD"/>
    <n v="1465178400"/>
    <n v="1461985967"/>
    <b v="0"/>
    <x v="100"/>
    <b v="1"/>
    <s v="theater/plays"/>
    <n v="107"/>
    <x v="1500"/>
    <x v="2"/>
    <x v="5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x v="34"/>
    <x v="1503"/>
    <x v="2"/>
    <x v="0"/>
    <s v="USD"/>
    <n v="1472676371"/>
    <n v="1470948371"/>
    <b v="0"/>
    <x v="49"/>
    <b v="1"/>
    <s v="theater/plays"/>
    <n v="100"/>
    <x v="1501"/>
    <x v="2"/>
    <x v="5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x v="253"/>
    <x v="1504"/>
    <x v="2"/>
    <x v="0"/>
    <s v="USD"/>
    <n v="1461963600"/>
    <n v="1459567371"/>
    <b v="0"/>
    <x v="56"/>
    <b v="1"/>
    <s v="theater/plays"/>
    <n v="339"/>
    <x v="1502"/>
    <x v="2"/>
    <x v="5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x v="38"/>
    <x v="1505"/>
    <x v="2"/>
    <x v="0"/>
    <s v="USD"/>
    <n v="1375908587"/>
    <n v="1372884587"/>
    <b v="1"/>
    <x v="410"/>
    <b v="1"/>
    <s v="music/rock"/>
    <n v="162"/>
    <x v="1503"/>
    <x v="6"/>
    <x v="21"/>
    <x v="1683"/>
    <d v="2013-08-07T20:49:47"/>
    <x v="6"/>
  </r>
  <r>
    <n v="1386"/>
    <s v="MALTESE CROSS: The First Album"/>
    <s v="We are a classic hard rock/heavy metal band just trying to keep rock alive!"/>
    <x v="254"/>
    <x v="1506"/>
    <x v="2"/>
    <x v="0"/>
    <s v="USD"/>
    <n v="1438183889"/>
    <n v="1435591889"/>
    <b v="0"/>
    <x v="50"/>
    <b v="1"/>
    <s v="music/rock"/>
    <n v="219"/>
    <x v="1504"/>
    <x v="6"/>
    <x v="21"/>
    <x v="1684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x v="65"/>
    <x v="316"/>
    <x v="2"/>
    <x v="0"/>
    <s v="USD"/>
    <n v="1311298745"/>
    <n v="1309311545"/>
    <b v="0"/>
    <x v="58"/>
    <b v="1"/>
    <s v="music/pop"/>
    <n v="175"/>
    <x v="1504"/>
    <x v="6"/>
    <x v="13"/>
    <x v="1685"/>
    <d v="2011-07-22T01:39:05"/>
    <x v="5"/>
  </r>
  <r>
    <n v="3613"/>
    <s v="HIS NAME IS ARTHUR HOLMBERG"/>
    <s v="a woman walks into a bar except she looks like a man and no one's serving drinks. one night only"/>
    <x v="150"/>
    <x v="658"/>
    <x v="2"/>
    <x v="0"/>
    <s v="USD"/>
    <n v="1403964574"/>
    <n v="1401372574"/>
    <b v="0"/>
    <x v="113"/>
    <b v="1"/>
    <s v="theater/plays"/>
    <n v="100"/>
    <x v="1504"/>
    <x v="2"/>
    <x v="5"/>
    <x v="1686"/>
    <d v="2014-06-28T14:09:34"/>
    <x v="2"/>
  </r>
  <r>
    <n v="3000"/>
    <s v="Voices From The Future"/>
    <s v="A benefit show featuring musicians, dancers &amp; poets all under age 30 to raise money in support of LGBTQ rights and programs."/>
    <x v="34"/>
    <x v="53"/>
    <x v="2"/>
    <x v="0"/>
    <s v="USD"/>
    <n v="1485885600"/>
    <n v="1484682670"/>
    <b v="0"/>
    <x v="49"/>
    <b v="1"/>
    <s v="theater/spaces"/>
    <n v="100"/>
    <x v="1504"/>
    <x v="2"/>
    <x v="3"/>
    <x v="1687"/>
    <d v="2017-01-31T18:00:00"/>
    <x v="0"/>
  </r>
  <r>
    <n v="4025"/>
    <s v="Financement et aide Ã  la crÃ©ation"/>
    <s v="Acteurs, scÃ©naristes et metteurs en scÃ¨ne souhaitant monter, 5 piÃ¨ces de thÃ©Ã¢tre ainsi que 3 courts mÃ©trages et 2 long-mÃ©trages."/>
    <x v="1"/>
    <x v="171"/>
    <x v="1"/>
    <x v="12"/>
    <s v="EUR"/>
    <n v="1437889336"/>
    <n v="1432705336"/>
    <b v="0"/>
    <x v="9"/>
    <b v="0"/>
    <s v="theater/plays"/>
    <n v="5"/>
    <x v="1504"/>
    <x v="2"/>
    <x v="5"/>
    <x v="1688"/>
    <d v="2015-07-26T05:42:16"/>
    <x v="4"/>
  </r>
  <r>
    <n v="434"/>
    <s v="Trumpy and Viola take to the Big Apple"/>
    <s v="A campaign to share their love on the silver screen and make possible a street musicianâ€™s dream to play them at the same time."/>
    <x v="14"/>
    <x v="1507"/>
    <x v="1"/>
    <x v="0"/>
    <s v="USD"/>
    <n v="1385931702"/>
    <n v="1383076902"/>
    <b v="0"/>
    <x v="12"/>
    <b v="0"/>
    <s v="film &amp; video/animation"/>
    <n v="5"/>
    <x v="1504"/>
    <x v="1"/>
    <x v="8"/>
    <x v="1689"/>
    <d v="2013-12-01T21:01:42"/>
    <x v="6"/>
  </r>
  <r>
    <n v="1866"/>
    <s v="MathPlus Cards (FKA Random Math)"/>
    <s v="A mobile application that will allow math learners to practice math operations and improve critical thinking. Ideal for ages 7 to 12."/>
    <x v="23"/>
    <x v="1507"/>
    <x v="1"/>
    <x v="0"/>
    <s v="USD"/>
    <n v="1488340800"/>
    <n v="1483768497"/>
    <b v="0"/>
    <x v="12"/>
    <b v="0"/>
    <s v="games/mobile games"/>
    <n v="1"/>
    <x v="1504"/>
    <x v="7"/>
    <x v="31"/>
    <x v="169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6"/>
    <x v="1507"/>
    <x v="1"/>
    <x v="0"/>
    <s v="USD"/>
    <n v="1482294990"/>
    <n v="1477107390"/>
    <b v="0"/>
    <x v="12"/>
    <b v="0"/>
    <s v="theater/spaces"/>
    <n v="1"/>
    <x v="1504"/>
    <x v="2"/>
    <x v="3"/>
    <x v="1691"/>
    <d v="2016-12-21T04:36:30"/>
    <x v="1"/>
  </r>
  <r>
    <n v="3899"/>
    <s v="RAIN | a theatrical production of life-changing proportions"/>
    <s v="More than just a play, RAIN is an outreach to hurting people who feel disengaged or rejected by others."/>
    <x v="22"/>
    <x v="1507"/>
    <x v="1"/>
    <x v="0"/>
    <s v="USD"/>
    <n v="1407868561"/>
    <n v="1406140561"/>
    <b v="0"/>
    <x v="12"/>
    <b v="0"/>
    <s v="theater/plays"/>
    <n v="1"/>
    <x v="1504"/>
    <x v="2"/>
    <x v="5"/>
    <x v="1692"/>
    <d v="2014-08-12T18:36:01"/>
    <x v="2"/>
  </r>
  <r>
    <n v="4021"/>
    <s v="Angels in Houston"/>
    <s v="Help a group of actors end bigotry in Houston, TX by supporting a  full production of Angels in America."/>
    <x v="38"/>
    <x v="1507"/>
    <x v="1"/>
    <x v="0"/>
    <s v="USD"/>
    <n v="1414360358"/>
    <n v="1409176358"/>
    <b v="0"/>
    <x v="12"/>
    <b v="0"/>
    <s v="theater/plays"/>
    <n v="1"/>
    <x v="1504"/>
    <x v="2"/>
    <x v="5"/>
    <x v="1693"/>
    <d v="2014-10-26T21:52:38"/>
    <x v="2"/>
  </r>
  <r>
    <n v="2571"/>
    <s v="Coco Bowls (Canceled)"/>
    <s v="Perth locals who dream of opening a health food van, and serving treats that not only taste amazing but also benefit your body."/>
    <x v="11"/>
    <x v="171"/>
    <x v="0"/>
    <x v="2"/>
    <s v="AUD"/>
    <n v="1463645521"/>
    <n v="1458461521"/>
    <b v="0"/>
    <x v="9"/>
    <b v="0"/>
    <s v="food/food trucks"/>
    <n v="0"/>
    <x v="1504"/>
    <x v="5"/>
    <x v="10"/>
    <x v="1694"/>
    <d v="2016-05-19T08:12:01"/>
    <x v="1"/>
  </r>
  <r>
    <n v="2489"/>
    <s v="&quot;Death Anxiety&quot;, a new album by Pocket Vinyl"/>
    <s v="A new Pocket Vinyl album focusing on all things about death: what it is, feels like, leads to, and how the idea of God fits into it."/>
    <x v="63"/>
    <x v="1508"/>
    <x v="2"/>
    <x v="0"/>
    <s v="USD"/>
    <n v="1368117239"/>
    <n v="1365525239"/>
    <b v="0"/>
    <x v="131"/>
    <b v="1"/>
    <s v="music/indie rock"/>
    <n v="134"/>
    <x v="1505"/>
    <x v="6"/>
    <x v="12"/>
    <x v="1695"/>
    <d v="2013-05-09T16:33:59"/>
    <x v="6"/>
  </r>
  <r>
    <n v="3682"/>
    <s v="&quot;Unexpectedly Expecting&quot; - A One-Woman Show"/>
    <s v="My one-woman show invites audiences to join me on my path to pregnancy as I share my neuroses, challenges and revelations."/>
    <x v="43"/>
    <x v="322"/>
    <x v="2"/>
    <x v="0"/>
    <s v="USD"/>
    <n v="1402901940"/>
    <n v="1399998418"/>
    <b v="0"/>
    <x v="45"/>
    <b v="1"/>
    <s v="theater/plays"/>
    <n v="139"/>
    <x v="1506"/>
    <x v="2"/>
    <x v="5"/>
    <x v="1696"/>
    <d v="2014-06-16T06:59:00"/>
    <x v="2"/>
  </r>
  <r>
    <n v="69"/>
    <s v="More Than A Drive"/>
    <s v="A breakthrough cinematic experience about more than just the carsâ€¦the people, lifestyle, enthusiasm, party, and the Leavenworth Drive."/>
    <x v="22"/>
    <x v="1509"/>
    <x v="2"/>
    <x v="0"/>
    <s v="USD"/>
    <n v="1317538740"/>
    <n v="1314765025"/>
    <b v="0"/>
    <x v="411"/>
    <b v="1"/>
    <s v="film &amp; video/shorts"/>
    <n v="111"/>
    <x v="1506"/>
    <x v="1"/>
    <x v="26"/>
    <x v="1697"/>
    <d v="2011-10-02T06:59:00"/>
    <x v="5"/>
  </r>
  <r>
    <n v="1725"/>
    <s v="Unveiled Debut Album"/>
    <s v="Christian band signed to VECA Records to release their debut album in Spring 2015.  This ministry is relying on faith-based donations."/>
    <x v="37"/>
    <x v="1510"/>
    <x v="1"/>
    <x v="0"/>
    <s v="USD"/>
    <n v="1408922049"/>
    <n v="1406330049"/>
    <b v="0"/>
    <x v="11"/>
    <b v="0"/>
    <s v="music/faith"/>
    <n v="10"/>
    <x v="1507"/>
    <x v="6"/>
    <x v="15"/>
    <x v="169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90"/>
    <x v="1511"/>
    <x v="2"/>
    <x v="0"/>
    <s v="USD"/>
    <n v="1452872290"/>
    <n v="1452008290"/>
    <b v="0"/>
    <x v="76"/>
    <b v="1"/>
    <s v="theater/plays"/>
    <n v="112"/>
    <x v="1508"/>
    <x v="2"/>
    <x v="5"/>
    <x v="1699"/>
    <d v="2016-01-15T15:38:10"/>
    <x v="1"/>
  </r>
  <r>
    <n v="1403"/>
    <s v="Gregorian Rock"/>
    <s v="Gregorian Rock merges Gregorian chant with modern music. It is serene, yet pummeling. It's not for everyone, but it might be for you."/>
    <x v="57"/>
    <x v="1512"/>
    <x v="2"/>
    <x v="0"/>
    <s v="USD"/>
    <n v="1374802235"/>
    <n v="1372210235"/>
    <b v="0"/>
    <x v="170"/>
    <b v="1"/>
    <s v="music/rock"/>
    <n v="103"/>
    <x v="1508"/>
    <x v="6"/>
    <x v="21"/>
    <x v="1700"/>
    <d v="2013-07-26T01:30: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41"/>
    <x v="1513"/>
    <x v="2"/>
    <x v="0"/>
    <s v="USD"/>
    <n v="1315457658"/>
    <n v="1312865658"/>
    <b v="0"/>
    <x v="69"/>
    <b v="1"/>
    <s v="music/indie rock"/>
    <n v="104"/>
    <x v="1509"/>
    <x v="6"/>
    <x v="12"/>
    <x v="1701"/>
    <d v="2011-09-08T04:54:18"/>
    <x v="5"/>
  </r>
  <r>
    <n v="2451"/>
    <s v="Boss Balls Protein Balls"/>
    <s v="Meet the best tasting high protein, low sugar protein snack on the planet. Guaranteed to turn you into a stone cold fox."/>
    <x v="22"/>
    <x v="1514"/>
    <x v="2"/>
    <x v="0"/>
    <s v="USD"/>
    <n v="1488750490"/>
    <n v="1487022490"/>
    <b v="0"/>
    <x v="209"/>
    <b v="1"/>
    <s v="food/small batch"/>
    <n v="115"/>
    <x v="1510"/>
    <x v="5"/>
    <x v="29"/>
    <x v="1702"/>
    <d v="2017-03-05T21:48:10"/>
    <x v="0"/>
  </r>
  <r>
    <n v="3677"/>
    <s v="Goldfish Memory Productions"/>
    <s v="Goldfish Memory Productions seeks at least $12,000 to begin their first 3 professional projects."/>
    <x v="12"/>
    <x v="1515"/>
    <x v="2"/>
    <x v="0"/>
    <s v="USD"/>
    <n v="1404359940"/>
    <n v="1402580818"/>
    <b v="0"/>
    <x v="114"/>
    <b v="1"/>
    <s v="theater/plays"/>
    <n v="103"/>
    <x v="1511"/>
    <x v="2"/>
    <x v="5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x v="239"/>
    <x v="1516"/>
    <x v="1"/>
    <x v="0"/>
    <s v="USD"/>
    <n v="1406876400"/>
    <n v="1405024561"/>
    <b v="0"/>
    <x v="29"/>
    <b v="0"/>
    <s v="theater/plays"/>
    <n v="48"/>
    <x v="1512"/>
    <x v="2"/>
    <x v="5"/>
    <x v="1704"/>
    <d v="2014-08-01T07:00:00"/>
    <x v="2"/>
  </r>
  <r>
    <n v="3391"/>
    <s v="TRAVELING needs a Reading"/>
    <s v="New play about the comfort and the danger of living with memories. Gay themes. Experienced team looking to present first reading"/>
    <x v="34"/>
    <x v="1517"/>
    <x v="2"/>
    <x v="0"/>
    <s v="USD"/>
    <n v="1407536880"/>
    <n v="1404997548"/>
    <b v="0"/>
    <x v="76"/>
    <b v="1"/>
    <s v="theater/plays"/>
    <n v="223"/>
    <x v="1513"/>
    <x v="2"/>
    <x v="5"/>
    <x v="1705"/>
    <d v="2014-08-08T22:28:00"/>
    <x v="2"/>
  </r>
  <r>
    <n v="3317"/>
    <s v="Seven Minutes in Eternity"/>
    <s v="Andy Boyd's epic new satire about heroes and villains, humankind's search for glory, and fascism in America"/>
    <x v="255"/>
    <x v="1517"/>
    <x v="2"/>
    <x v="0"/>
    <s v="USD"/>
    <n v="1465347424"/>
    <n v="1462755424"/>
    <b v="0"/>
    <x v="76"/>
    <b v="1"/>
    <s v="theater/plays"/>
    <n v="106"/>
    <x v="1513"/>
    <x v="2"/>
    <x v="5"/>
    <x v="1706"/>
    <d v="2016-06-08T00:57:04"/>
    <x v="1"/>
  </r>
  <r>
    <n v="2210"/>
    <s v="The Seshen's Debut Album Release"/>
    <s v="Influenced by Little Dragon, J. Dilla, Erykah Badu &amp; Beach House, this genre-defying record fuses hip-hop, soul, pop and electronica."/>
    <x v="57"/>
    <x v="1518"/>
    <x v="2"/>
    <x v="0"/>
    <s v="USD"/>
    <n v="1334424960"/>
    <n v="1329442510"/>
    <b v="0"/>
    <x v="138"/>
    <b v="1"/>
    <s v="music/electronic music"/>
    <n v="111"/>
    <x v="1514"/>
    <x v="6"/>
    <x v="25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x v="41"/>
    <x v="1519"/>
    <x v="2"/>
    <x v="0"/>
    <s v="USD"/>
    <n v="1427860740"/>
    <n v="1424727712"/>
    <b v="0"/>
    <x v="23"/>
    <b v="1"/>
    <s v="theater/plays"/>
    <n v="140"/>
    <x v="1515"/>
    <x v="2"/>
    <x v="5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x v="104"/>
    <x v="1520"/>
    <x v="2"/>
    <x v="0"/>
    <s v="USD"/>
    <n v="1412640373"/>
    <n v="1410048373"/>
    <b v="0"/>
    <x v="331"/>
    <b v="1"/>
    <s v="music/rock"/>
    <n v="126"/>
    <x v="1516"/>
    <x v="6"/>
    <x v="21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x v="27"/>
    <x v="1521"/>
    <x v="1"/>
    <x v="0"/>
    <s v="USD"/>
    <n v="1441649397"/>
    <n v="1439057397"/>
    <b v="0"/>
    <x v="17"/>
    <b v="0"/>
    <s v="theater/plays"/>
    <n v="3"/>
    <x v="1517"/>
    <x v="2"/>
    <x v="5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x v="65"/>
    <x v="1197"/>
    <x v="2"/>
    <x v="0"/>
    <s v="USD"/>
    <n v="1353905940"/>
    <n v="1351011489"/>
    <b v="0"/>
    <x v="73"/>
    <b v="1"/>
    <s v="music/rock"/>
    <n v="117"/>
    <x v="1518"/>
    <x v="6"/>
    <x v="21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x v="111"/>
    <x v="1522"/>
    <x v="2"/>
    <x v="4"/>
    <s v="GBP"/>
    <n v="1486391011"/>
    <n v="1483712611"/>
    <b v="0"/>
    <x v="260"/>
    <b v="1"/>
    <s v="photography/photobooks"/>
    <n v="105"/>
    <x v="1519"/>
    <x v="3"/>
    <x v="6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x v="87"/>
    <x v="1523"/>
    <x v="2"/>
    <x v="4"/>
    <s v="GBP"/>
    <n v="1485886100"/>
    <n v="1482862100"/>
    <b v="0"/>
    <x v="280"/>
    <b v="1"/>
    <s v="photography/photobooks"/>
    <n v="102"/>
    <x v="1520"/>
    <x v="3"/>
    <x v="6"/>
    <x v="1713"/>
    <d v="2017-01-31T18:08:20"/>
    <x v="0"/>
  </r>
  <r>
    <n v="301"/>
    <s v="WORLD FAIR"/>
    <s v="A film about personal memory, amateur cinematography, and visions of the future at the 1939 New York World's Fair."/>
    <x v="76"/>
    <x v="1524"/>
    <x v="2"/>
    <x v="0"/>
    <s v="USD"/>
    <n v="1363711335"/>
    <n v="1360258935"/>
    <b v="1"/>
    <x v="284"/>
    <b v="1"/>
    <s v="film &amp; video/documentary"/>
    <n v="119"/>
    <x v="1521"/>
    <x v="1"/>
    <x v="9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x v="8"/>
    <x v="1525"/>
    <x v="1"/>
    <x v="0"/>
    <s v="USD"/>
    <n v="1410972319"/>
    <n v="1408380319"/>
    <b v="0"/>
    <x v="50"/>
    <b v="0"/>
    <s v="film &amp; video/animation"/>
    <n v="3"/>
    <x v="1521"/>
    <x v="1"/>
    <x v="8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x v="34"/>
    <x v="1526"/>
    <x v="2"/>
    <x v="0"/>
    <s v="USD"/>
    <n v="1431481037"/>
    <n v="1428889037"/>
    <b v="0"/>
    <x v="76"/>
    <b v="1"/>
    <s v="theater/plays"/>
    <n v="221"/>
    <x v="1522"/>
    <x v="2"/>
    <x v="5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x v="26"/>
    <x v="1527"/>
    <x v="2"/>
    <x v="4"/>
    <s v="GBP"/>
    <n v="1470423668"/>
    <n v="1467831668"/>
    <b v="1"/>
    <x v="412"/>
    <b v="1"/>
    <s v="technology/hardware"/>
    <n v="579"/>
    <x v="1523"/>
    <x v="0"/>
    <x v="4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89"/>
    <x v="1528"/>
    <x v="2"/>
    <x v="0"/>
    <s v="USD"/>
    <n v="1332029335"/>
    <n v="1326848935"/>
    <b v="0"/>
    <x v="102"/>
    <b v="1"/>
    <s v="music/rock"/>
    <n v="307"/>
    <x v="1524"/>
    <x v="6"/>
    <x v="21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x v="65"/>
    <x v="1529"/>
    <x v="2"/>
    <x v="0"/>
    <s v="USD"/>
    <n v="1338219793"/>
    <n v="1335541393"/>
    <b v="0"/>
    <x v="42"/>
    <b v="1"/>
    <s v="music/classical music"/>
    <n v="107"/>
    <x v="1525"/>
    <x v="6"/>
    <x v="30"/>
    <x v="1719"/>
    <d v="2012-05-28T15:43:13"/>
    <x v="3"/>
  </r>
  <r>
    <n v="3071"/>
    <s v="The Echo Theatre 2015"/>
    <s v="Anyone can create. They just need a place and an opportunity. The Echo Theatre (Provo) provides that opportunity."/>
    <x v="12"/>
    <x v="1530"/>
    <x v="1"/>
    <x v="0"/>
    <s v="USD"/>
    <n v="1429595940"/>
    <n v="1428082481"/>
    <b v="0"/>
    <x v="216"/>
    <b v="0"/>
    <s v="theater/spaces"/>
    <n v="60"/>
    <x v="1526"/>
    <x v="2"/>
    <x v="3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10"/>
    <x v="1531"/>
    <x v="2"/>
    <x v="0"/>
    <s v="USD"/>
    <n v="1365973432"/>
    <n v="1363381432"/>
    <b v="1"/>
    <x v="31"/>
    <b v="1"/>
    <s v="film &amp; video/documentary"/>
    <n v="112"/>
    <x v="1527"/>
    <x v="1"/>
    <x v="9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x v="11"/>
    <x v="1532"/>
    <x v="1"/>
    <x v="8"/>
    <s v="CAD"/>
    <n v="1423333581"/>
    <n v="1420741581"/>
    <b v="0"/>
    <x v="164"/>
    <b v="0"/>
    <s v="technology/wearables"/>
    <n v="1"/>
    <x v="1528"/>
    <x v="0"/>
    <x v="0"/>
    <x v="1722"/>
    <d v="2015-02-07T18:26:21"/>
    <x v="4"/>
  </r>
  <r>
    <n v="2194"/>
    <s v="Monster Lab"/>
    <s v="LAST CHANCE! A fast paced card game for people who like to play god, build hybrid cat monsters and add flamethrowers to space dragons."/>
    <x v="22"/>
    <x v="1533"/>
    <x v="2"/>
    <x v="0"/>
    <s v="USD"/>
    <n v="1459012290"/>
    <n v="1456423890"/>
    <b v="0"/>
    <x v="413"/>
    <b v="1"/>
    <s v="games/tabletop games"/>
    <n v="537"/>
    <x v="1529"/>
    <x v="7"/>
    <x v="22"/>
    <x v="1723"/>
    <d v="2016-03-26T17:11:30"/>
    <x v="1"/>
  </r>
  <r>
    <n v="1167"/>
    <s v="Empanada Express Food Truck"/>
    <s v="A mobile food truck serving up a Latino-inspired fusion cuisine using fresh, local, &amp; organic ingredients!"/>
    <x v="25"/>
    <x v="1534"/>
    <x v="1"/>
    <x v="0"/>
    <s v="USD"/>
    <n v="1410543495"/>
    <n v="1407865095"/>
    <b v="0"/>
    <x v="62"/>
    <b v="0"/>
    <s v="food/food trucks"/>
    <n v="2"/>
    <x v="1530"/>
    <x v="5"/>
    <x v="10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x v="23"/>
    <x v="104"/>
    <x v="0"/>
    <x v="0"/>
    <s v="USD"/>
    <n v="1459121162"/>
    <n v="1456532762"/>
    <b v="0"/>
    <x v="24"/>
    <b v="0"/>
    <s v="theater/spaces"/>
    <n v="4"/>
    <x v="1531"/>
    <x v="2"/>
    <x v="3"/>
    <x v="1725"/>
    <d v="2016-03-27T23:26:02"/>
    <x v="1"/>
  </r>
  <r>
    <n v="2476"/>
    <s v="Arts &amp; Crafts"/>
    <s v="Eleven songs, the accumulation of several memorable occurrences in a sleepy town; stories of fiction &amp; fact."/>
    <x v="228"/>
    <x v="1535"/>
    <x v="2"/>
    <x v="0"/>
    <s v="USD"/>
    <n v="1415004770"/>
    <n v="1412149970"/>
    <b v="0"/>
    <x v="155"/>
    <b v="1"/>
    <s v="music/indie rock"/>
    <n v="105"/>
    <x v="1532"/>
    <x v="6"/>
    <x v="12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x v="41"/>
    <x v="1536"/>
    <x v="2"/>
    <x v="0"/>
    <s v="USD"/>
    <n v="1400796420"/>
    <n v="1398342170"/>
    <b v="0"/>
    <x v="69"/>
    <b v="1"/>
    <s v="theater/plays"/>
    <n v="102"/>
    <x v="1532"/>
    <x v="2"/>
    <x v="5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12"/>
    <x v="889"/>
    <x v="3"/>
    <x v="0"/>
    <s v="USD"/>
    <n v="1491786000"/>
    <n v="1488847514"/>
    <b v="0"/>
    <x v="66"/>
    <b v="0"/>
    <s v="music/faith"/>
    <n v="12"/>
    <x v="1533"/>
    <x v="6"/>
    <x v="15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x v="43"/>
    <x v="1537"/>
    <x v="2"/>
    <x v="4"/>
    <s v="GBP"/>
    <n v="1471185057"/>
    <n v="1468593057"/>
    <b v="0"/>
    <x v="310"/>
    <b v="1"/>
    <s v="theater/plays"/>
    <n v="130"/>
    <x v="1534"/>
    <x v="2"/>
    <x v="5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x v="65"/>
    <x v="790"/>
    <x v="2"/>
    <x v="0"/>
    <s v="USD"/>
    <n v="1476939300"/>
    <n v="1474273294"/>
    <b v="0"/>
    <x v="4"/>
    <b v="1"/>
    <s v="theater/plays"/>
    <n v="101"/>
    <x v="1534"/>
    <x v="2"/>
    <x v="5"/>
    <x v="1730"/>
    <d v="2016-10-20T04:55:00"/>
    <x v="1"/>
  </r>
  <r>
    <n v="2320"/>
    <s v="Ocean Versus Daughter's New Album!"/>
    <s v="We've been hard at work crafting our next batch of songs, and we need your help to record it!  Have a look at our quick witchy video!"/>
    <x v="1"/>
    <x v="1538"/>
    <x v="2"/>
    <x v="0"/>
    <s v="USD"/>
    <n v="1396463800"/>
    <n v="1393443400"/>
    <b v="1"/>
    <x v="72"/>
    <b v="1"/>
    <s v="music/indie rock"/>
    <n v="109"/>
    <x v="1535"/>
    <x v="6"/>
    <x v="12"/>
    <x v="173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x v="1"/>
    <x v="1168"/>
    <x v="0"/>
    <x v="0"/>
    <s v="USD"/>
    <n v="1317231008"/>
    <n v="1312047008"/>
    <b v="0"/>
    <x v="164"/>
    <b v="0"/>
    <s v="music/world music"/>
    <n v="29"/>
    <x v="1535"/>
    <x v="6"/>
    <x v="39"/>
    <x v="1732"/>
    <d v="2011-09-28T17:30:08"/>
    <x v="5"/>
  </r>
  <r>
    <n v="2533"/>
    <s v="HOLOGRAPHIC - 2013 Concert and Commission Campaign"/>
    <s v="HOLOGRAPHIC is raising money for our 2013 live, four-concert new music project and to commission composer Jonathan Sokol!"/>
    <x v="49"/>
    <x v="1539"/>
    <x v="2"/>
    <x v="0"/>
    <s v="USD"/>
    <n v="1362160868"/>
    <n v="1359568911"/>
    <b v="0"/>
    <x v="387"/>
    <b v="1"/>
    <s v="music/classical music"/>
    <n v="111"/>
    <x v="1536"/>
    <x v="6"/>
    <x v="30"/>
    <x v="1733"/>
    <d v="2013-03-01T18:01:08"/>
    <x v="6"/>
  </r>
  <r>
    <n v="1032"/>
    <s v="Phantom Ship / Coastal (Album Preorder)"/>
    <s v="Ideal for living rooms and open spaces."/>
    <x v="163"/>
    <x v="1540"/>
    <x v="2"/>
    <x v="0"/>
    <s v="USD"/>
    <n v="1466697625"/>
    <n v="1464105625"/>
    <b v="0"/>
    <x v="77"/>
    <b v="1"/>
    <s v="music/electronic music"/>
    <n v="108"/>
    <x v="1536"/>
    <x v="6"/>
    <x v="25"/>
    <x v="1734"/>
    <d v="2016-06-23T16:00:2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4"/>
    <x v="1541"/>
    <x v="2"/>
    <x v="0"/>
    <s v="USD"/>
    <n v="1445065210"/>
    <n v="1442473210"/>
    <b v="0"/>
    <x v="16"/>
    <b v="1"/>
    <s v="theater/plays"/>
    <n v="110"/>
    <x v="1537"/>
    <x v="2"/>
    <x v="5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62"/>
    <x v="1000"/>
    <x v="2"/>
    <x v="4"/>
    <s v="GBP"/>
    <n v="1436705265"/>
    <n v="1434113265"/>
    <b v="1"/>
    <x v="102"/>
    <b v="1"/>
    <s v="theater/plays"/>
    <n v="102"/>
    <x v="1538"/>
    <x v="2"/>
    <x v="5"/>
    <x v="1736"/>
    <d v="2015-07-12T12:47:45"/>
    <x v="4"/>
  </r>
  <r>
    <n v="3312"/>
    <s v="Richard III"/>
    <s v="Bare Theatre presents one of Shakespeare's most notorious characters in the final chapter of the War of the Roses saga."/>
    <x v="14"/>
    <x v="1325"/>
    <x v="2"/>
    <x v="0"/>
    <s v="USD"/>
    <n v="1478901600"/>
    <n v="1477077946"/>
    <b v="0"/>
    <x v="179"/>
    <b v="1"/>
    <s v="theater/plays"/>
    <n v="100"/>
    <x v="1538"/>
    <x v="2"/>
    <x v="5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x v="41"/>
    <x v="1542"/>
    <x v="1"/>
    <x v="0"/>
    <s v="USD"/>
    <n v="1432589896"/>
    <n v="1427405896"/>
    <b v="0"/>
    <x v="18"/>
    <b v="0"/>
    <s v="theater/plays"/>
    <n v="28"/>
    <x v="1538"/>
    <x v="2"/>
    <x v="5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x v="11"/>
    <x v="1543"/>
    <x v="2"/>
    <x v="0"/>
    <s v="USD"/>
    <n v="1466168390"/>
    <n v="1463576390"/>
    <b v="1"/>
    <x v="414"/>
    <b v="1"/>
    <s v="technology/space exploration"/>
    <n v="107"/>
    <x v="1539"/>
    <x v="0"/>
    <x v="28"/>
    <x v="1739"/>
    <d v="2016-06-17T12:59:50"/>
    <x v="1"/>
  </r>
  <r>
    <n v="2668"/>
    <s v="UOttawa Makermobile"/>
    <s v="Creativity on the go! |_x000a_CrÃ©ativitÃ© en mouvement !"/>
    <x v="90"/>
    <x v="220"/>
    <x v="2"/>
    <x v="8"/>
    <s v="CAD"/>
    <n v="1447079520"/>
    <n v="1443449265"/>
    <b v="0"/>
    <x v="6"/>
    <b v="1"/>
    <s v="technology/makerspaces"/>
    <n v="171"/>
    <x v="1540"/>
    <x v="0"/>
    <x v="14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x v="65"/>
    <x v="577"/>
    <x v="2"/>
    <x v="0"/>
    <s v="USD"/>
    <n v="1472074928"/>
    <n v="1470692528"/>
    <b v="1"/>
    <x v="181"/>
    <b v="1"/>
    <s v="theater/plays"/>
    <n v="128"/>
    <x v="1541"/>
    <x v="2"/>
    <x v="5"/>
    <x v="1741"/>
    <d v="2016-08-24T21:42:08"/>
    <x v="1"/>
  </r>
  <r>
    <n v="3653"/>
    <s v="ALLIE"/>
    <s v="ALLIE is a new dark comedy play which will premiere at the Edinburgh Festival Fringe 2015. Written and produced by Ruaraidh Murray."/>
    <x v="65"/>
    <x v="1499"/>
    <x v="2"/>
    <x v="4"/>
    <s v="GBP"/>
    <n v="1438764207"/>
    <n v="1436172207"/>
    <b v="0"/>
    <x v="4"/>
    <b v="1"/>
    <s v="theater/plays"/>
    <n v="101"/>
    <x v="1542"/>
    <x v="2"/>
    <x v="5"/>
    <x v="1742"/>
    <d v="2015-08-05T08:43:27"/>
    <x v="4"/>
  </r>
  <r>
    <n v="2962"/>
    <s v="Grassroots Shakespeare Company â€¢ Arizona"/>
    <s v="A pop-up outdoor theatre company bringing accessible Shakespeare to parks and other locations in the greater Phoenix area!"/>
    <x v="90"/>
    <x v="1544"/>
    <x v="2"/>
    <x v="0"/>
    <s v="USD"/>
    <n v="1425193140"/>
    <n v="1422769906"/>
    <b v="0"/>
    <x v="113"/>
    <b v="1"/>
    <s v="theater/plays"/>
    <n v="122"/>
    <x v="1543"/>
    <x v="2"/>
    <x v="5"/>
    <x v="1743"/>
    <d v="2015-03-01T06:59:00"/>
    <x v="4"/>
  </r>
  <r>
    <n v="728"/>
    <s v="The Age of the Platform: My Fourth Book"/>
    <s v="A big idea non-fiction book by an impatient three-time author and insomniac willing to bet on himself."/>
    <x v="49"/>
    <x v="1545"/>
    <x v="2"/>
    <x v="0"/>
    <s v="USD"/>
    <n v="1313957157"/>
    <n v="1310069157"/>
    <b v="0"/>
    <x v="88"/>
    <b v="1"/>
    <s v="publishing/nonfiction"/>
    <n v="106"/>
    <x v="1543"/>
    <x v="4"/>
    <x v="19"/>
    <x v="1744"/>
    <d v="2011-08-21T20:05:57"/>
    <x v="5"/>
  </r>
  <r>
    <n v="2334"/>
    <s v="Picnic Pops in Your Grocery Store!"/>
    <s v="Help us get our delicious, organic, artisanal frozen pops on grocery store shelves in the Baltimore &amp; DC areas."/>
    <x v="57"/>
    <x v="1546"/>
    <x v="2"/>
    <x v="0"/>
    <s v="USD"/>
    <n v="1415208840"/>
    <n v="1412611498"/>
    <b v="1"/>
    <x v="45"/>
    <b v="1"/>
    <s v="food/small batch"/>
    <n v="102"/>
    <x v="1544"/>
    <x v="5"/>
    <x v="29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x v="49"/>
    <x v="1547"/>
    <x v="2"/>
    <x v="0"/>
    <s v="USD"/>
    <n v="1384322340"/>
    <n v="1381430646"/>
    <b v="0"/>
    <x v="112"/>
    <b v="1"/>
    <s v="music/rock"/>
    <n v="104"/>
    <x v="1545"/>
    <x v="6"/>
    <x v="21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x v="55"/>
    <x v="1548"/>
    <x v="2"/>
    <x v="0"/>
    <s v="USD"/>
    <n v="1455253140"/>
    <n v="1452625822"/>
    <b v="0"/>
    <x v="199"/>
    <b v="1"/>
    <s v="games/tabletop games"/>
    <n v="108"/>
    <x v="1546"/>
    <x v="7"/>
    <x v="22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x v="8"/>
    <x v="1549"/>
    <x v="1"/>
    <x v="0"/>
    <s v="USD"/>
    <n v="1427510586"/>
    <n v="1424922186"/>
    <b v="0"/>
    <x v="28"/>
    <b v="0"/>
    <s v="food/food trucks"/>
    <n v="4"/>
    <x v="1547"/>
    <x v="5"/>
    <x v="10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x v="43"/>
    <x v="533"/>
    <x v="2"/>
    <x v="4"/>
    <s v="GBP"/>
    <n v="1449255686"/>
    <n v="1446663686"/>
    <b v="0"/>
    <x v="262"/>
    <b v="1"/>
    <s v="theater/plays"/>
    <n v="103"/>
    <x v="1548"/>
    <x v="2"/>
    <x v="5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x v="26"/>
    <x v="1550"/>
    <x v="0"/>
    <x v="0"/>
    <s v="USD"/>
    <n v="1483063435"/>
    <n v="1480471435"/>
    <b v="0"/>
    <x v="49"/>
    <b v="0"/>
    <s v="technology/wearables"/>
    <n v="2"/>
    <x v="1549"/>
    <x v="0"/>
    <x v="0"/>
    <x v="1750"/>
    <d v="2016-12-30T02:03:55"/>
    <x v="1"/>
  </r>
  <r>
    <n v="839"/>
    <s v="The Waffle Stompers - We'll Never Die"/>
    <s v="The Waffle Stompers need your support to keep doing what we love--go on tour, make music and music videos."/>
    <x v="1"/>
    <x v="1551"/>
    <x v="2"/>
    <x v="0"/>
    <s v="USD"/>
    <n v="1348337956"/>
    <n v="1345745956"/>
    <b v="0"/>
    <x v="77"/>
    <b v="1"/>
    <s v="music/rock"/>
    <n v="117"/>
    <x v="1550"/>
    <x v="6"/>
    <x v="21"/>
    <x v="1751"/>
    <d v="2012-09-22T18:19:16"/>
    <x v="3"/>
  </r>
  <r>
    <n v="1152"/>
    <s v="Peruvian King Food Truck"/>
    <s v="Peruvian food truck with an LA twist."/>
    <x v="141"/>
    <x v="1552"/>
    <x v="1"/>
    <x v="0"/>
    <s v="USD"/>
    <n v="1431709312"/>
    <n v="1429117312"/>
    <b v="0"/>
    <x v="3"/>
    <b v="0"/>
    <s v="food/food trucks"/>
    <n v="6"/>
    <x v="1551"/>
    <x v="5"/>
    <x v="10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x v="83"/>
    <x v="1553"/>
    <x v="1"/>
    <x v="0"/>
    <s v="USD"/>
    <n v="1430409651"/>
    <n v="1427817651"/>
    <b v="0"/>
    <x v="18"/>
    <b v="0"/>
    <s v="games/mobile games"/>
    <n v="0"/>
    <x v="1552"/>
    <x v="7"/>
    <x v="31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x v="160"/>
    <x v="1554"/>
    <x v="2"/>
    <x v="0"/>
    <s v="USD"/>
    <n v="1413784740"/>
    <n v="1412954547"/>
    <b v="0"/>
    <x v="62"/>
    <b v="1"/>
    <s v="theater/plays"/>
    <n v="129"/>
    <x v="1553"/>
    <x v="2"/>
    <x v="5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x v="49"/>
    <x v="1555"/>
    <x v="1"/>
    <x v="0"/>
    <s v="USD"/>
    <n v="1433723033"/>
    <n v="1428539033"/>
    <b v="0"/>
    <x v="99"/>
    <b v="0"/>
    <s v="theater/plays"/>
    <n v="32"/>
    <x v="1554"/>
    <x v="2"/>
    <x v="5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x v="62"/>
    <x v="1556"/>
    <x v="2"/>
    <x v="0"/>
    <s v="USD"/>
    <n v="1363952225"/>
    <n v="1361363825"/>
    <b v="0"/>
    <x v="97"/>
    <b v="1"/>
    <s v="music/rock"/>
    <n v="108"/>
    <x v="1555"/>
    <x v="6"/>
    <x v="21"/>
    <x v="1756"/>
    <d v="2013-03-22T11:37:05"/>
    <x v="6"/>
  </r>
  <r>
    <n v="3248"/>
    <s v="Honest Accomplice Theatre 2015-16 Season"/>
    <s v="Honest Accomplice Theatre produces theatre for social change."/>
    <x v="12"/>
    <x v="1557"/>
    <x v="2"/>
    <x v="0"/>
    <s v="USD"/>
    <n v="1428178757"/>
    <n v="1425590357"/>
    <b v="1"/>
    <x v="356"/>
    <b v="1"/>
    <s v="theater/plays"/>
    <n v="101"/>
    <x v="1556"/>
    <x v="2"/>
    <x v="5"/>
    <x v="1757"/>
    <d v="2015-04-04T20:19:17"/>
    <x v="4"/>
  </r>
  <r>
    <n v="77"/>
    <s v="Jonah and the Crab"/>
    <s v="A short film about a boy searching for companionship in a hermit crab he finds on the beach."/>
    <x v="254"/>
    <x v="1558"/>
    <x v="2"/>
    <x v="0"/>
    <s v="USD"/>
    <n v="1337569140"/>
    <n v="1332991717"/>
    <b v="0"/>
    <x v="40"/>
    <b v="1"/>
    <s v="film &amp; video/shorts"/>
    <n v="393"/>
    <x v="1557"/>
    <x v="1"/>
    <x v="26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x v="186"/>
    <x v="1559"/>
    <x v="2"/>
    <x v="0"/>
    <s v="USD"/>
    <n v="1404312846"/>
    <n v="1402584846"/>
    <b v="0"/>
    <x v="3"/>
    <b v="1"/>
    <s v="theater/plays"/>
    <n v="101"/>
    <x v="1558"/>
    <x v="2"/>
    <x v="5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x v="5"/>
    <x v="1560"/>
    <x v="2"/>
    <x v="0"/>
    <s v="USD"/>
    <n v="1416988740"/>
    <n v="1414514153"/>
    <b v="1"/>
    <x v="415"/>
    <b v="1"/>
    <s v="theater/plays"/>
    <n v="160"/>
    <x v="1559"/>
    <x v="2"/>
    <x v="5"/>
    <x v="1760"/>
    <d v="2014-11-26T07:59:00"/>
    <x v="2"/>
  </r>
  <r>
    <n v="3499"/>
    <s v="Fefu and Her Friends"/>
    <s v="Figure 8 Troupe's debut performance! A stunning piece of theatre written by premier female playwright Maria Irene Fornes."/>
    <x v="65"/>
    <x v="1561"/>
    <x v="2"/>
    <x v="0"/>
    <s v="USD"/>
    <n v="1435733940"/>
    <n v="1431046325"/>
    <b v="0"/>
    <x v="42"/>
    <b v="1"/>
    <s v="theater/plays"/>
    <n v="106"/>
    <x v="1560"/>
    <x v="2"/>
    <x v="5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x v="49"/>
    <x v="1562"/>
    <x v="2"/>
    <x v="0"/>
    <s v="USD"/>
    <n v="1323151140"/>
    <n v="1320528070"/>
    <b v="0"/>
    <x v="277"/>
    <b v="1"/>
    <s v="music/indie rock"/>
    <n v="117"/>
    <x v="1561"/>
    <x v="6"/>
    <x v="12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x v="1"/>
    <x v="1563"/>
    <x v="1"/>
    <x v="0"/>
    <s v="USD"/>
    <n v="1422674700"/>
    <n v="1419954240"/>
    <b v="1"/>
    <x v="4"/>
    <b v="0"/>
    <s v="photography/photobooks"/>
    <n v="40"/>
    <x v="1562"/>
    <x v="3"/>
    <x v="6"/>
    <x v="1763"/>
    <d v="2015-01-31T03:25:00"/>
    <x v="4"/>
  </r>
  <r>
    <n v="1388"/>
    <s v="Ghosts of Jupiter: The Great Bright Horses"/>
    <s v="&quot;The Great Bright Horses&quot; is finished and ready for release! Help us put on the finishing touches and share it with the universe."/>
    <x v="1"/>
    <x v="1564"/>
    <x v="2"/>
    <x v="0"/>
    <s v="USD"/>
    <n v="1476720840"/>
    <n v="1474469117"/>
    <b v="0"/>
    <x v="219"/>
    <b v="1"/>
    <s v="music/rock"/>
    <n v="135"/>
    <x v="1563"/>
    <x v="6"/>
    <x v="21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x v="63"/>
    <x v="1565"/>
    <x v="2"/>
    <x v="0"/>
    <s v="USD"/>
    <n v="1380949200"/>
    <n v="1378586179"/>
    <b v="0"/>
    <x v="109"/>
    <b v="1"/>
    <s v="music/classical music"/>
    <n v="112"/>
    <x v="1564"/>
    <x v="6"/>
    <x v="30"/>
    <x v="1765"/>
    <d v="2013-10-05T05:00:00"/>
    <x v="6"/>
  </r>
  <r>
    <n v="3646"/>
    <s v="Our Sacred Honor"/>
    <s v="Develop demo materials for new, true story of teen Revolutionary War heroes - for hybrid film/live stage musical"/>
    <x v="22"/>
    <x v="588"/>
    <x v="1"/>
    <x v="0"/>
    <s v="USD"/>
    <n v="1434497400"/>
    <n v="1431770802"/>
    <b v="0"/>
    <x v="49"/>
    <b v="0"/>
    <s v="theater/musical"/>
    <n v="5"/>
    <x v="1565"/>
    <x v="2"/>
    <x v="18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x v="22"/>
    <x v="1566"/>
    <x v="1"/>
    <x v="0"/>
    <s v="USD"/>
    <n v="1449876859"/>
    <n v="1444689259"/>
    <b v="0"/>
    <x v="11"/>
    <b v="0"/>
    <s v="theater/plays"/>
    <n v="5"/>
    <x v="1566"/>
    <x v="2"/>
    <x v="5"/>
    <x v="1767"/>
    <d v="2015-12-11T23:34:19"/>
    <x v="4"/>
  </r>
  <r>
    <n v="3728"/>
    <s v="Bare Bones Shakespeare 2015-16 Season"/>
    <s v="Bare Bones Shakespeare's first season will start with a DFW school touring show: Romeo and Juliet."/>
    <x v="26"/>
    <x v="1567"/>
    <x v="1"/>
    <x v="0"/>
    <s v="USD"/>
    <n v="1439957176"/>
    <n v="1437365176"/>
    <b v="0"/>
    <x v="105"/>
    <b v="0"/>
    <s v="theater/plays"/>
    <n v="9"/>
    <x v="1567"/>
    <x v="2"/>
    <x v="5"/>
    <x v="1768"/>
    <d v="2015-08-19T04:06:16"/>
    <x v="4"/>
  </r>
  <r>
    <n v="104"/>
    <s v="Good 'Ol Trumpet"/>
    <s v="UCF short film about an old man, his love for music, and his misplaced trumpet.  "/>
    <x v="34"/>
    <x v="1212"/>
    <x v="2"/>
    <x v="0"/>
    <s v="USD"/>
    <n v="1301792400"/>
    <n v="1299775266"/>
    <b v="0"/>
    <x v="29"/>
    <b v="1"/>
    <s v="film &amp; video/shorts"/>
    <n v="120"/>
    <x v="1568"/>
    <x v="1"/>
    <x v="26"/>
    <x v="1769"/>
    <d v="2011-04-03T01:00:00"/>
    <x v="5"/>
  </r>
  <r>
    <n v="88"/>
    <s v="The Recursion Theorem (Short Film)"/>
    <s v="Imprisoned in an unfamiliar reality with strange new rules, Dan Everett struggles to find meaning and reason in this sci-fi noir short."/>
    <x v="63"/>
    <x v="1153"/>
    <x v="2"/>
    <x v="0"/>
    <s v="USD"/>
    <n v="1403452131"/>
    <n v="1401205731"/>
    <b v="0"/>
    <x v="100"/>
    <b v="1"/>
    <s v="film &amp; video/shorts"/>
    <n v="103"/>
    <x v="1568"/>
    <x v="1"/>
    <x v="26"/>
    <x v="1770"/>
    <d v="2014-06-22T15:48:51"/>
    <x v="2"/>
  </r>
  <r>
    <n v="4039"/>
    <s v="Defiant Entertainment presents: The Park Bench"/>
    <s v="Help stage an original One Act Play that brings awareness to Alzheimer's in its debut performance."/>
    <x v="34"/>
    <x v="131"/>
    <x v="1"/>
    <x v="0"/>
    <s v="USD"/>
    <n v="1448949540"/>
    <n v="1446048367"/>
    <b v="0"/>
    <x v="27"/>
    <b v="0"/>
    <s v="theater/plays"/>
    <n v="60"/>
    <x v="1568"/>
    <x v="2"/>
    <x v="5"/>
    <x v="1771"/>
    <d v="2015-12-01T05:59:00"/>
    <x v="4"/>
  </r>
  <r>
    <n v="2855"/>
    <s v="STAGE READING for TETCNY"/>
    <s v="Raising funds to have a private stage reading for an upcoming play from THE ENSEMBLE THEATRE COMPANY OF NEW YORK (www.tetcny.org)"/>
    <x v="89"/>
    <x v="131"/>
    <x v="1"/>
    <x v="0"/>
    <s v="USD"/>
    <n v="1454110440"/>
    <n v="1451607071"/>
    <b v="0"/>
    <x v="27"/>
    <b v="0"/>
    <s v="theater/plays"/>
    <n v="50"/>
    <x v="1568"/>
    <x v="2"/>
    <x v="5"/>
    <x v="1772"/>
    <d v="2016-01-29T23:34:00"/>
    <x v="1"/>
  </r>
  <r>
    <n v="2362"/>
    <s v="Help CRB obtain 501(c)(3) status! (Canceled)"/>
    <s v="The Columbus Ruby Brigade has brought monthly ruby goodness and camaraderie to all participants."/>
    <x v="256"/>
    <x v="1568"/>
    <x v="0"/>
    <x v="0"/>
    <s v="USD"/>
    <n v="1418315470"/>
    <n v="1415723470"/>
    <b v="0"/>
    <x v="12"/>
    <b v="0"/>
    <s v="technology/web"/>
    <n v="29"/>
    <x v="1568"/>
    <x v="0"/>
    <x v="24"/>
    <x v="1773"/>
    <d v="2014-12-11T16:31:10"/>
    <x v="2"/>
  </r>
  <r>
    <n v="948"/>
    <s v="Led Shirt - WiFi Controlled"/>
    <s v="T-Shirt with Led panel controlled by Android app over WiFi. _x000a_Multiple shirts, games, text, video effects support,"/>
    <x v="57"/>
    <x v="1569"/>
    <x v="1"/>
    <x v="15"/>
    <s v="EUR"/>
    <n v="1457812364"/>
    <n v="1455220364"/>
    <b v="0"/>
    <x v="49"/>
    <b v="0"/>
    <s v="technology/wearables"/>
    <n v="12"/>
    <x v="1568"/>
    <x v="0"/>
    <x v="0"/>
    <x v="1774"/>
    <d v="2016-03-12T19:52:44"/>
    <x v="1"/>
  </r>
  <r>
    <n v="1548"/>
    <s v="Change the World through Color"/>
    <s v="Beauty is in the eye of the beholder and I want to inspire conservation through color."/>
    <x v="151"/>
    <x v="1570"/>
    <x v="1"/>
    <x v="0"/>
    <s v="USD"/>
    <n v="1447020620"/>
    <n v="1444425020"/>
    <b v="0"/>
    <x v="1"/>
    <b v="0"/>
    <s v="photography/nature"/>
    <n v="9"/>
    <x v="1568"/>
    <x v="3"/>
    <x v="35"/>
    <x v="1775"/>
    <d v="2015-11-08T22:10:20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65"/>
    <x v="1568"/>
    <x v="1"/>
    <x v="0"/>
    <s v="USD"/>
    <n v="1399867409"/>
    <n v="1394683409"/>
    <b v="0"/>
    <x v="12"/>
    <b v="0"/>
    <s v="music/jazz"/>
    <n v="6"/>
    <x v="1568"/>
    <x v="6"/>
    <x v="27"/>
    <x v="1776"/>
    <d v="2014-05-12T04:03:29"/>
    <x v="2"/>
  </r>
  <r>
    <n v="1488"/>
    <s v="Nanolution"/>
    <s v="A blockbuster sci-fi adventure. What would you do if one day your life changed to beyond the imaginable?"/>
    <x v="38"/>
    <x v="591"/>
    <x v="1"/>
    <x v="2"/>
    <s v="AUD"/>
    <n v="1388928660"/>
    <n v="1386336660"/>
    <b v="0"/>
    <x v="0"/>
    <b v="0"/>
    <s v="publishing/fiction"/>
    <n v="2"/>
    <x v="1568"/>
    <x v="4"/>
    <x v="36"/>
    <x v="1777"/>
    <d v="2014-01-05T13:31:00"/>
    <x v="2"/>
  </r>
  <r>
    <n v="2567"/>
    <s v="Burgers and Babes Food Truck (Canceled)"/>
    <s v="You're leaving a Bar/Nightclub what else would you want more than to have a Juicy Burger and to see Beautiful Girls making it."/>
    <x v="70"/>
    <x v="1568"/>
    <x v="0"/>
    <x v="0"/>
    <s v="USD"/>
    <n v="1429823138"/>
    <n v="1427231138"/>
    <b v="0"/>
    <x v="12"/>
    <b v="0"/>
    <s v="food/food trucks"/>
    <n v="0"/>
    <x v="1568"/>
    <x v="5"/>
    <x v="10"/>
    <x v="1778"/>
    <d v="2015-04-23T21:05:38"/>
    <x v="4"/>
  </r>
  <r>
    <n v="1352"/>
    <s v="Will's SmileBook Project"/>
    <s v="An important book, based on research, to make you and your learners smile again. Better smile sheets, better feedback, better learning!"/>
    <x v="22"/>
    <x v="1571"/>
    <x v="2"/>
    <x v="0"/>
    <s v="USD"/>
    <n v="1441425540"/>
    <n v="1436968366"/>
    <b v="0"/>
    <x v="416"/>
    <b v="1"/>
    <s v="publishing/nonfiction"/>
    <n v="136"/>
    <x v="1569"/>
    <x v="4"/>
    <x v="19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x v="8"/>
    <x v="1572"/>
    <x v="2"/>
    <x v="0"/>
    <s v="USD"/>
    <n v="1405479600"/>
    <n v="1401642425"/>
    <b v="0"/>
    <x v="417"/>
    <b v="1"/>
    <s v="film &amp; video/television"/>
    <n v="165"/>
    <x v="1570"/>
    <x v="1"/>
    <x v="11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x v="90"/>
    <x v="1573"/>
    <x v="2"/>
    <x v="0"/>
    <s v="USD"/>
    <n v="1341633540"/>
    <n v="1338336588"/>
    <b v="0"/>
    <x v="23"/>
    <b v="1"/>
    <s v="music/rock"/>
    <n v="204"/>
    <x v="1571"/>
    <x v="6"/>
    <x v="21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x v="27"/>
    <x v="1574"/>
    <x v="2"/>
    <x v="0"/>
    <s v="USD"/>
    <n v="1362872537"/>
    <n v="1359848537"/>
    <b v="1"/>
    <x v="130"/>
    <b v="1"/>
    <s v="music/indie rock"/>
    <n v="107"/>
    <x v="1572"/>
    <x v="6"/>
    <x v="12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x v="257"/>
    <x v="1575"/>
    <x v="2"/>
    <x v="4"/>
    <s v="GBP"/>
    <n v="1445817540"/>
    <n v="1443665293"/>
    <b v="1"/>
    <x v="78"/>
    <b v="1"/>
    <s v="theater/plays"/>
    <n v="106"/>
    <x v="1573"/>
    <x v="2"/>
    <x v="5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x v="14"/>
    <x v="1159"/>
    <x v="2"/>
    <x v="0"/>
    <s v="USD"/>
    <n v="1447445820"/>
    <n v="1445077121"/>
    <b v="0"/>
    <x v="26"/>
    <b v="1"/>
    <s v="theater/plays"/>
    <n v="103"/>
    <x v="1574"/>
    <x v="2"/>
    <x v="5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x v="62"/>
    <x v="1576"/>
    <x v="2"/>
    <x v="0"/>
    <s v="USD"/>
    <n v="1427553484"/>
    <n v="1424533084"/>
    <b v="0"/>
    <x v="42"/>
    <b v="1"/>
    <s v="theater/plays"/>
    <n v="116"/>
    <x v="1575"/>
    <x v="2"/>
    <x v="5"/>
    <x v="1785"/>
    <d v="2015-03-28T14:38:04"/>
    <x v="4"/>
  </r>
  <r>
    <n v="3998"/>
    <s v="Forsaken Angels-A New Play"/>
    <s v="Forsaken Angels, a powerful new play by William Leary, author of DCMTA's Best Of 2014 Play Masquerade."/>
    <x v="150"/>
    <x v="1430"/>
    <x v="1"/>
    <x v="0"/>
    <s v="USD"/>
    <n v="1427580426"/>
    <n v="1424992026"/>
    <b v="0"/>
    <x v="14"/>
    <b v="0"/>
    <s v="theater/plays"/>
    <n v="57"/>
    <x v="1576"/>
    <x v="2"/>
    <x v="5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x v="129"/>
    <x v="658"/>
    <x v="2"/>
    <x v="4"/>
    <s v="GBP"/>
    <n v="1446213612"/>
    <n v="1443621612"/>
    <b v="1"/>
    <x v="80"/>
    <b v="1"/>
    <s v="theater/plays"/>
    <n v="104"/>
    <x v="1577"/>
    <x v="2"/>
    <x v="5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x v="90"/>
    <x v="1577"/>
    <x v="2"/>
    <x v="0"/>
    <s v="USD"/>
    <n v="1430179200"/>
    <n v="1428130814"/>
    <b v="0"/>
    <x v="6"/>
    <b v="1"/>
    <s v="film &amp; video/television"/>
    <n v="167"/>
    <x v="1578"/>
    <x v="1"/>
    <x v="11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63"/>
    <x v="1578"/>
    <x v="2"/>
    <x v="4"/>
    <s v="GBP"/>
    <n v="1380192418"/>
    <n v="1375008418"/>
    <b v="0"/>
    <x v="279"/>
    <b v="1"/>
    <s v="music/classical music"/>
    <n v="107"/>
    <x v="1578"/>
    <x v="6"/>
    <x v="30"/>
    <x v="1789"/>
    <d v="2013-09-26T10:46:58"/>
    <x v="6"/>
  </r>
  <r>
    <n v="3599"/>
    <s v="Promised Land"/>
    <s v="Help Chrysalis get this production off the ground!  An original play, we only need $500 to get this production on its feet!"/>
    <x v="34"/>
    <x v="1486"/>
    <x v="2"/>
    <x v="0"/>
    <s v="USD"/>
    <n v="1440892800"/>
    <n v="1438715077"/>
    <b v="0"/>
    <x v="24"/>
    <b v="1"/>
    <s v="theater/plays"/>
    <n v="202"/>
    <x v="1579"/>
    <x v="2"/>
    <x v="5"/>
    <x v="1790"/>
    <d v="2015-08-30T00:00:00"/>
    <x v="4"/>
  </r>
  <r>
    <n v="1747"/>
    <s v="'Tulip, my mother's favourite flower' - A Photo Book."/>
    <s v="A beautiful, limited edition, photobook about the story of the last year of my mother's life, to be published by Dewi Lewis."/>
    <x v="104"/>
    <x v="1579"/>
    <x v="2"/>
    <x v="4"/>
    <s v="GBP"/>
    <n v="1447426800"/>
    <n v="1444904830"/>
    <b v="0"/>
    <x v="207"/>
    <b v="1"/>
    <s v="photography/photobooks"/>
    <n v="105"/>
    <x v="1579"/>
    <x v="3"/>
    <x v="6"/>
    <x v="1791"/>
    <d v="2015-11-13T15:00:00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x v="1447"/>
    <x v="2"/>
    <x v="8"/>
    <s v="CAD"/>
    <n v="1450249140"/>
    <n v="1447055935"/>
    <b v="0"/>
    <x v="418"/>
    <b v="1"/>
    <s v="publishing/nonfiction"/>
    <n v="204"/>
    <x v="1580"/>
    <x v="4"/>
    <x v="19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x v="90"/>
    <x v="1580"/>
    <x v="0"/>
    <x v="0"/>
    <s v="USD"/>
    <n v="1312641536"/>
    <n v="1310049536"/>
    <b v="0"/>
    <x v="17"/>
    <b v="0"/>
    <s v="music/world music"/>
    <n v="18"/>
    <x v="1581"/>
    <x v="6"/>
    <x v="39"/>
    <x v="1793"/>
    <d v="2011-08-06T14:38:56"/>
    <x v="5"/>
  </r>
  <r>
    <n v="852"/>
    <s v="Covers Album - Limited Vinyl Pressing"/>
    <s v="Limited edition 2x12&quot; vinyl pressing of our latest album &quot;Who Do You Think We Are?&quot;"/>
    <x v="63"/>
    <x v="1581"/>
    <x v="2"/>
    <x v="0"/>
    <s v="USD"/>
    <n v="1477342800"/>
    <n v="1476386395"/>
    <b v="0"/>
    <x v="129"/>
    <b v="1"/>
    <s v="music/metal"/>
    <n v="105"/>
    <x v="1582"/>
    <x v="6"/>
    <x v="40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x v="23"/>
    <x v="1582"/>
    <x v="2"/>
    <x v="0"/>
    <s v="USD"/>
    <n v="1447427918"/>
    <n v="1444832318"/>
    <b v="1"/>
    <x v="192"/>
    <b v="1"/>
    <s v="film &amp; video/documentary"/>
    <n v="117"/>
    <x v="1583"/>
    <x v="1"/>
    <x v="9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x v="179"/>
    <x v="1583"/>
    <x v="2"/>
    <x v="0"/>
    <s v="USD"/>
    <n v="1378785540"/>
    <n v="1376066243"/>
    <b v="0"/>
    <x v="227"/>
    <b v="1"/>
    <s v="music/rock"/>
    <n v="127"/>
    <x v="1584"/>
    <x v="6"/>
    <x v="21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x v="217"/>
    <x v="1584"/>
    <x v="2"/>
    <x v="0"/>
    <s v="USD"/>
    <n v="1427860740"/>
    <n v="1426002684"/>
    <b v="0"/>
    <x v="28"/>
    <b v="1"/>
    <s v="theater/plays"/>
    <n v="102"/>
    <x v="1585"/>
    <x v="2"/>
    <x v="5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x v="12"/>
    <x v="1585"/>
    <x v="1"/>
    <x v="0"/>
    <s v="USD"/>
    <n v="1475766932"/>
    <n v="1473174932"/>
    <b v="0"/>
    <x v="102"/>
    <b v="0"/>
    <s v="technology/wearables"/>
    <n v="15"/>
    <x v="1586"/>
    <x v="0"/>
    <x v="0"/>
    <x v="1798"/>
    <d v="2016-10-06T15:15:32"/>
    <x v="1"/>
  </r>
  <r>
    <n v="3686"/>
    <s v="Dog sees God by Bert V. Royal @ FSU"/>
    <s v="This October, in association with Rogue Productions at FSU, I will be directing a production of Dog sees God."/>
    <x v="258"/>
    <x v="1586"/>
    <x v="2"/>
    <x v="0"/>
    <s v="USD"/>
    <n v="1440820740"/>
    <n v="1439567660"/>
    <b v="0"/>
    <x v="0"/>
    <b v="1"/>
    <s v="theater/plays"/>
    <n v="101"/>
    <x v="1587"/>
    <x v="2"/>
    <x v="5"/>
    <x v="1799"/>
    <d v="2015-08-29T03:59:00"/>
    <x v="4"/>
  </r>
  <r>
    <n v="1821"/>
    <s v="Glass Cloud on the road!"/>
    <s v="Glass Cloud tour dates are already beginning to pile up. They are turning to YOU to help get them from town to town."/>
    <x v="14"/>
    <x v="1587"/>
    <x v="2"/>
    <x v="0"/>
    <s v="USD"/>
    <n v="1330760367"/>
    <n v="1326872367"/>
    <b v="0"/>
    <x v="59"/>
    <b v="1"/>
    <s v="music/rock"/>
    <n v="135"/>
    <x v="1588"/>
    <x v="6"/>
    <x v="21"/>
    <x v="1800"/>
    <d v="2012-03-03T07:39:27"/>
    <x v="3"/>
  </r>
  <r>
    <n v="3564"/>
    <s v="The Pillowman Aberdeen"/>
    <s v="Multi Award-Winng play THE PILLOWMAN coming to the Arts Centre Theatre, Aberdeen"/>
    <x v="90"/>
    <x v="1588"/>
    <x v="2"/>
    <x v="4"/>
    <s v="GBP"/>
    <n v="1444060800"/>
    <n v="1440082649"/>
    <b v="0"/>
    <x v="24"/>
    <b v="1"/>
    <s v="theater/plays"/>
    <n v="101"/>
    <x v="1589"/>
    <x v="2"/>
    <x v="5"/>
    <x v="1801"/>
    <d v="2015-10-05T16:00:00"/>
    <x v="4"/>
  </r>
  <r>
    <n v="3758"/>
    <s v="Luigi's Ladies"/>
    <s v="LUIGI'S LADIES: an original one-woman musical comedy"/>
    <x v="41"/>
    <x v="1317"/>
    <x v="2"/>
    <x v="0"/>
    <s v="USD"/>
    <n v="1400475600"/>
    <n v="1397819938"/>
    <b v="0"/>
    <x v="40"/>
    <b v="1"/>
    <s v="theater/musical"/>
    <n v="102"/>
    <x v="1590"/>
    <x v="2"/>
    <x v="18"/>
    <x v="180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37"/>
    <x v="1589"/>
    <x v="1"/>
    <x v="0"/>
    <s v="USD"/>
    <n v="1473950945"/>
    <n v="1471272545"/>
    <b v="1"/>
    <x v="164"/>
    <b v="0"/>
    <s v="photography/photobooks"/>
    <n v="26"/>
    <x v="1590"/>
    <x v="3"/>
    <x v="6"/>
    <x v="1803"/>
    <d v="2016-09-15T14:49:05"/>
    <x v="1"/>
  </r>
  <r>
    <n v="4032"/>
    <s v="The Modern Theater's 'Play It Forward' Fund"/>
    <s v="'Play it Forward' is a ticket bank for individuals in need. Fund a theater experience for someone that would otherwise go without!"/>
    <x v="259"/>
    <x v="1590"/>
    <x v="1"/>
    <x v="0"/>
    <s v="USD"/>
    <n v="1450211116"/>
    <n v="1445023516"/>
    <b v="0"/>
    <x v="18"/>
    <b v="0"/>
    <s v="theater/plays"/>
    <n v="7"/>
    <x v="1591"/>
    <x v="2"/>
    <x v="5"/>
    <x v="1804"/>
    <d v="2015-12-15T20:25:16"/>
    <x v="4"/>
  </r>
  <r>
    <n v="767"/>
    <s v="Jury of Peers: A Novel of Online Justice"/>
    <s v="Jury of Peers is a complete novel, and it's good._x000a_All it needs now?  _x000a_More readers.  About ten million more._x000a_Let's get 'em."/>
    <x v="1"/>
    <x v="1591"/>
    <x v="1"/>
    <x v="0"/>
    <s v="USD"/>
    <n v="1432178810"/>
    <n v="1429586810"/>
    <b v="0"/>
    <x v="17"/>
    <b v="0"/>
    <s v="publishing/fiction"/>
    <n v="4"/>
    <x v="1591"/>
    <x v="4"/>
    <x v="36"/>
    <x v="1805"/>
    <d v="2015-05-21T03:26:50"/>
    <x v="4"/>
  </r>
  <r>
    <n v="4108"/>
    <s v="The Black Woman's Attitude Stage Play"/>
    <s v="We are producing and directing a stage play that will focus on relationships and the stereotypes/truths that prohibit growth."/>
    <x v="43"/>
    <x v="1592"/>
    <x v="1"/>
    <x v="0"/>
    <s v="USD"/>
    <n v="1488517200"/>
    <n v="1485909937"/>
    <b v="0"/>
    <x v="1"/>
    <b v="0"/>
    <s v="theater/plays"/>
    <n v="2"/>
    <x v="1591"/>
    <x v="2"/>
    <x v="5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x v="141"/>
    <x v="1593"/>
    <x v="1"/>
    <x v="0"/>
    <s v="USD"/>
    <n v="1454572233"/>
    <n v="1449388233"/>
    <b v="1"/>
    <x v="20"/>
    <b v="0"/>
    <s v="photography/photobooks"/>
    <n v="14"/>
    <x v="1592"/>
    <x v="3"/>
    <x v="6"/>
    <x v="180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x v="90"/>
    <x v="1594"/>
    <x v="2"/>
    <x v="0"/>
    <s v="USD"/>
    <n v="1470538800"/>
    <n v="1469112493"/>
    <b v="0"/>
    <x v="28"/>
    <b v="1"/>
    <s v="theater/plays"/>
    <n v="112"/>
    <x v="1593"/>
    <x v="2"/>
    <x v="5"/>
    <x v="1808"/>
    <d v="2016-08-07T03:00:00"/>
    <x v="1"/>
  </r>
  <r>
    <n v="3803"/>
    <s v="Benjamin Button the Musical Concept Album"/>
    <s v="A fully orchestrated concept album of Benjamin Button the Musical!"/>
    <x v="12"/>
    <x v="1595"/>
    <x v="1"/>
    <x v="0"/>
    <s v="USD"/>
    <n v="1457133568"/>
    <n v="1454541568"/>
    <b v="0"/>
    <x v="79"/>
    <b v="0"/>
    <s v="theater/musical"/>
    <n v="20"/>
    <x v="1593"/>
    <x v="2"/>
    <x v="18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x v="10"/>
    <x v="1596"/>
    <x v="2"/>
    <x v="0"/>
    <s v="USD"/>
    <n v="1489536000"/>
    <n v="1485976468"/>
    <b v="1"/>
    <x v="419"/>
    <b v="1"/>
    <s v="technology/space exploration"/>
    <n v="224"/>
    <x v="1594"/>
    <x v="0"/>
    <x v="28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x v="34"/>
    <x v="1597"/>
    <x v="2"/>
    <x v="0"/>
    <s v="USD"/>
    <n v="1415222545"/>
    <n v="1413404545"/>
    <b v="0"/>
    <x v="11"/>
    <b v="1"/>
    <s v="theater/plays"/>
    <n v="106"/>
    <x v="1595"/>
    <x v="2"/>
    <x v="5"/>
    <x v="1811"/>
    <d v="2014-11-05T21:22:25"/>
    <x v="2"/>
  </r>
  <r>
    <n v="1224"/>
    <s v="&quot;I Dreamed Last Night&quot; Album (Canceled)"/>
    <s v="Modern Celtic influenced CD.  Help me finish what I started before the stroke."/>
    <x v="38"/>
    <x v="1093"/>
    <x v="0"/>
    <x v="0"/>
    <s v="USD"/>
    <n v="1402060302"/>
    <n v="1396876302"/>
    <b v="0"/>
    <x v="76"/>
    <b v="0"/>
    <s v="music/world music"/>
    <n v="7"/>
    <x v="1596"/>
    <x v="6"/>
    <x v="39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x v="90"/>
    <x v="457"/>
    <x v="2"/>
    <x v="4"/>
    <s v="GBP"/>
    <n v="1429789992"/>
    <n v="1424609592"/>
    <b v="0"/>
    <x v="24"/>
    <b v="1"/>
    <s v="theater/plays"/>
    <n v="100"/>
    <x v="1597"/>
    <x v="2"/>
    <x v="5"/>
    <x v="1813"/>
    <d v="2015-04-23T11:53:12"/>
    <x v="4"/>
  </r>
  <r>
    <n v="3683"/>
    <s v="A Krumpus Story - World Premiere"/>
    <s v="A Krumpus Story is a dark holiday comedy for anyone who wants a little more spice in their holiday fare."/>
    <x v="63"/>
    <x v="1598"/>
    <x v="2"/>
    <x v="0"/>
    <s v="USD"/>
    <n v="1476931696"/>
    <n v="1474339696"/>
    <b v="0"/>
    <x v="170"/>
    <b v="1"/>
    <s v="theater/plays"/>
    <n v="111"/>
    <x v="1598"/>
    <x v="2"/>
    <x v="5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x v="22"/>
    <x v="1599"/>
    <x v="2"/>
    <x v="0"/>
    <s v="USD"/>
    <n v="1335562320"/>
    <n v="1332452960"/>
    <b v="0"/>
    <x v="331"/>
    <b v="1"/>
    <s v="film &amp; video/documentary"/>
    <n v="108"/>
    <x v="1599"/>
    <x v="1"/>
    <x v="9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x v="74"/>
    <x v="1600"/>
    <x v="2"/>
    <x v="0"/>
    <s v="USD"/>
    <n v="1413269940"/>
    <n v="1410421670"/>
    <b v="1"/>
    <x v="261"/>
    <b v="1"/>
    <s v="theater/plays"/>
    <n v="115"/>
    <x v="1600"/>
    <x v="2"/>
    <x v="5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x v="65"/>
    <x v="1601"/>
    <x v="2"/>
    <x v="0"/>
    <s v="USD"/>
    <n v="1337396400"/>
    <n v="1333709958"/>
    <b v="0"/>
    <x v="79"/>
    <b v="1"/>
    <s v="music/rock"/>
    <n v="117"/>
    <x v="1601"/>
    <x v="6"/>
    <x v="21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x v="77"/>
    <x v="1602"/>
    <x v="2"/>
    <x v="4"/>
    <s v="GBP"/>
    <n v="1481749278"/>
    <n v="1479157278"/>
    <b v="0"/>
    <x v="112"/>
    <b v="1"/>
    <s v="games/tabletop games"/>
    <n v="107"/>
    <x v="1601"/>
    <x v="7"/>
    <x v="22"/>
    <x v="1818"/>
    <d v="2016-12-14T21:01:18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x v="1076"/>
    <x v="2"/>
    <x v="0"/>
    <s v="USD"/>
    <n v="1411695300"/>
    <n v="1409275671"/>
    <b v="0"/>
    <x v="214"/>
    <b v="1"/>
    <s v="theater/plays"/>
    <n v="102"/>
    <x v="1602"/>
    <x v="2"/>
    <x v="5"/>
    <x v="1819"/>
    <d v="2014-09-26T01:35:00"/>
    <x v="2"/>
  </r>
  <r>
    <n v="1767"/>
    <s v="OR-GÃ“L-HO -A search for meaning during the World Cup"/>
    <s v="A photographic search for the true meaning of pride for ones country during the World Cup"/>
    <x v="1"/>
    <x v="1603"/>
    <x v="1"/>
    <x v="0"/>
    <s v="USD"/>
    <n v="1407080884"/>
    <n v="1404488884"/>
    <b v="1"/>
    <x v="99"/>
    <b v="0"/>
    <s v="photography/photobooks"/>
    <n v="46"/>
    <x v="1602"/>
    <x v="3"/>
    <x v="6"/>
    <x v="182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x v="34"/>
    <x v="1604"/>
    <x v="2"/>
    <x v="0"/>
    <s v="USD"/>
    <n v="1405727304"/>
    <n v="1403135304"/>
    <b v="0"/>
    <x v="76"/>
    <b v="1"/>
    <s v="theater/plays"/>
    <n v="211"/>
    <x v="1603"/>
    <x v="2"/>
    <x v="5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x v="63"/>
    <x v="1605"/>
    <x v="2"/>
    <x v="0"/>
    <s v="USD"/>
    <n v="1330916400"/>
    <n v="1327969730"/>
    <b v="0"/>
    <x v="138"/>
    <b v="1"/>
    <s v="music/indie rock"/>
    <n v="121"/>
    <x v="1604"/>
    <x v="6"/>
    <x v="12"/>
    <x v="1822"/>
    <d v="2012-03-05T03:00:00"/>
    <x v="3"/>
  </r>
  <r>
    <n v="3582"/>
    <s v="REALLY REALLY"/>
    <s v="A contemporary American play touching on the scorching realities of growing up in the Millennial generation."/>
    <x v="90"/>
    <x v="1606"/>
    <x v="2"/>
    <x v="0"/>
    <s v="USD"/>
    <n v="1459822682"/>
    <n v="1458613082"/>
    <b v="0"/>
    <x v="241"/>
    <b v="1"/>
    <s v="theater/plays"/>
    <n v="287"/>
    <x v="1605"/>
    <x v="2"/>
    <x v="5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x v="26"/>
    <x v="1607"/>
    <x v="2"/>
    <x v="0"/>
    <s v="USD"/>
    <n v="1420569947"/>
    <n v="1417977947"/>
    <b v="0"/>
    <x v="420"/>
    <b v="1"/>
    <s v="film &amp; video/documentary"/>
    <n v="112"/>
    <x v="1606"/>
    <x v="1"/>
    <x v="9"/>
    <x v="1824"/>
    <d v="2015-01-06T18:45:47"/>
    <x v="4"/>
  </r>
  <r>
    <n v="1200"/>
    <s v="Modern Nomads"/>
    <s v="Modern Nomads Journal is an 88 page magazine style publication containing photo stories about Somalis in the Horn of Africa."/>
    <x v="248"/>
    <x v="1608"/>
    <x v="2"/>
    <x v="0"/>
    <s v="USD"/>
    <n v="1429183656"/>
    <n v="1427369256"/>
    <b v="0"/>
    <x v="39"/>
    <b v="1"/>
    <s v="photography/photobooks"/>
    <n v="126"/>
    <x v="1607"/>
    <x v="3"/>
    <x v="6"/>
    <x v="1825"/>
    <d v="2015-04-16T11:27:36"/>
    <x v="4"/>
  </r>
  <r>
    <n v="2612"/>
    <s v="Starscraper: The Next Generation of Suborbital Rockets"/>
    <s v="What if we built a rocket that is better than a NASA or commercially available rocket? What if we did it with students?"/>
    <x v="22"/>
    <x v="1609"/>
    <x v="2"/>
    <x v="0"/>
    <s v="USD"/>
    <n v="1420773970"/>
    <n v="1418095570"/>
    <b v="1"/>
    <x v="341"/>
    <b v="1"/>
    <s v="technology/space exploration"/>
    <n v="172"/>
    <x v="1608"/>
    <x v="0"/>
    <x v="28"/>
    <x v="1826"/>
    <d v="2015-01-09T03:26:10"/>
    <x v="4"/>
  </r>
  <r>
    <n v="3568"/>
    <s v="The Fairy Tale: A Little Daylight"/>
    <s v="GK. Jr (for student actors 12 and under) will bring George Macdonald's story to life. 10+ speaking parts &amp; many non-speaking parts!"/>
    <x v="90"/>
    <x v="1610"/>
    <x v="2"/>
    <x v="0"/>
    <s v="USD"/>
    <n v="1410975994"/>
    <n v="1408383994"/>
    <b v="0"/>
    <x v="28"/>
    <b v="1"/>
    <s v="theater/plays"/>
    <n v="111"/>
    <x v="1608"/>
    <x v="2"/>
    <x v="5"/>
    <x v="1827"/>
    <d v="2014-09-17T17:46:34"/>
    <x v="2"/>
  </r>
  <r>
    <n v="950"/>
    <s v="EZC Smartlight"/>
    <s v="Rider worn tail light brake light. Adheres to virtually any coat, jacket or vest. Stays on even when you get off."/>
    <x v="1"/>
    <x v="1611"/>
    <x v="1"/>
    <x v="8"/>
    <s v="CAD"/>
    <n v="1453053661"/>
    <n v="1450461661"/>
    <b v="0"/>
    <x v="164"/>
    <b v="0"/>
    <s v="technology/wearables"/>
    <n v="28"/>
    <x v="1608"/>
    <x v="0"/>
    <x v="0"/>
    <x v="182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x v="8"/>
    <x v="1612"/>
    <x v="2"/>
    <x v="0"/>
    <s v="USD"/>
    <n v="1415934000"/>
    <n v="1413308545"/>
    <b v="1"/>
    <x v="421"/>
    <b v="1"/>
    <s v="film &amp; video/documentary"/>
    <n v="102"/>
    <x v="1609"/>
    <x v="1"/>
    <x v="9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x v="63"/>
    <x v="1613"/>
    <x v="2"/>
    <x v="0"/>
    <s v="USD"/>
    <n v="1486311939"/>
    <n v="1483719939"/>
    <b v="1"/>
    <x v="422"/>
    <b v="1"/>
    <s v="photography/photobooks"/>
    <n v="559"/>
    <x v="1610"/>
    <x v="3"/>
    <x v="6"/>
    <x v="1830"/>
    <d v="2017-02-05T16:25:39"/>
    <x v="0"/>
  </r>
  <r>
    <n v="1618"/>
    <s v="Janus Word Album"/>
    <s v="Janus Word combines hard rock with melodic acoustic music for a unique and awesome sound."/>
    <x v="41"/>
    <x v="1614"/>
    <x v="2"/>
    <x v="0"/>
    <s v="USD"/>
    <n v="1362757335"/>
    <n v="1359301335"/>
    <b v="0"/>
    <x v="5"/>
    <b v="1"/>
    <s v="music/rock"/>
    <n v="105"/>
    <x v="1611"/>
    <x v="6"/>
    <x v="21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x v="43"/>
    <x v="1615"/>
    <x v="2"/>
    <x v="0"/>
    <s v="USD"/>
    <n v="1310857200"/>
    <n v="1306525512"/>
    <b v="0"/>
    <x v="195"/>
    <b v="1"/>
    <s v="music/rock"/>
    <n v="105"/>
    <x v="1612"/>
    <x v="6"/>
    <x v="21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x v="41"/>
    <x v="195"/>
    <x v="2"/>
    <x v="0"/>
    <s v="USD"/>
    <n v="1346462462"/>
    <n v="1343870462"/>
    <b v="0"/>
    <x v="5"/>
    <b v="1"/>
    <s v="music/rock"/>
    <n v="105"/>
    <x v="1612"/>
    <x v="6"/>
    <x v="21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x v="162"/>
    <x v="1616"/>
    <x v="2"/>
    <x v="0"/>
    <s v="USD"/>
    <n v="1352860017"/>
    <n v="1348536417"/>
    <b v="0"/>
    <x v="50"/>
    <b v="1"/>
    <s v="music/rock"/>
    <n v="102"/>
    <x v="1613"/>
    <x v="6"/>
    <x v="21"/>
    <x v="1834"/>
    <d v="2012-11-14T02:26:57"/>
    <x v="3"/>
  </r>
  <r>
    <n v="3109"/>
    <s v="Saving Americana: The Sidney Auto Vue Drive-In needs digital"/>
    <s v="Help us exceed our goal to convert the Sidney Auto Vue Drive-In from 35mm to digital. This will cost upwards of $75,000. Thank you!"/>
    <x v="122"/>
    <x v="1617"/>
    <x v="1"/>
    <x v="0"/>
    <s v="USD"/>
    <n v="1409194810"/>
    <n v="1406170810"/>
    <b v="0"/>
    <x v="194"/>
    <b v="0"/>
    <s v="theater/spaces"/>
    <n v="25"/>
    <x v="1614"/>
    <x v="2"/>
    <x v="3"/>
    <x v="1835"/>
    <d v="2014-08-28T03:00:10"/>
    <x v="2"/>
  </r>
  <r>
    <n v="866"/>
    <s v="California Dreamin' Tour 2015"/>
    <s v="Drivetime heads to Cali for summer tour supported by @Smoothjazz.com &amp; @JJZPhilly  #Spaghettini #The Roxy"/>
    <x v="63"/>
    <x v="921"/>
    <x v="1"/>
    <x v="0"/>
    <s v="USD"/>
    <n v="1425136200"/>
    <n v="1421853518"/>
    <b v="0"/>
    <x v="10"/>
    <b v="0"/>
    <s v="music/jazz"/>
    <n v="18"/>
    <x v="1614"/>
    <x v="6"/>
    <x v="27"/>
    <x v="1836"/>
    <d v="2015-02-28T15:10:00"/>
    <x v="4"/>
  </r>
  <r>
    <n v="72"/>
    <s v="Trickle"/>
    <s v="A young man forced to live back home after an automobile accident leaves him to rediscover what it means to be a part of his family."/>
    <x v="166"/>
    <x v="1618"/>
    <x v="2"/>
    <x v="0"/>
    <s v="USD"/>
    <n v="1352937600"/>
    <n v="1351210481"/>
    <b v="0"/>
    <x v="179"/>
    <b v="1"/>
    <s v="film &amp; video/shorts"/>
    <n v="108"/>
    <x v="1615"/>
    <x v="1"/>
    <x v="26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x v="160"/>
    <x v="1619"/>
    <x v="2"/>
    <x v="0"/>
    <s v="USD"/>
    <n v="1304395140"/>
    <n v="1302493760"/>
    <b v="1"/>
    <x v="80"/>
    <b v="1"/>
    <s v="theater/plays"/>
    <n v="163"/>
    <x v="1616"/>
    <x v="2"/>
    <x v="5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x v="87"/>
    <x v="1620"/>
    <x v="1"/>
    <x v="0"/>
    <s v="USD"/>
    <n v="1399223500"/>
    <n v="1396631500"/>
    <b v="0"/>
    <x v="34"/>
    <b v="0"/>
    <s v="games/mobile games"/>
    <n v="43"/>
    <x v="1617"/>
    <x v="7"/>
    <x v="31"/>
    <x v="1839"/>
    <d v="2014-05-04T17:11:40"/>
    <x v="2"/>
  </r>
  <r>
    <n v="3690"/>
    <s v="We Rise"/>
    <s v="A play honoring the lives and legacies of the activists and those remembered at the 1992 ACT UP Ashes Action at The White House"/>
    <x v="41"/>
    <x v="132"/>
    <x v="2"/>
    <x v="0"/>
    <s v="USD"/>
    <n v="1417101683"/>
    <n v="1414506083"/>
    <b v="0"/>
    <x v="105"/>
    <b v="1"/>
    <s v="theater/plays"/>
    <n v="120"/>
    <x v="1618"/>
    <x v="2"/>
    <x v="5"/>
    <x v="1840"/>
    <d v="2014-11-27T15:21:23"/>
    <x v="2"/>
  </r>
  <r>
    <n v="3122"/>
    <s v="be back soon (Canceled)"/>
    <s v="cancelled until further notice"/>
    <x v="260"/>
    <x v="1621"/>
    <x v="0"/>
    <x v="0"/>
    <s v="USD"/>
    <n v="1478733732"/>
    <n v="1478298132"/>
    <b v="0"/>
    <x v="12"/>
    <b v="0"/>
    <s v="theater/spaces"/>
    <n v="58"/>
    <x v="1619"/>
    <x v="2"/>
    <x v="3"/>
    <x v="1841"/>
    <d v="2016-11-09T23:22:12"/>
    <x v="1"/>
  </r>
  <r>
    <n v="2277"/>
    <s v="Police Precinct"/>
    <s v="Police Precinct is a cooperative game where the players take on the roles as police officers, with different areas of expertise."/>
    <x v="74"/>
    <x v="1622"/>
    <x v="2"/>
    <x v="0"/>
    <s v="USD"/>
    <n v="1330359423"/>
    <n v="1327767423"/>
    <b v="0"/>
    <x v="423"/>
    <b v="1"/>
    <s v="games/tabletop games"/>
    <n v="141"/>
    <x v="1620"/>
    <x v="7"/>
    <x v="22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x v="34"/>
    <x v="1623"/>
    <x v="2"/>
    <x v="0"/>
    <s v="USD"/>
    <n v="1477710000"/>
    <n v="1475248279"/>
    <b v="0"/>
    <x v="14"/>
    <b v="1"/>
    <s v="theater/plays"/>
    <n v="139"/>
    <x v="1621"/>
    <x v="2"/>
    <x v="5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x v="155"/>
    <x v="1624"/>
    <x v="1"/>
    <x v="0"/>
    <s v="USD"/>
    <n v="1477968934"/>
    <n v="1472784934"/>
    <b v="0"/>
    <x v="11"/>
    <b v="0"/>
    <s v="theater/spaces"/>
    <n v="5"/>
    <x v="1622"/>
    <x v="2"/>
    <x v="3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x v="261"/>
    <x v="1625"/>
    <x v="0"/>
    <x v="0"/>
    <s v="USD"/>
    <n v="1421350140"/>
    <n v="1418761759"/>
    <b v="0"/>
    <x v="49"/>
    <b v="0"/>
    <s v="technology/web"/>
    <n v="1"/>
    <x v="1623"/>
    <x v="0"/>
    <x v="24"/>
    <x v="1845"/>
    <d v="2015-01-15T19:29:00"/>
    <x v="4"/>
  </r>
  <r>
    <n v="1893"/>
    <s v="Archeology 7&quot; Vinyl"/>
    <s v="Archeology is looking to gain support to release their 7&quot; vinyl single &quot;Hunger&quot; as well as the b-side, &quot;Kings canyon."/>
    <x v="14"/>
    <x v="17"/>
    <x v="2"/>
    <x v="0"/>
    <s v="USD"/>
    <n v="1302926340"/>
    <n v="1301524585"/>
    <b v="0"/>
    <x v="16"/>
    <b v="1"/>
    <s v="music/indie rock"/>
    <n v="104"/>
    <x v="1624"/>
    <x v="6"/>
    <x v="12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x v="34"/>
    <x v="1435"/>
    <x v="2"/>
    <x v="0"/>
    <s v="USD"/>
    <n v="1407686340"/>
    <n v="1404833442"/>
    <b v="0"/>
    <x v="11"/>
    <b v="1"/>
    <s v="theater/plays"/>
    <n v="104"/>
    <x v="1624"/>
    <x v="2"/>
    <x v="5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x v="65"/>
    <x v="1626"/>
    <x v="2"/>
    <x v="0"/>
    <s v="USD"/>
    <n v="1487635653"/>
    <n v="1486426053"/>
    <b v="0"/>
    <x v="184"/>
    <b v="1"/>
    <s v="games/tabletop games"/>
    <n v="153"/>
    <x v="1625"/>
    <x v="7"/>
    <x v="22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x v="14"/>
    <x v="1627"/>
    <x v="3"/>
    <x v="0"/>
    <s v="USD"/>
    <n v="1491470442"/>
    <n v="1488882042"/>
    <b v="0"/>
    <x v="10"/>
    <b v="0"/>
    <s v="music/faith"/>
    <n v="25"/>
    <x v="1626"/>
    <x v="6"/>
    <x v="15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x v="14"/>
    <x v="1628"/>
    <x v="2"/>
    <x v="0"/>
    <s v="USD"/>
    <n v="1343238578"/>
    <n v="1341856178"/>
    <b v="0"/>
    <x v="155"/>
    <b v="1"/>
    <s v="film &amp; video/documentary"/>
    <n v="127"/>
    <x v="1627"/>
    <x v="1"/>
    <x v="9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x v="49"/>
    <x v="1200"/>
    <x v="0"/>
    <x v="4"/>
    <s v="GBP"/>
    <n v="1406761200"/>
    <n v="1403724820"/>
    <b v="0"/>
    <x v="24"/>
    <b v="0"/>
    <s v="theater/musical"/>
    <n v="13"/>
    <x v="1627"/>
    <x v="2"/>
    <x v="18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x v="12"/>
    <x v="1629"/>
    <x v="2"/>
    <x v="0"/>
    <s v="USD"/>
    <n v="1456047228"/>
    <n v="1453109628"/>
    <b v="1"/>
    <x v="424"/>
    <b v="1"/>
    <s v="theater/spaces"/>
    <n v="265"/>
    <x v="1628"/>
    <x v="2"/>
    <x v="3"/>
    <x v="1852"/>
    <d v="2016-02-21T09:33:48"/>
    <x v="1"/>
  </r>
  <r>
    <n v="3246"/>
    <s v="The Gray Man"/>
    <s v="The Gray Man isnâ€™t real. Heâ€™s a ghost story, a boogeyman, a tale mothers make up to keep their children safe."/>
    <x v="22"/>
    <x v="1630"/>
    <x v="2"/>
    <x v="0"/>
    <s v="USD"/>
    <n v="1442030340"/>
    <n v="1439551200"/>
    <b v="1"/>
    <x v="285"/>
    <b v="1"/>
    <s v="theater/plays"/>
    <n v="111"/>
    <x v="1628"/>
    <x v="2"/>
    <x v="5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x v="14"/>
    <x v="1631"/>
    <x v="2"/>
    <x v="0"/>
    <s v="USD"/>
    <n v="1403366409"/>
    <n v="1400774409"/>
    <b v="1"/>
    <x v="262"/>
    <b v="1"/>
    <s v="theater/plays"/>
    <n v="117"/>
    <x v="1629"/>
    <x v="2"/>
    <x v="5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x v="227"/>
    <x v="1632"/>
    <x v="2"/>
    <x v="0"/>
    <s v="USD"/>
    <n v="1306296000"/>
    <n v="1301950070"/>
    <b v="1"/>
    <x v="53"/>
    <b v="1"/>
    <s v="film &amp; video/documentary"/>
    <n v="153"/>
    <x v="1630"/>
    <x v="1"/>
    <x v="9"/>
    <x v="1855"/>
    <d v="2011-05-25T04:00:00"/>
    <x v="5"/>
  </r>
  <r>
    <n v="2527"/>
    <s v="Britten in Song: A Centennial Celebration"/>
    <s v="Five Programs of Benjamin Britten's vocal works featuring over 20 extraordinary vocalists and pianists."/>
    <x v="57"/>
    <x v="1633"/>
    <x v="2"/>
    <x v="0"/>
    <s v="USD"/>
    <n v="1382068740"/>
    <n v="1380477691"/>
    <b v="0"/>
    <x v="168"/>
    <b v="1"/>
    <s v="music/classical music"/>
    <n v="102"/>
    <x v="1630"/>
    <x v="6"/>
    <x v="30"/>
    <x v="1856"/>
    <d v="2013-10-18T03:59:00"/>
    <x v="6"/>
  </r>
  <r>
    <n v="3252"/>
    <s v="Modern Love"/>
    <s v="How do we navigate the boundaries between friendship, sexual intimacy and obsessive desire?"/>
    <x v="262"/>
    <x v="1634"/>
    <x v="2"/>
    <x v="4"/>
    <s v="GBP"/>
    <n v="1473247240"/>
    <n v="1470655240"/>
    <b v="1"/>
    <x v="144"/>
    <b v="1"/>
    <s v="theater/plays"/>
    <n v="128"/>
    <x v="1631"/>
    <x v="2"/>
    <x v="5"/>
    <x v="1857"/>
    <d v="2016-09-07T11:20:40"/>
    <x v="1"/>
  </r>
  <r>
    <n v="2090"/>
    <s v="Insect Surfers 2013 Release !"/>
    <s v="Insect Surfers, Planet Earth's Longest-Running Modern Surf Band, come twanging back into 2013 with a new surfadelic musical release!"/>
    <x v="10"/>
    <x v="1635"/>
    <x v="2"/>
    <x v="0"/>
    <s v="USD"/>
    <n v="1361696955"/>
    <n v="1359104955"/>
    <b v="0"/>
    <x v="425"/>
    <b v="1"/>
    <s v="music/indie rock"/>
    <n v="115"/>
    <x v="1631"/>
    <x v="6"/>
    <x v="12"/>
    <x v="1858"/>
    <d v="2013-02-24T09:09:15"/>
    <x v="6"/>
  </r>
  <r>
    <n v="3231"/>
    <s v="Strong Poison Stage Play adapted fr. Dorothy L. Sayers novel"/>
    <s v="Help us reach our &quot;stretch goal&quot; of $2000! We are an adult group specializing in adapting works of fiction for the stage."/>
    <x v="90"/>
    <x v="1636"/>
    <x v="2"/>
    <x v="0"/>
    <s v="USD"/>
    <n v="1460846347"/>
    <n v="1458254347"/>
    <b v="0"/>
    <x v="6"/>
    <b v="1"/>
    <s v="theater/plays"/>
    <n v="161"/>
    <x v="1632"/>
    <x v="2"/>
    <x v="5"/>
    <x v="1859"/>
    <d v="2016-04-16T22:39:07"/>
    <x v="1"/>
  </r>
  <r>
    <n v="502"/>
    <s v="Strawberry Bowl"/>
    <s v="This Strawberry Bowl concept is the 1st of many episodes.  These episodes will be released in accordance with the harvest of the month."/>
    <x v="26"/>
    <x v="1637"/>
    <x v="1"/>
    <x v="0"/>
    <s v="USD"/>
    <n v="1332073025"/>
    <n v="1329484625"/>
    <b v="0"/>
    <x v="9"/>
    <b v="0"/>
    <s v="film &amp; video/animation"/>
    <n v="1"/>
    <x v="1632"/>
    <x v="1"/>
    <x v="8"/>
    <x v="1860"/>
    <d v="2012-03-18T12:17:05"/>
    <x v="3"/>
  </r>
  <r>
    <n v="3834"/>
    <s v="Better to Have Loved...?"/>
    <s v="About the impact of addiction on relationships; my play hopes to inspire &amp; support those affected to connect with their own creativity"/>
    <x v="43"/>
    <x v="1638"/>
    <x v="2"/>
    <x v="4"/>
    <s v="GBP"/>
    <n v="1434624067"/>
    <n v="1432032067"/>
    <b v="0"/>
    <x v="59"/>
    <b v="1"/>
    <s v="theater/plays"/>
    <n v="109"/>
    <x v="1633"/>
    <x v="2"/>
    <x v="5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x v="77"/>
    <x v="1639"/>
    <x v="2"/>
    <x v="4"/>
    <s v="GBP"/>
    <n v="1459414016"/>
    <n v="1456480016"/>
    <b v="1"/>
    <x v="238"/>
    <b v="1"/>
    <s v="music/electronic music"/>
    <n v="100"/>
    <x v="1634"/>
    <x v="6"/>
    <x v="25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x v="43"/>
    <x v="1640"/>
    <x v="2"/>
    <x v="0"/>
    <s v="USD"/>
    <n v="1312470475"/>
    <n v="1308496075"/>
    <b v="0"/>
    <x v="129"/>
    <b v="1"/>
    <s v="publishing/nonfiction"/>
    <n v="119"/>
    <x v="1635"/>
    <x v="4"/>
    <x v="19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x v="77"/>
    <x v="1311"/>
    <x v="1"/>
    <x v="0"/>
    <s v="USD"/>
    <n v="1413723684"/>
    <n v="1411131684"/>
    <b v="0"/>
    <x v="141"/>
    <b v="0"/>
    <s v="publishing/fiction"/>
    <n v="36"/>
    <x v="1636"/>
    <x v="4"/>
    <x v="36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x v="43"/>
    <x v="38"/>
    <x v="2"/>
    <x v="0"/>
    <s v="USD"/>
    <n v="1434925500"/>
    <n v="1432410639"/>
    <b v="0"/>
    <x v="129"/>
    <b v="1"/>
    <s v="theater/plays"/>
    <n v="118"/>
    <x v="1637"/>
    <x v="2"/>
    <x v="5"/>
    <x v="1865"/>
    <d v="2015-06-21T22:25:00"/>
    <x v="4"/>
  </r>
  <r>
    <n v="1894"/>
    <s v="Help me release my first 3 song EP!!"/>
    <s v="Im trying to raise $1000 for a 3 song EP in a studio!"/>
    <x v="90"/>
    <x v="141"/>
    <x v="2"/>
    <x v="0"/>
    <s v="USD"/>
    <n v="1329082983"/>
    <n v="1326404583"/>
    <b v="0"/>
    <x v="113"/>
    <b v="1"/>
    <s v="music/indie rock"/>
    <n v="115"/>
    <x v="1638"/>
    <x v="6"/>
    <x v="12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x v="38"/>
    <x v="1641"/>
    <x v="1"/>
    <x v="0"/>
    <s v="USD"/>
    <n v="1403823722"/>
    <n v="1401231722"/>
    <b v="0"/>
    <x v="79"/>
    <b v="0"/>
    <s v="theater/plays"/>
    <n v="15"/>
    <x v="1638"/>
    <x v="2"/>
    <x v="5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x v="65"/>
    <x v="1341"/>
    <x v="2"/>
    <x v="4"/>
    <s v="GBP"/>
    <n v="1439136000"/>
    <n v="1436972472"/>
    <b v="0"/>
    <x v="52"/>
    <b v="1"/>
    <s v="theater/plays"/>
    <n v="103"/>
    <x v="1639"/>
    <x v="2"/>
    <x v="5"/>
    <x v="1868"/>
    <d v="2015-08-09T16:00:00"/>
    <x v="4"/>
  </r>
  <r>
    <n v="3301"/>
    <s v="right left with heels: US Premiere at City Garage"/>
    <s v="The US premiere of the controversial new Polish play the authorities don't want you to see, staged by an award-winning director."/>
    <x v="43"/>
    <x v="1642"/>
    <x v="2"/>
    <x v="0"/>
    <s v="USD"/>
    <n v="1470034740"/>
    <n v="1466185176"/>
    <b v="0"/>
    <x v="2"/>
    <b v="1"/>
    <s v="theater/plays"/>
    <n v="133"/>
    <x v="1640"/>
    <x v="2"/>
    <x v="5"/>
    <x v="1869"/>
    <d v="2016-08-01T06:59:00"/>
    <x v="1"/>
  </r>
  <r>
    <n v="946"/>
    <s v="OmniTrade Apron"/>
    <s v="Soft edged-Hard working. The perfect wearable organization for the home and professional shop."/>
    <x v="38"/>
    <x v="1643"/>
    <x v="1"/>
    <x v="0"/>
    <s v="USD"/>
    <n v="1473444048"/>
    <n v="1470852048"/>
    <b v="0"/>
    <x v="27"/>
    <b v="0"/>
    <s v="technology/wearables"/>
    <n v="2"/>
    <x v="1640"/>
    <x v="0"/>
    <x v="0"/>
    <x v="1870"/>
    <d v="2016-09-09T18:00:48"/>
    <x v="1"/>
  </r>
  <r>
    <n v="3216"/>
    <s v="BRUTE"/>
    <s v="Brute (winner of the 2015 IdeasTap Underbelly Award) is new writing based on the true story of a rather twisted, horrible schoolgirl."/>
    <x v="65"/>
    <x v="1055"/>
    <x v="2"/>
    <x v="4"/>
    <s v="GBP"/>
    <n v="1436625000"/>
    <n v="1433934371"/>
    <b v="1"/>
    <x v="42"/>
    <b v="1"/>
    <s v="theater/plays"/>
    <n v="100"/>
    <x v="1641"/>
    <x v="2"/>
    <x v="5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x v="43"/>
    <x v="1644"/>
    <x v="1"/>
    <x v="4"/>
    <s v="GBP"/>
    <n v="1443973546"/>
    <n v="1438789546"/>
    <b v="0"/>
    <x v="66"/>
    <b v="0"/>
    <s v="theater/plays"/>
    <n v="44"/>
    <x v="1641"/>
    <x v="2"/>
    <x v="5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x v="89"/>
    <x v="23"/>
    <x v="2"/>
    <x v="0"/>
    <s v="USD"/>
    <n v="1452299761"/>
    <n v="1447115761"/>
    <b v="0"/>
    <x v="50"/>
    <b v="1"/>
    <s v="film &amp; video/television"/>
    <n v="133"/>
    <x v="1642"/>
    <x v="1"/>
    <x v="11"/>
    <x v="187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x v="63"/>
    <x v="1645"/>
    <x v="2"/>
    <x v="0"/>
    <s v="USD"/>
    <n v="1337194800"/>
    <n v="1334429646"/>
    <b v="1"/>
    <x v="132"/>
    <b v="1"/>
    <s v="film &amp; video/documentary"/>
    <n v="126"/>
    <x v="1643"/>
    <x v="1"/>
    <x v="9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x v="263"/>
    <x v="1286"/>
    <x v="2"/>
    <x v="0"/>
    <s v="USD"/>
    <n v="1426187582"/>
    <n v="1423599182"/>
    <b v="0"/>
    <x v="29"/>
    <b v="1"/>
    <s v="theater/plays"/>
    <n v="228"/>
    <x v="1644"/>
    <x v="2"/>
    <x v="5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x v="22"/>
    <x v="1285"/>
    <x v="1"/>
    <x v="8"/>
    <s v="CAD"/>
    <n v="1403539200"/>
    <n v="1400604056"/>
    <b v="0"/>
    <x v="27"/>
    <b v="0"/>
    <s v="theater/plays"/>
    <n v="3"/>
    <x v="1644"/>
    <x v="2"/>
    <x v="5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x v="229"/>
    <x v="1646"/>
    <x v="2"/>
    <x v="20"/>
    <s v="EUR"/>
    <n v="1477210801"/>
    <n v="1472026801"/>
    <b v="1"/>
    <x v="168"/>
    <b v="1"/>
    <s v="photography/photobooks"/>
    <n v="108"/>
    <x v="1645"/>
    <x v="3"/>
    <x v="6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x v="26"/>
    <x v="1647"/>
    <x v="2"/>
    <x v="0"/>
    <s v="USD"/>
    <n v="1428033540"/>
    <n v="1425531666"/>
    <b v="1"/>
    <x v="426"/>
    <b v="1"/>
    <s v="games/tabletop games"/>
    <n v="1015"/>
    <x v="1646"/>
    <x v="7"/>
    <x v="22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x v="115"/>
    <x v="1648"/>
    <x v="2"/>
    <x v="0"/>
    <s v="USD"/>
    <n v="1379614128"/>
    <n v="1377022128"/>
    <b v="1"/>
    <x v="427"/>
    <b v="1"/>
    <s v="film &amp; video/documentary"/>
    <n v="229"/>
    <x v="1647"/>
    <x v="1"/>
    <x v="9"/>
    <x v="1879"/>
    <d v="2013-09-19T18:08:48"/>
    <x v="6"/>
  </r>
  <r>
    <n v="3633"/>
    <s v="SMOKEY AND THE BANDIT: THE MUSICAL"/>
    <s v="SMOKEY AND THE BANDIT: THE MUSICAL_x000a_The classic film, characters and music you love, on stage, LIVE!"/>
    <x v="1"/>
    <x v="1649"/>
    <x v="1"/>
    <x v="0"/>
    <s v="USD"/>
    <n v="1479517200"/>
    <n v="1475765867"/>
    <b v="0"/>
    <x v="105"/>
    <b v="0"/>
    <s v="theater/musical"/>
    <n v="35"/>
    <x v="1648"/>
    <x v="2"/>
    <x v="18"/>
    <x v="1880"/>
    <d v="2016-11-19T01:00:00"/>
    <x v="1"/>
  </r>
  <r>
    <n v="3523"/>
    <s v="Magnificence"/>
    <s v="An old play about our world. Set in 1970s England, Magnificence is a gut-wrenching story of radicalisation, idealism and pity."/>
    <x v="57"/>
    <x v="1650"/>
    <x v="2"/>
    <x v="4"/>
    <s v="GBP"/>
    <n v="1474844400"/>
    <n v="1469871148"/>
    <b v="0"/>
    <x v="90"/>
    <b v="1"/>
    <s v="theater/plays"/>
    <n v="114"/>
    <x v="1649"/>
    <x v="2"/>
    <x v="5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x v="65"/>
    <x v="1651"/>
    <x v="2"/>
    <x v="4"/>
    <s v="GBP"/>
    <n v="1425211200"/>
    <n v="1422534260"/>
    <b v="0"/>
    <x v="73"/>
    <b v="1"/>
    <s v="film &amp; video/television"/>
    <n v="108"/>
    <x v="1650"/>
    <x v="1"/>
    <x v="11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x v="26"/>
    <x v="983"/>
    <x v="1"/>
    <x v="0"/>
    <s v="USD"/>
    <n v="1432151326"/>
    <n v="1429559326"/>
    <b v="0"/>
    <x v="50"/>
    <b v="0"/>
    <s v="theater/spaces"/>
    <n v="4"/>
    <x v="1651"/>
    <x v="2"/>
    <x v="3"/>
    <x v="1883"/>
    <d v="2015-05-20T19:48:46"/>
    <x v="4"/>
  </r>
  <r>
    <n v="737"/>
    <s v="Eat Mendocino: Writing the Book"/>
    <s v="For one year, two women exclusively ate food produced within Mendocino County, CA. Now, they will write a book about their adventures."/>
    <x v="1"/>
    <x v="1652"/>
    <x v="2"/>
    <x v="0"/>
    <s v="USD"/>
    <n v="1392408000"/>
    <n v="1390890987"/>
    <b v="0"/>
    <x v="280"/>
    <b v="1"/>
    <s v="publishing/nonfiction"/>
    <n v="122"/>
    <x v="1652"/>
    <x v="4"/>
    <x v="19"/>
    <x v="1884"/>
    <d v="2014-02-14T20:00:00"/>
    <x v="2"/>
  </r>
  <r>
    <n v="98"/>
    <s v="CUT OUT"/>
    <s v="&quot;Cut Out&quot; tells the story of a young woman who befriends a neighborhood teen and finds herself involved with gang violence."/>
    <x v="228"/>
    <x v="1388"/>
    <x v="2"/>
    <x v="0"/>
    <s v="USD"/>
    <n v="1354923000"/>
    <n v="1351796674"/>
    <b v="0"/>
    <x v="100"/>
    <b v="1"/>
    <s v="film &amp; video/shorts"/>
    <n v="106"/>
    <x v="1652"/>
    <x v="1"/>
    <x v="26"/>
    <x v="1885"/>
    <d v="2012-12-07T23:30:00"/>
    <x v="3"/>
  </r>
  <r>
    <n v="1737"/>
    <s v="Healing"/>
    <s v="An instrumental project in which all songs are incorporated around the healing power of our God. Used for times of prayer &amp; devotion"/>
    <x v="57"/>
    <x v="578"/>
    <x v="1"/>
    <x v="0"/>
    <s v="USD"/>
    <n v="1437432392"/>
    <n v="1434840392"/>
    <b v="0"/>
    <x v="3"/>
    <b v="0"/>
    <s v="music/faith"/>
    <n v="21"/>
    <x v="1652"/>
    <x v="6"/>
    <x v="15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x v="264"/>
    <x v="1653"/>
    <x v="2"/>
    <x v="0"/>
    <s v="USD"/>
    <n v="1417402800"/>
    <n v="1414610126"/>
    <b v="1"/>
    <x v="25"/>
    <b v="1"/>
    <s v="photography/photobooks"/>
    <n v="176"/>
    <x v="1653"/>
    <x v="3"/>
    <x v="6"/>
    <x v="1887"/>
    <d v="2014-12-01T03:00:00"/>
    <x v="2"/>
  </r>
  <r>
    <n v="450"/>
    <s v="DreamAfrica"/>
    <s v="Why do the moon and stars receive their light from the sun? Africa has a story to tell. Ananse and Kweku appear in this great folktale."/>
    <x v="7"/>
    <x v="1654"/>
    <x v="1"/>
    <x v="0"/>
    <s v="USD"/>
    <n v="1392417800"/>
    <n v="1389825800"/>
    <b v="0"/>
    <x v="18"/>
    <b v="0"/>
    <s v="film &amp; video/animation"/>
    <n v="1"/>
    <x v="1654"/>
    <x v="1"/>
    <x v="8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65"/>
    <x v="1655"/>
    <x v="2"/>
    <x v="0"/>
    <s v="USD"/>
    <n v="1283312640"/>
    <n v="1279651084"/>
    <b v="0"/>
    <x v="111"/>
    <b v="1"/>
    <s v="film &amp; video/documentary"/>
    <n v="104"/>
    <x v="1655"/>
    <x v="1"/>
    <x v="9"/>
    <x v="1889"/>
    <d v="2010-09-01T03:44:00"/>
    <x v="7"/>
  </r>
  <r>
    <n v="1556"/>
    <s v="West Canada - A Coffee Table Book"/>
    <s v="To gather a collection of photographs for a coffee table book that displays the beauty of Canada's west."/>
    <x v="41"/>
    <x v="1656"/>
    <x v="1"/>
    <x v="8"/>
    <s v="CAD"/>
    <n v="1467603624"/>
    <n v="1465011624"/>
    <b v="0"/>
    <x v="14"/>
    <b v="0"/>
    <s v="photography/nature"/>
    <n v="45"/>
    <x v="1656"/>
    <x v="3"/>
    <x v="35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x v="47"/>
    <x v="1657"/>
    <x v="2"/>
    <x v="16"/>
    <s v="EUR"/>
    <n v="1428493379"/>
    <n v="1425901379"/>
    <b v="0"/>
    <x v="428"/>
    <b v="1"/>
    <s v="photography/photobooks"/>
    <n v="322"/>
    <x v="1657"/>
    <x v="3"/>
    <x v="6"/>
    <x v="1891"/>
    <d v="2015-04-08T11:42:59"/>
    <x v="4"/>
  </r>
  <r>
    <n v="1382"/>
    <s v="The Floorwalkers New Album!"/>
    <s v="We're making a new record -- independently! We've got some great new songs we're really excited to bring to you!"/>
    <x v="10"/>
    <x v="1658"/>
    <x v="2"/>
    <x v="0"/>
    <s v="USD"/>
    <n v="1367867536"/>
    <n v="1365275536"/>
    <b v="0"/>
    <x v="236"/>
    <b v="1"/>
    <s v="music/rock"/>
    <n v="104"/>
    <x v="1657"/>
    <x v="6"/>
    <x v="21"/>
    <x v="1892"/>
    <d v="2013-05-06T19:12:16"/>
    <x v="6"/>
  </r>
  <r>
    <n v="1927"/>
    <s v="GBS Detroit Presents Hampshire"/>
    <s v="Hampshire is headed to GBS Detroit."/>
    <x v="89"/>
    <x v="1516"/>
    <x v="2"/>
    <x v="0"/>
    <s v="USD"/>
    <n v="1331182740"/>
    <n v="1329856839"/>
    <b v="0"/>
    <x v="10"/>
    <b v="1"/>
    <s v="music/indie rock"/>
    <n v="103"/>
    <x v="1658"/>
    <x v="6"/>
    <x v="12"/>
    <x v="1893"/>
    <d v="2012-03-08T04:59:00"/>
    <x v="3"/>
  </r>
  <r>
    <n v="298"/>
    <s v="DisHonesty - A Documentary Feature Film"/>
    <s v="The truth is, we all lie - and by &quot;we,&quot; we mean everyone!"/>
    <x v="266"/>
    <x v="1659"/>
    <x v="2"/>
    <x v="0"/>
    <s v="USD"/>
    <n v="1399669200"/>
    <n v="1394536048"/>
    <b v="1"/>
    <x v="429"/>
    <b v="1"/>
    <s v="film &amp; video/documentary"/>
    <n v="109"/>
    <x v="1659"/>
    <x v="1"/>
    <x v="9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x v="11"/>
    <x v="1660"/>
    <x v="1"/>
    <x v="0"/>
    <s v="USD"/>
    <n v="1444946400"/>
    <n v="1441723912"/>
    <b v="0"/>
    <x v="80"/>
    <b v="0"/>
    <s v="theater/spaces"/>
    <n v="1"/>
    <x v="1659"/>
    <x v="2"/>
    <x v="3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x v="41"/>
    <x v="1184"/>
    <x v="2"/>
    <x v="4"/>
    <s v="GBP"/>
    <n v="1468611272"/>
    <n v="1466019272"/>
    <b v="0"/>
    <x v="5"/>
    <b v="1"/>
    <s v="theater/plays"/>
    <n v="101"/>
    <x v="1660"/>
    <x v="2"/>
    <x v="5"/>
    <x v="1896"/>
    <d v="2016-07-15T19:34:32"/>
    <x v="1"/>
  </r>
  <r>
    <n v="2405"/>
    <s v="JoyShtick Food Truck"/>
    <s v="We are the first gaming-themed food truck, bringing gourmet pub fare to the Jacksonville area."/>
    <x v="1"/>
    <x v="1006"/>
    <x v="1"/>
    <x v="0"/>
    <s v="USD"/>
    <n v="1472911375"/>
    <n v="1471096975"/>
    <b v="0"/>
    <x v="113"/>
    <b v="0"/>
    <s v="food/food trucks"/>
    <n v="23"/>
    <x v="1661"/>
    <x v="5"/>
    <x v="10"/>
    <x v="1897"/>
    <d v="2016-09-03T14:02:55"/>
    <x v="1"/>
  </r>
  <r>
    <n v="4044"/>
    <s v="Cielito Lindo (Pretty Little One)"/>
    <s v="A bilingual play in The New Works Festival at UT that crosses cultures and explores what it means to be confident with who you are."/>
    <x v="89"/>
    <x v="1209"/>
    <x v="1"/>
    <x v="0"/>
    <s v="USD"/>
    <n v="1428642000"/>
    <n v="1426050982"/>
    <b v="0"/>
    <x v="9"/>
    <b v="0"/>
    <s v="theater/plays"/>
    <n v="38"/>
    <x v="1662"/>
    <x v="2"/>
    <x v="5"/>
    <x v="1898"/>
    <d v="2015-04-10T05:00:00"/>
    <x v="4"/>
  </r>
  <r>
    <n v="928"/>
    <s v="In a Jazzy Motown"/>
    <s v="A real Motown Backup singer on 22 gold and platinum albums headlines her own Jazz CD of Motown songs."/>
    <x v="183"/>
    <x v="195"/>
    <x v="1"/>
    <x v="0"/>
    <s v="USD"/>
    <n v="1353196800"/>
    <n v="1348864913"/>
    <b v="0"/>
    <x v="6"/>
    <b v="0"/>
    <s v="music/jazz"/>
    <n v="11"/>
    <x v="1662"/>
    <x v="6"/>
    <x v="27"/>
    <x v="1899"/>
    <d v="2012-11-18T00:00:00"/>
    <x v="3"/>
  </r>
  <r>
    <n v="1949"/>
    <s v="Shake Your Power"/>
    <s v="#ShakeYourPower brings clean energy to places in the world without electricity through the power of music."/>
    <x v="7"/>
    <x v="1661"/>
    <x v="2"/>
    <x v="4"/>
    <s v="GBP"/>
    <n v="1404986951"/>
    <n v="1402394951"/>
    <b v="1"/>
    <x v="430"/>
    <b v="1"/>
    <s v="technology/hardware"/>
    <n v="106"/>
    <x v="1663"/>
    <x v="0"/>
    <x v="4"/>
    <x v="1900"/>
    <d v="2014-07-10T10:09:11"/>
    <x v="2"/>
  </r>
  <r>
    <n v="3553"/>
    <s v="Coming Home"/>
    <s v="Professional actors bring to life the true stories of 5 African-Americans struggling with mental health and their search for healing."/>
    <x v="37"/>
    <x v="1662"/>
    <x v="2"/>
    <x v="0"/>
    <s v="USD"/>
    <n v="1439337600"/>
    <n v="1436575280"/>
    <b v="0"/>
    <x v="78"/>
    <b v="1"/>
    <s v="theater/plays"/>
    <n v="106"/>
    <x v="1663"/>
    <x v="2"/>
    <x v="5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x v="253"/>
    <x v="1663"/>
    <x v="2"/>
    <x v="0"/>
    <s v="USD"/>
    <n v="1437420934"/>
    <n v="1434828934"/>
    <b v="0"/>
    <x v="191"/>
    <b v="1"/>
    <s v="film &amp; video/television"/>
    <n v="145"/>
    <x v="1664"/>
    <x v="1"/>
    <x v="11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x v="91"/>
    <x v="1664"/>
    <x v="2"/>
    <x v="0"/>
    <s v="USD"/>
    <n v="1425528000"/>
    <n v="1422916261"/>
    <b v="0"/>
    <x v="405"/>
    <b v="1"/>
    <s v="theater/plays"/>
    <n v="105"/>
    <x v="1665"/>
    <x v="2"/>
    <x v="5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x v="1"/>
    <x v="1665"/>
    <x v="1"/>
    <x v="0"/>
    <s v="USD"/>
    <n v="1401587064"/>
    <n v="1399427064"/>
    <b v="1"/>
    <x v="28"/>
    <b v="0"/>
    <s v="theater/plays"/>
    <n v="21"/>
    <x v="1666"/>
    <x v="2"/>
    <x v="5"/>
    <x v="1904"/>
    <d v="2014-06-01T01:44:24"/>
    <x v="2"/>
  </r>
  <r>
    <n v="2313"/>
    <s v="A SUNNY DAY IN GLASGOW"/>
    <s v="A Sunny Day in Glasgow are recording a new album and we need your help!"/>
    <x v="1"/>
    <x v="1666"/>
    <x v="2"/>
    <x v="0"/>
    <s v="USD"/>
    <n v="1336086026"/>
    <n v="1333494026"/>
    <b v="1"/>
    <x v="390"/>
    <b v="1"/>
    <s v="music/indie rock"/>
    <n v="176"/>
    <x v="1667"/>
    <x v="6"/>
    <x v="12"/>
    <x v="1905"/>
    <d v="2012-05-03T23:00:26"/>
    <x v="3"/>
  </r>
  <r>
    <n v="2626"/>
    <s v="SAGANet STEM Mentoring Lab Accreditation"/>
    <s v="Support the accreditation of our online STEM Mentoring Program with the International Mentoring Association"/>
    <x v="14"/>
    <x v="849"/>
    <x v="2"/>
    <x v="0"/>
    <s v="USD"/>
    <n v="1433343869"/>
    <n v="1430751869"/>
    <b v="0"/>
    <x v="144"/>
    <b v="1"/>
    <s v="technology/space exploration"/>
    <n v="112"/>
    <x v="1667"/>
    <x v="0"/>
    <x v="28"/>
    <x v="1906"/>
    <d v="2015-06-03T15:04:29"/>
    <x v="4"/>
  </r>
  <r>
    <n v="169"/>
    <s v="Family"/>
    <s v="Family is a short film about a father and son and two brothers who were separated by the Korean war and finally reunite after 60 years."/>
    <x v="14"/>
    <x v="1510"/>
    <x v="1"/>
    <x v="4"/>
    <s v="GBP"/>
    <n v="1413634059"/>
    <n v="1411042059"/>
    <b v="0"/>
    <x v="29"/>
    <b v="0"/>
    <s v="film &amp; video/drama"/>
    <n v="22"/>
    <x v="1667"/>
    <x v="1"/>
    <x v="1"/>
    <x v="1907"/>
    <d v="2014-10-18T12:07:39"/>
    <x v="2"/>
  </r>
  <r>
    <n v="3594"/>
    <s v="HEDDA"/>
    <s v="An adaptation that realizes the internal struggle of Ibsenâ€™s most renowned protagonist as she traverses a claustrophobic social world"/>
    <x v="267"/>
    <x v="790"/>
    <x v="2"/>
    <x v="0"/>
    <s v="USD"/>
    <n v="1472952982"/>
    <n v="1470792982"/>
    <b v="0"/>
    <x v="52"/>
    <b v="1"/>
    <s v="theater/plays"/>
    <n v="126"/>
    <x v="1668"/>
    <x v="2"/>
    <x v="5"/>
    <x v="1908"/>
    <d v="2016-09-04T01:36:22"/>
    <x v="1"/>
  </r>
  <r>
    <n v="2186"/>
    <s v="Latitude 90Â° : The Origin"/>
    <s v="The real-time digital social deduction game where there's no moderator, no sleeping, and no dying."/>
    <x v="26"/>
    <x v="1667"/>
    <x v="2"/>
    <x v="0"/>
    <s v="USD"/>
    <n v="1473213600"/>
    <n v="1470062743"/>
    <b v="0"/>
    <x v="193"/>
    <b v="1"/>
    <s v="games/tabletop games"/>
    <n v="110"/>
    <x v="1669"/>
    <x v="7"/>
    <x v="22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x v="49"/>
    <x v="1668"/>
    <x v="0"/>
    <x v="8"/>
    <s v="CAD"/>
    <n v="1428945472"/>
    <n v="1423765072"/>
    <b v="0"/>
    <x v="20"/>
    <b v="0"/>
    <s v="film &amp; video/science fiction"/>
    <n v="28"/>
    <x v="1670"/>
    <x v="1"/>
    <x v="17"/>
    <x v="1910"/>
    <d v="2015-04-13T17:17:52"/>
    <x v="4"/>
  </r>
  <r>
    <n v="3396"/>
    <s v="Rainbowtown"/>
    <s v="&quot;Rainbowtown&quot; is a new play for kids. Help us bring it to the Main Line during the 2014 Philadelphia Fringe Festival!"/>
    <x v="41"/>
    <x v="1003"/>
    <x v="2"/>
    <x v="0"/>
    <s v="USD"/>
    <n v="1401595140"/>
    <n v="1399286589"/>
    <b v="0"/>
    <x v="6"/>
    <b v="1"/>
    <s v="theater/plays"/>
    <n v="104"/>
    <x v="1671"/>
    <x v="2"/>
    <x v="5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x v="25"/>
    <x v="1048"/>
    <x v="1"/>
    <x v="0"/>
    <s v="USD"/>
    <n v="1468615346"/>
    <n v="1466023346"/>
    <b v="0"/>
    <x v="0"/>
    <b v="0"/>
    <s v="food/food trucks"/>
    <n v="1"/>
    <x v="1672"/>
    <x v="5"/>
    <x v="10"/>
    <x v="1912"/>
    <d v="2016-07-15T20:42:26"/>
    <x v="1"/>
  </r>
  <r>
    <n v="3060"/>
    <s v="Save the Roxy Theatre in Bremerton WA"/>
    <s v="Save the historic Roxy theatre in Bremerton WA from being repurposed as office space."/>
    <x v="268"/>
    <x v="1048"/>
    <x v="1"/>
    <x v="0"/>
    <s v="USD"/>
    <n v="1443422134"/>
    <n v="1440830134"/>
    <b v="0"/>
    <x v="0"/>
    <b v="0"/>
    <s v="theater/spaces"/>
    <n v="0"/>
    <x v="1672"/>
    <x v="2"/>
    <x v="3"/>
    <x v="1913"/>
    <d v="2015-09-28T06:35:34"/>
    <x v="4"/>
  </r>
  <r>
    <n v="1513"/>
    <s v="Russian Interiors"/>
    <s v="An intimate portrait of Russian women in their private spaces by late photographer Andy Rocchelli published by Cesura."/>
    <x v="10"/>
    <x v="1669"/>
    <x v="2"/>
    <x v="4"/>
    <s v="GBP"/>
    <n v="1405523866"/>
    <n v="1402931866"/>
    <b v="1"/>
    <x v="431"/>
    <b v="1"/>
    <s v="photography/photobooks"/>
    <n v="150"/>
    <x v="1673"/>
    <x v="3"/>
    <x v="6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x v="22"/>
    <x v="1670"/>
    <x v="2"/>
    <x v="0"/>
    <s v="USD"/>
    <n v="1369282044"/>
    <n v="1366690044"/>
    <b v="0"/>
    <x v="198"/>
    <b v="1"/>
    <s v="technology/hardware"/>
    <n v="121"/>
    <x v="1674"/>
    <x v="0"/>
    <x v="4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x v="27"/>
    <x v="1671"/>
    <x v="2"/>
    <x v="0"/>
    <s v="USD"/>
    <n v="1383526800"/>
    <n v="1380650177"/>
    <b v="0"/>
    <x v="22"/>
    <b v="1"/>
    <s v="music/electronic music"/>
    <n v="114"/>
    <x v="1675"/>
    <x v="6"/>
    <x v="25"/>
    <x v="1916"/>
    <d v="2013-11-04T01:00:00"/>
    <x v="6"/>
  </r>
  <r>
    <n v="2542"/>
    <s v="Classical Music by Marquita"/>
    <s v="Marquita Renee Ntim records her first Classical Album, complete with her playing the viola, cello and singing opera."/>
    <x v="151"/>
    <x v="1672"/>
    <x v="2"/>
    <x v="0"/>
    <s v="USD"/>
    <n v="1380599940"/>
    <n v="1377252857"/>
    <b v="0"/>
    <x v="74"/>
    <b v="1"/>
    <s v="music/classical music"/>
    <n v="104"/>
    <x v="1676"/>
    <x v="6"/>
    <x v="30"/>
    <x v="1917"/>
    <d v="2013-10-01T03:59:00"/>
    <x v="6"/>
  </r>
  <r>
    <n v="2610"/>
    <s v="Restore the Pluto Discovery Telescope"/>
    <s v="Preserve the telescope that Clyde Tombaugh used to discover Pluto for generations to come!"/>
    <x v="269"/>
    <x v="1673"/>
    <x v="2"/>
    <x v="0"/>
    <s v="USD"/>
    <n v="1471849140"/>
    <n v="1468444125"/>
    <b v="1"/>
    <x v="432"/>
    <b v="1"/>
    <s v="technology/space exploration"/>
    <n v="141"/>
    <x v="1677"/>
    <x v="0"/>
    <x v="28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x v="43"/>
    <x v="1674"/>
    <x v="2"/>
    <x v="0"/>
    <s v="USD"/>
    <n v="1385932652"/>
    <n v="1383337052"/>
    <b v="1"/>
    <x v="367"/>
    <b v="1"/>
    <s v="music/rock"/>
    <n v="202"/>
    <x v="1678"/>
    <x v="6"/>
    <x v="21"/>
    <x v="1919"/>
    <d v="2013-12-01T21:17:32"/>
    <x v="6"/>
  </r>
  <r>
    <n v="1376"/>
    <s v="Dead Pirates / HIGHMARE LP 2nd pressing"/>
    <s v="Dead Pirates are planning a second pressing of HIGHMARE LP, who wants one ?"/>
    <x v="270"/>
    <x v="1675"/>
    <x v="2"/>
    <x v="4"/>
    <s v="GBP"/>
    <n v="1480784606"/>
    <n v="1478189006"/>
    <b v="0"/>
    <x v="409"/>
    <b v="1"/>
    <s v="music/rock"/>
    <n v="252"/>
    <x v="1679"/>
    <x v="6"/>
    <x v="21"/>
    <x v="1920"/>
    <d v="2016-12-03T17:03:26"/>
    <x v="1"/>
  </r>
  <r>
    <n v="3354"/>
    <s v="Strangeloop Theatre - A Focus on New Works"/>
    <s v="Help Strangeloop Theatre create and support new work by sponsoring our 2015-2016 season."/>
    <x v="43"/>
    <x v="1676"/>
    <x v="2"/>
    <x v="0"/>
    <s v="USD"/>
    <n v="1446091260"/>
    <n v="1443029206"/>
    <b v="0"/>
    <x v="155"/>
    <b v="1"/>
    <s v="theater/plays"/>
    <n v="102"/>
    <x v="1680"/>
    <x v="2"/>
    <x v="5"/>
    <x v="1921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x v="65"/>
    <x v="1677"/>
    <x v="1"/>
    <x v="0"/>
    <s v="USD"/>
    <n v="1455251591"/>
    <n v="1452659591"/>
    <b v="0"/>
    <x v="27"/>
    <b v="0"/>
    <s v="theater/spaces"/>
    <n v="14"/>
    <x v="1680"/>
    <x v="2"/>
    <x v="3"/>
    <x v="1922"/>
    <d v="2016-02-12T04:33:11"/>
    <x v="1"/>
  </r>
  <r>
    <n v="3764"/>
    <s v="Agape Performing Arts Company, a Ministry of OLG"/>
    <s v="Talented, hard-working performers for Into the Woods JR need your help in renting microphones for our show!"/>
    <x v="41"/>
    <x v="416"/>
    <x v="2"/>
    <x v="0"/>
    <s v="USD"/>
    <n v="1464482160"/>
    <n v="1462824832"/>
    <b v="0"/>
    <x v="5"/>
    <b v="1"/>
    <s v="theater/musical"/>
    <n v="100"/>
    <x v="1681"/>
    <x v="2"/>
    <x v="18"/>
    <x v="1923"/>
    <d v="2016-05-29T00:36:00"/>
    <x v="1"/>
  </r>
  <r>
    <n v="3572"/>
    <s v="Monster"/>
    <s v="A darkly comic one woman show by Abram Rooney as part of The Camden Fringe 2015."/>
    <x v="34"/>
    <x v="53"/>
    <x v="2"/>
    <x v="4"/>
    <s v="GBP"/>
    <n v="1434894082"/>
    <n v="1432302082"/>
    <b v="0"/>
    <x v="11"/>
    <b v="1"/>
    <s v="theater/plays"/>
    <n v="100"/>
    <x v="1681"/>
    <x v="2"/>
    <x v="5"/>
    <x v="1924"/>
    <d v="2015-06-21T13:41:22"/>
    <x v="4"/>
  </r>
  <r>
    <n v="3760"/>
    <s v="Song of the Sea"/>
    <s v="Two Shows: SIRENS and The Girl From Bare Cove. A community of artists determined to give voice to survivors of sexual violence."/>
    <x v="1"/>
    <x v="1678"/>
    <x v="2"/>
    <x v="0"/>
    <s v="USD"/>
    <n v="1399293386"/>
    <n v="1397133386"/>
    <b v="0"/>
    <x v="264"/>
    <b v="1"/>
    <s v="theater/musical"/>
    <n v="101"/>
    <x v="1682"/>
    <x v="2"/>
    <x v="18"/>
    <x v="1925"/>
    <d v="2014-05-05T12:36:26"/>
    <x v="2"/>
  </r>
  <r>
    <n v="480"/>
    <s v="The CafÃ©"/>
    <s v="To court his muse, an artist must first outsmart her dog.  A short animated film collaboration by Dana and Terrence Masson."/>
    <x v="13"/>
    <x v="1679"/>
    <x v="1"/>
    <x v="0"/>
    <s v="USD"/>
    <n v="1376049615"/>
    <n v="1373457615"/>
    <b v="0"/>
    <x v="161"/>
    <b v="0"/>
    <s v="film &amp; video/animation"/>
    <n v="19"/>
    <x v="1683"/>
    <x v="1"/>
    <x v="8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x v="104"/>
    <x v="1680"/>
    <x v="1"/>
    <x v="0"/>
    <s v="USD"/>
    <n v="1423660422"/>
    <n v="1420636422"/>
    <b v="1"/>
    <x v="76"/>
    <b v="0"/>
    <s v="photography/photobooks"/>
    <n v="11"/>
    <x v="1684"/>
    <x v="3"/>
    <x v="6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x v="27"/>
    <x v="1681"/>
    <x v="2"/>
    <x v="4"/>
    <s v="GBP"/>
    <n v="1468593246"/>
    <n v="1466001246"/>
    <b v="0"/>
    <x v="248"/>
    <b v="1"/>
    <s v="photography/photobooks"/>
    <n v="102"/>
    <x v="1685"/>
    <x v="3"/>
    <x v="6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x v="43"/>
    <x v="1682"/>
    <x v="2"/>
    <x v="0"/>
    <s v="USD"/>
    <n v="1444860063"/>
    <n v="1442268063"/>
    <b v="0"/>
    <x v="279"/>
    <b v="1"/>
    <s v="theater/plays"/>
    <n v="116"/>
    <x v="1686"/>
    <x v="2"/>
    <x v="5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x v="271"/>
    <x v="906"/>
    <x v="2"/>
    <x v="0"/>
    <s v="USD"/>
    <n v="1454431080"/>
    <n v="1451839080"/>
    <b v="0"/>
    <x v="102"/>
    <b v="1"/>
    <s v="theater/plays"/>
    <n v="101"/>
    <x v="1686"/>
    <x v="2"/>
    <x v="5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x v="65"/>
    <x v="1331"/>
    <x v="1"/>
    <x v="0"/>
    <s v="USD"/>
    <n v="1421095672"/>
    <n v="1417207672"/>
    <b v="0"/>
    <x v="29"/>
    <b v="0"/>
    <s v="technology/wearables"/>
    <n v="28"/>
    <x v="1687"/>
    <x v="0"/>
    <x v="0"/>
    <x v="1931"/>
    <d v="2015-01-12T20:47:52"/>
    <x v="4"/>
  </r>
  <r>
    <n v="2010"/>
    <s v="Weighitz: Weigh Smarter"/>
    <s v="Weighitz are miniature smart scales designed to weigh anything in the home."/>
    <x v="8"/>
    <x v="1683"/>
    <x v="2"/>
    <x v="0"/>
    <s v="USD"/>
    <n v="1471564491"/>
    <n v="1468972491"/>
    <b v="1"/>
    <x v="433"/>
    <b v="1"/>
    <s v="technology/hardware"/>
    <n v="320"/>
    <x v="1688"/>
    <x v="0"/>
    <x v="4"/>
    <x v="1932"/>
    <d v="2016-08-18T23:54:51"/>
    <x v="1"/>
  </r>
  <r>
    <n v="1764"/>
    <s v="Blood, Sweat &amp; Tears - Photobook"/>
    <s v="Individual sportspeople are masters of their own destiny. This book is a gritty behind the scenes look at boxers striving for success"/>
    <x v="155"/>
    <x v="1684"/>
    <x v="1"/>
    <x v="4"/>
    <s v="GBP"/>
    <n v="1407065979"/>
    <n v="1404560379"/>
    <b v="1"/>
    <x v="99"/>
    <b v="0"/>
    <s v="photography/photobooks"/>
    <n v="20"/>
    <x v="1688"/>
    <x v="3"/>
    <x v="6"/>
    <x v="1933"/>
    <d v="2014-08-03T11:39:39"/>
    <x v="2"/>
  </r>
  <r>
    <n v="3539"/>
    <s v="Chokehold"/>
    <s v="A searing new play that takes  an unflinching look at the terrible costs of police shootings in the African American community."/>
    <x v="89"/>
    <x v="1685"/>
    <x v="2"/>
    <x v="0"/>
    <s v="USD"/>
    <n v="1473358122"/>
    <n v="1471543722"/>
    <b v="0"/>
    <x v="74"/>
    <b v="1"/>
    <s v="theater/plays"/>
    <n v="120"/>
    <x v="1689"/>
    <x v="2"/>
    <x v="5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x v="57"/>
    <x v="1686"/>
    <x v="2"/>
    <x v="0"/>
    <s v="USD"/>
    <n v="1333609140"/>
    <n v="1330638829"/>
    <b v="1"/>
    <x v="38"/>
    <b v="1"/>
    <s v="film &amp; video/documentary"/>
    <n v="156"/>
    <x v="1690"/>
    <x v="1"/>
    <x v="9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x v="63"/>
    <x v="1687"/>
    <x v="2"/>
    <x v="0"/>
    <s v="USD"/>
    <n v="1489497886"/>
    <n v="1487082286"/>
    <b v="1"/>
    <x v="2"/>
    <b v="1"/>
    <s v="photography/photobooks"/>
    <n v="110"/>
    <x v="1690"/>
    <x v="3"/>
    <x v="6"/>
    <x v="1936"/>
    <d v="2017-03-14T13:24:46"/>
    <x v="0"/>
  </r>
  <r>
    <n v="405"/>
    <s v="The Healing Effect Movie"/>
    <s v="Come, join our movie movement.  A new documentary about the healing power of food."/>
    <x v="272"/>
    <x v="1688"/>
    <x v="2"/>
    <x v="0"/>
    <s v="USD"/>
    <n v="1394071339"/>
    <n v="1391479339"/>
    <b v="0"/>
    <x v="155"/>
    <b v="1"/>
    <s v="film &amp; video/documentary"/>
    <n v="108"/>
    <x v="1691"/>
    <x v="1"/>
    <x v="9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x v="65"/>
    <x v="1689"/>
    <x v="2"/>
    <x v="4"/>
    <s v="GBP"/>
    <n v="1422015083"/>
    <n v="1419423083"/>
    <b v="0"/>
    <x v="73"/>
    <b v="1"/>
    <s v="theater/plays"/>
    <n v="105"/>
    <x v="1692"/>
    <x v="2"/>
    <x v="5"/>
    <x v="1938"/>
    <d v="2015-01-23T12:11:23"/>
    <x v="4"/>
  </r>
  <r>
    <n v="284"/>
    <s v="Wisconsin Rising"/>
    <s v="A film documenting WI Gov.Scott Walker's attack on working families and how it is reanimating the American labor movement."/>
    <x v="13"/>
    <x v="1690"/>
    <x v="2"/>
    <x v="0"/>
    <s v="USD"/>
    <n v="1327167780"/>
    <n v="1325007780"/>
    <b v="1"/>
    <x v="434"/>
    <b v="1"/>
    <s v="film &amp; video/documentary"/>
    <n v="105"/>
    <x v="1693"/>
    <x v="1"/>
    <x v="9"/>
    <x v="1939"/>
    <d v="2012-01-21T17:43:00"/>
    <x v="3"/>
  </r>
  <r>
    <n v="3800"/>
    <s v="Be The Change ~ The Children's Campaign"/>
    <s v="Playground was established in 2007 on the back of paper napkins and has since provided opportunities for over 800 boys and girls."/>
    <x v="111"/>
    <x v="1691"/>
    <x v="1"/>
    <x v="0"/>
    <s v="USD"/>
    <n v="1420952340"/>
    <n v="1418146883"/>
    <b v="0"/>
    <x v="62"/>
    <b v="0"/>
    <s v="theater/musical"/>
    <n v="4"/>
    <x v="1694"/>
    <x v="2"/>
    <x v="18"/>
    <x v="1940"/>
    <d v="2015-01-11T04:59:00"/>
    <x v="4"/>
  </r>
  <r>
    <n v="3464"/>
    <s v="SHE! Is History!"/>
    <s v="Why Do We Know More About Kim Kardashian Than Abigail Adams?  Let's produce and publish a play about women who MAKE and MADE history!"/>
    <x v="1"/>
    <x v="1692"/>
    <x v="2"/>
    <x v="0"/>
    <s v="USD"/>
    <n v="1471921637"/>
    <n v="1469329637"/>
    <b v="0"/>
    <x v="154"/>
    <b v="1"/>
    <s v="theater/plays"/>
    <n v="102"/>
    <x v="1695"/>
    <x v="2"/>
    <x v="5"/>
    <x v="1941"/>
    <d v="2016-08-23T03:07:1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x v="34"/>
    <x v="290"/>
    <x v="2"/>
    <x v="0"/>
    <s v="USD"/>
    <n v="1422853140"/>
    <n v="1421439552"/>
    <b v="0"/>
    <x v="29"/>
    <b v="1"/>
    <s v="theater/plays"/>
    <n v="110"/>
    <x v="1696"/>
    <x v="2"/>
    <x v="5"/>
    <x v="1942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x v="34"/>
    <x v="1693"/>
    <x v="1"/>
    <x v="4"/>
    <s v="GBP"/>
    <n v="1416081600"/>
    <n v="1413477228"/>
    <b v="0"/>
    <x v="12"/>
    <b v="0"/>
    <s v="theater/plays"/>
    <n v="22"/>
    <x v="1696"/>
    <x v="2"/>
    <x v="5"/>
    <x v="1943"/>
    <d v="2014-11-15T20:00:00"/>
    <x v="2"/>
  </r>
  <r>
    <n v="1735"/>
    <s v="Leo's RainSong Artist program"/>
    <s v="RainSong is letting my buy a discounted guitar. I will use this to offer my talents to the ministry programs I'm a part of."/>
    <x v="90"/>
    <x v="1693"/>
    <x v="1"/>
    <x v="0"/>
    <s v="USD"/>
    <n v="1470598345"/>
    <n v="1468006345"/>
    <b v="0"/>
    <x v="12"/>
    <b v="0"/>
    <s v="music/faith"/>
    <n v="11"/>
    <x v="1696"/>
    <x v="6"/>
    <x v="15"/>
    <x v="1944"/>
    <d v="2016-08-07T19:32:25"/>
    <x v="1"/>
  </r>
  <r>
    <n v="923"/>
    <s v="First Solo Album - Siempre Filiberto"/>
    <s v="My first solo Album, &quot;Siempre Filiberto&quot;.  Inspired by and dedicated to a great man in my life who I recently lost to a tragic accident"/>
    <x v="38"/>
    <x v="1694"/>
    <x v="1"/>
    <x v="0"/>
    <s v="USD"/>
    <n v="1416614523"/>
    <n v="1414018923"/>
    <b v="0"/>
    <x v="0"/>
    <b v="0"/>
    <s v="music/jazz"/>
    <n v="2"/>
    <x v="1696"/>
    <x v="6"/>
    <x v="27"/>
    <x v="1945"/>
    <d v="2014-11-22T00:02:03"/>
    <x v="2"/>
  </r>
  <r>
    <n v="2749"/>
    <s v="A Tree is a Tree, no matter what you see.  CHILDREN'S BOOK"/>
    <s v="Self-publishing my children's book."/>
    <x v="22"/>
    <x v="1693"/>
    <x v="1"/>
    <x v="0"/>
    <s v="USD"/>
    <n v="1428171037"/>
    <n v="1425582637"/>
    <b v="0"/>
    <x v="12"/>
    <b v="0"/>
    <s v="publishing/children's books"/>
    <n v="1"/>
    <x v="1696"/>
    <x v="4"/>
    <x v="37"/>
    <x v="1946"/>
    <d v="2015-04-04T18:10:37"/>
    <x v="4"/>
  </r>
  <r>
    <n v="1010"/>
    <s v="RISTMATEÂ®, smartphone wrist dock and much more. (Canceled)"/>
    <s v="A beautiful biometric smartphone wrist dock, features a revolutionary reusable adhesive; 3 position phone stand and multi-purpose tool."/>
    <x v="273"/>
    <x v="1695"/>
    <x v="0"/>
    <x v="0"/>
    <s v="USD"/>
    <n v="1473044340"/>
    <n v="1468180462"/>
    <b v="0"/>
    <x v="9"/>
    <b v="0"/>
    <s v="technology/wearables"/>
    <n v="0"/>
    <x v="1696"/>
    <x v="0"/>
    <x v="0"/>
    <x v="1947"/>
    <d v="2016-09-05T02:59:00"/>
    <x v="1"/>
  </r>
  <r>
    <n v="2554"/>
    <s v="Patagonia Winds: Wind Quintet Commission Project"/>
    <s v="Join forces with the Patagonia Winds to commission a new wind quintet to premiere at the 2015 National Flute Association Convention!"/>
    <x v="43"/>
    <x v="1696"/>
    <x v="2"/>
    <x v="0"/>
    <s v="USD"/>
    <n v="1433131140"/>
    <n v="1430445163"/>
    <b v="0"/>
    <x v="45"/>
    <b v="1"/>
    <s v="music/classical music"/>
    <n v="123"/>
    <x v="1697"/>
    <x v="6"/>
    <x v="30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x v="177"/>
    <x v="1697"/>
    <x v="2"/>
    <x v="0"/>
    <s v="USD"/>
    <n v="1458075600"/>
    <n v="1454259272"/>
    <b v="1"/>
    <x v="350"/>
    <b v="1"/>
    <s v="theater/plays"/>
    <n v="101"/>
    <x v="1698"/>
    <x v="2"/>
    <x v="5"/>
    <x v="1949"/>
    <d v="2016-03-15T21:00:00"/>
    <x v="1"/>
  </r>
  <r>
    <n v="2327"/>
    <s v="Kraut Source - Fermentation Made Simple"/>
    <s v="Gourmet Fermentation in a Mason Jar. Create delicious, nutritious fermented foods at home."/>
    <x v="5"/>
    <x v="1698"/>
    <x v="2"/>
    <x v="0"/>
    <s v="USD"/>
    <n v="1409090440"/>
    <n v="1406066440"/>
    <b v="1"/>
    <x v="435"/>
    <b v="1"/>
    <s v="food/small batch"/>
    <n v="526"/>
    <x v="1699"/>
    <x v="5"/>
    <x v="29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x v="36"/>
    <x v="1699"/>
    <x v="2"/>
    <x v="0"/>
    <s v="USD"/>
    <n v="1401459035"/>
    <n v="1397571035"/>
    <b v="1"/>
    <x v="436"/>
    <b v="1"/>
    <s v="film &amp; video/documentary"/>
    <n v="156"/>
    <x v="1700"/>
    <x v="1"/>
    <x v="9"/>
    <x v="1951"/>
    <d v="2014-05-30T14:10:35"/>
    <x v="2"/>
  </r>
  <r>
    <n v="723"/>
    <s v="The 2015 Pro Football Beast Book"/>
    <s v="The Definitive (and Slightly Ridiculous) Guide to Enjoying the 2015 Pro Football Season"/>
    <x v="1"/>
    <x v="1700"/>
    <x v="2"/>
    <x v="0"/>
    <s v="USD"/>
    <n v="1438228740"/>
    <n v="1435606549"/>
    <b v="0"/>
    <x v="13"/>
    <b v="1"/>
    <s v="publishing/nonfiction"/>
    <n v="109"/>
    <x v="1701"/>
    <x v="4"/>
    <x v="19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x v="7"/>
    <x v="1701"/>
    <x v="0"/>
    <x v="0"/>
    <s v="USD"/>
    <n v="1476371552"/>
    <n v="1473779552"/>
    <b v="0"/>
    <x v="227"/>
    <b v="0"/>
    <s v="technology/wearables"/>
    <n v="10"/>
    <x v="1702"/>
    <x v="0"/>
    <x v="0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x v="63"/>
    <x v="1702"/>
    <x v="2"/>
    <x v="0"/>
    <s v="USD"/>
    <n v="1451530800"/>
    <n v="1448463086"/>
    <b v="0"/>
    <x v="261"/>
    <b v="1"/>
    <s v="photography/photobooks"/>
    <n v="261"/>
    <x v="1703"/>
    <x v="3"/>
    <x v="6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x v="65"/>
    <x v="357"/>
    <x v="2"/>
    <x v="0"/>
    <s v="USD"/>
    <n v="1313370000"/>
    <n v="1307594625"/>
    <b v="0"/>
    <x v="99"/>
    <b v="1"/>
    <s v="music/indie rock"/>
    <n v="107"/>
    <x v="1703"/>
    <x v="6"/>
    <x v="12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x v="65"/>
    <x v="1703"/>
    <x v="2"/>
    <x v="4"/>
    <s v="GBP"/>
    <n v="1440630000"/>
    <n v="1439122800"/>
    <b v="0"/>
    <x v="73"/>
    <b v="1"/>
    <s v="theater/plays"/>
    <n v="104"/>
    <x v="1704"/>
    <x v="2"/>
    <x v="5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x v="34"/>
    <x v="1704"/>
    <x v="2"/>
    <x v="0"/>
    <s v="USD"/>
    <n v="1425704100"/>
    <n v="1424484717"/>
    <b v="0"/>
    <x v="113"/>
    <b v="1"/>
    <s v="theater/plays"/>
    <n v="218"/>
    <x v="1705"/>
    <x v="2"/>
    <x v="5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x v="1"/>
    <x v="1705"/>
    <x v="2"/>
    <x v="4"/>
    <s v="GBP"/>
    <n v="1416331406"/>
    <n v="1413735806"/>
    <b v="1"/>
    <x v="13"/>
    <b v="1"/>
    <s v="theater/plays"/>
    <n v="109"/>
    <x v="1706"/>
    <x v="2"/>
    <x v="5"/>
    <x v="1958"/>
    <d v="2014-11-18T17:23:26"/>
    <x v="2"/>
  </r>
  <r>
    <n v="201"/>
    <s v="Life of Change"/>
    <s v="Everyone has a choice. Can two college students get past their differences to save the life of a man whom they've never met before?"/>
    <x v="274"/>
    <x v="1706"/>
    <x v="1"/>
    <x v="0"/>
    <s v="USD"/>
    <n v="1423424329"/>
    <n v="1421696329"/>
    <b v="0"/>
    <x v="18"/>
    <b v="0"/>
    <s v="film &amp; video/drama"/>
    <n v="58"/>
    <x v="1707"/>
    <x v="1"/>
    <x v="1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x v="275"/>
    <x v="1707"/>
    <x v="2"/>
    <x v="0"/>
    <s v="USD"/>
    <n v="1334610000"/>
    <n v="1332435685"/>
    <b v="0"/>
    <x v="3"/>
    <b v="1"/>
    <s v="publishing/nonfiction"/>
    <n v="148"/>
    <x v="1708"/>
    <x v="4"/>
    <x v="19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x v="14"/>
    <x v="1708"/>
    <x v="2"/>
    <x v="0"/>
    <s v="USD"/>
    <n v="1403326740"/>
    <n v="1400106171"/>
    <b v="0"/>
    <x v="144"/>
    <b v="1"/>
    <s v="music/indie rock"/>
    <n v="108"/>
    <x v="1709"/>
    <x v="6"/>
    <x v="12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x v="186"/>
    <x v="1709"/>
    <x v="2"/>
    <x v="0"/>
    <s v="USD"/>
    <n v="1416270292"/>
    <n v="1413674692"/>
    <b v="0"/>
    <x v="40"/>
    <b v="1"/>
    <s v="music/classical music"/>
    <n v="156"/>
    <x v="1710"/>
    <x v="6"/>
    <x v="30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x v="41"/>
    <x v="1558"/>
    <x v="2"/>
    <x v="13"/>
    <s v="EUR"/>
    <n v="1435255659"/>
    <n v="1432663659"/>
    <b v="0"/>
    <x v="35"/>
    <b v="1"/>
    <s v="theater/plays"/>
    <n v="105"/>
    <x v="1711"/>
    <x v="2"/>
    <x v="5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x v="1"/>
    <x v="1710"/>
    <x v="1"/>
    <x v="0"/>
    <s v="USD"/>
    <n v="1459181895"/>
    <n v="1456593495"/>
    <b v="0"/>
    <x v="11"/>
    <b v="0"/>
    <s v="music/faith"/>
    <n v="10"/>
    <x v="1712"/>
    <x v="6"/>
    <x v="15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x v="276"/>
    <x v="1711"/>
    <x v="2"/>
    <x v="4"/>
    <s v="GBP"/>
    <n v="1472122316"/>
    <n v="1469443916"/>
    <b v="0"/>
    <x v="34"/>
    <b v="1"/>
    <s v="film &amp; video/documentary"/>
    <n v="106"/>
    <x v="1713"/>
    <x v="1"/>
    <x v="9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x v="1712"/>
    <x v="2"/>
    <x v="0"/>
    <s v="USD"/>
    <n v="1345079785"/>
    <n v="1342487785"/>
    <b v="1"/>
    <x v="77"/>
    <b v="1"/>
    <s v="film &amp; video/documentary"/>
    <n v="104"/>
    <x v="1714"/>
    <x v="1"/>
    <x v="9"/>
    <x v="1966"/>
    <d v="2012-08-16T01:16:25"/>
    <x v="3"/>
  </r>
  <r>
    <n v="3007"/>
    <s v="Bethlem"/>
    <s v="Consuite for 2015 CoreCon.  An adventure into insanity."/>
    <x v="89"/>
    <x v="1713"/>
    <x v="2"/>
    <x v="0"/>
    <s v="USD"/>
    <n v="1429938683"/>
    <n v="1428124283"/>
    <b v="0"/>
    <x v="113"/>
    <b v="1"/>
    <s v="theater/spaces"/>
    <n v="180"/>
    <x v="1715"/>
    <x v="2"/>
    <x v="3"/>
    <x v="1967"/>
    <d v="2015-04-25T05:11:23"/>
    <x v="4"/>
  </r>
  <r>
    <n v="1921"/>
    <s v="The Fine Spirits are making an album!"/>
    <s v="The Fine Spirits are making an album, but we need your help!"/>
    <x v="41"/>
    <x v="1714"/>
    <x v="2"/>
    <x v="0"/>
    <s v="USD"/>
    <n v="1342243143"/>
    <n v="1339651143"/>
    <b v="0"/>
    <x v="73"/>
    <b v="1"/>
    <s v="music/indie rock"/>
    <n v="137"/>
    <x v="1715"/>
    <x v="6"/>
    <x v="12"/>
    <x v="1968"/>
    <d v="2012-07-14T05:19:03"/>
    <x v="3"/>
  </r>
  <r>
    <n v="1699"/>
    <s v="THE WORSHIP ALBUM!"/>
    <s v="Friends! Will you help me create a new worship album??! I want this album to give God the worship he deserves and draw people to Him."/>
    <x v="277"/>
    <x v="719"/>
    <x v="3"/>
    <x v="0"/>
    <s v="USD"/>
    <n v="1491943445"/>
    <n v="1489351445"/>
    <b v="0"/>
    <x v="9"/>
    <b v="0"/>
    <s v="music/faith"/>
    <n v="4"/>
    <x v="1715"/>
    <x v="6"/>
    <x v="15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x v="4"/>
    <x v="1715"/>
    <x v="0"/>
    <x v="0"/>
    <s v="USD"/>
    <n v="1456006938"/>
    <n v="1450822938"/>
    <b v="0"/>
    <x v="27"/>
    <b v="0"/>
    <s v="technology/web"/>
    <n v="0"/>
    <x v="1715"/>
    <x v="0"/>
    <x v="24"/>
    <x v="197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x v="5"/>
    <x v="1716"/>
    <x v="2"/>
    <x v="0"/>
    <s v="USD"/>
    <n v="1445624695"/>
    <n v="1443464695"/>
    <b v="1"/>
    <x v="437"/>
    <b v="1"/>
    <s v="photography/photobooks"/>
    <n v="135"/>
    <x v="1716"/>
    <x v="3"/>
    <x v="6"/>
    <x v="1971"/>
    <d v="2015-10-23T18:24:55"/>
    <x v="4"/>
  </r>
  <r>
    <n v="2711"/>
    <s v="The Red Shoes"/>
    <s v="We're aiming to launch a production involving circus performers, musicians and artists in a new space, creating a night of live art."/>
    <x v="278"/>
    <x v="1717"/>
    <x v="2"/>
    <x v="4"/>
    <s v="GBP"/>
    <n v="1403301660"/>
    <n v="1400694790"/>
    <b v="1"/>
    <x v="25"/>
    <b v="1"/>
    <s v="theater/spaces"/>
    <n v="101"/>
    <x v="1717"/>
    <x v="2"/>
    <x v="3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x v="1718"/>
    <x v="2"/>
    <x v="0"/>
    <s v="USD"/>
    <n v="1415653663"/>
    <n v="1413058063"/>
    <b v="1"/>
    <x v="89"/>
    <b v="1"/>
    <s v="music/metal"/>
    <n v="101"/>
    <x v="1718"/>
    <x v="6"/>
    <x v="40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160"/>
    <x v="1719"/>
    <x v="2"/>
    <x v="0"/>
    <s v="USD"/>
    <n v="1488337200"/>
    <n v="1484623726"/>
    <b v="0"/>
    <x v="24"/>
    <b v="1"/>
    <s v="music/rock"/>
    <n v="122"/>
    <x v="1719"/>
    <x v="6"/>
    <x v="21"/>
    <x v="1974"/>
    <d v="2017-03-01T03:00:00"/>
    <x v="0"/>
  </r>
  <r>
    <n v="2242"/>
    <s v="The Princess Bride Playing Cards from USPCC"/>
    <s v="Inconceivable! An amazing new illustrative deck based on The Princess Bride movie."/>
    <x v="22"/>
    <x v="1720"/>
    <x v="2"/>
    <x v="0"/>
    <s v="USD"/>
    <n v="1385521320"/>
    <n v="1382449733"/>
    <b v="0"/>
    <x v="438"/>
    <b v="1"/>
    <s v="games/tabletop games"/>
    <n v="1360"/>
    <x v="1720"/>
    <x v="7"/>
    <x v="22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x v="151"/>
    <x v="415"/>
    <x v="2"/>
    <x v="0"/>
    <s v="USD"/>
    <n v="1404444286"/>
    <n v="1403234686"/>
    <b v="0"/>
    <x v="99"/>
    <b v="1"/>
    <s v="theater/plays"/>
    <n v="300"/>
    <x v="1721"/>
    <x v="2"/>
    <x v="5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x v="41"/>
    <x v="1721"/>
    <x v="2"/>
    <x v="0"/>
    <s v="USD"/>
    <n v="1259686800"/>
    <n v="1252908330"/>
    <b v="0"/>
    <x v="35"/>
    <b v="1"/>
    <s v="music/rock"/>
    <n v="104"/>
    <x v="1722"/>
    <x v="6"/>
    <x v="21"/>
    <x v="1977"/>
    <d v="2009-12-01T17:00:00"/>
    <x v="8"/>
  </r>
  <r>
    <n v="1669"/>
    <s v="Summer Gill 'Stormy Weather' EP"/>
    <s v="Hi guys! I'll be recording a 6-7 song EP this summer and I need your help to make it happen! _x000a_Any support is appreciated!"/>
    <x v="65"/>
    <x v="1722"/>
    <x v="2"/>
    <x v="0"/>
    <s v="USD"/>
    <n v="1464729276"/>
    <n v="1459545276"/>
    <b v="0"/>
    <x v="121"/>
    <b v="1"/>
    <s v="music/pop"/>
    <n v="140"/>
    <x v="1723"/>
    <x v="6"/>
    <x v="13"/>
    <x v="1978"/>
    <d v="2016-05-31T21:14:36"/>
    <x v="1"/>
  </r>
  <r>
    <n v="3131"/>
    <s v="SNAKE EYES"/>
    <s v="A Staged Reading of &quot;Snake Eyes,&quot; a new play by Alex Rafala"/>
    <x v="279"/>
    <x v="908"/>
    <x v="3"/>
    <x v="0"/>
    <s v="USD"/>
    <n v="1491656045"/>
    <n v="1489067645"/>
    <b v="0"/>
    <x v="14"/>
    <b v="0"/>
    <s v="theater/plays"/>
    <n v="16"/>
    <x v="1723"/>
    <x v="2"/>
    <x v="5"/>
    <x v="1979"/>
    <d v="2017-04-08T12:54:05"/>
    <x v="0"/>
  </r>
  <r>
    <n v="500"/>
    <s v="Stephen Colbert animated video"/>
    <s v="This animated dark comedy video highlights Stephen Colbert as a super hero-like figure within a corrupt and sinister world manipulated by the media."/>
    <x v="87"/>
    <x v="1278"/>
    <x v="1"/>
    <x v="0"/>
    <s v="USD"/>
    <n v="1273356960"/>
    <n v="1268255751"/>
    <b v="0"/>
    <x v="9"/>
    <b v="0"/>
    <s v="film &amp; video/animation"/>
    <n v="3"/>
    <x v="1723"/>
    <x v="1"/>
    <x v="8"/>
    <x v="1980"/>
    <d v="2010-05-08T22:16:00"/>
    <x v="7"/>
  </r>
  <r>
    <n v="745"/>
    <s v="Help Launch the Most Amazing Online Organizing Guide Ever."/>
    <s v="Help launch a FREE guide that can help activists &amp; community organizers leverage social media tools for change like never before."/>
    <x v="280"/>
    <x v="1723"/>
    <x v="2"/>
    <x v="0"/>
    <s v="USD"/>
    <n v="1367588645"/>
    <n v="1364996645"/>
    <b v="0"/>
    <x v="217"/>
    <b v="1"/>
    <s v="publishing/nonfiction"/>
    <n v="179"/>
    <x v="1724"/>
    <x v="4"/>
    <x v="19"/>
    <x v="1981"/>
    <d v="2013-05-03T13:44:05"/>
    <x v="6"/>
  </r>
  <r>
    <n v="3212"/>
    <s v="Campo Maldito"/>
    <s v="Help us bring our production of Campo Maldito to New York AND San Francisco!"/>
    <x v="57"/>
    <x v="1724"/>
    <x v="2"/>
    <x v="0"/>
    <s v="USD"/>
    <n v="1407524751"/>
    <n v="1404932751"/>
    <b v="1"/>
    <x v="89"/>
    <b v="1"/>
    <s v="theater/plays"/>
    <n v="126"/>
    <x v="1725"/>
    <x v="2"/>
    <x v="5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x v="281"/>
    <x v="1725"/>
    <x v="1"/>
    <x v="0"/>
    <s v="USD"/>
    <n v="1419644444"/>
    <n v="1414456844"/>
    <b v="0"/>
    <x v="18"/>
    <b v="0"/>
    <s v="theater/spaces"/>
    <n v="0"/>
    <x v="1726"/>
    <x v="2"/>
    <x v="3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x v="225"/>
    <x v="887"/>
    <x v="2"/>
    <x v="0"/>
    <s v="USD"/>
    <n v="1405366359"/>
    <n v="1402342359"/>
    <b v="0"/>
    <x v="18"/>
    <b v="1"/>
    <s v="publishing/nonfiction"/>
    <n v="125"/>
    <x v="1727"/>
    <x v="4"/>
    <x v="19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x v="67"/>
    <x v="1726"/>
    <x v="2"/>
    <x v="0"/>
    <s v="USD"/>
    <n v="1307851200"/>
    <n v="1304129088"/>
    <b v="0"/>
    <x v="214"/>
    <b v="1"/>
    <s v="music/rock"/>
    <n v="104"/>
    <x v="1728"/>
    <x v="6"/>
    <x v="21"/>
    <x v="1985"/>
    <d v="2011-06-12T04:00:00"/>
    <x v="5"/>
  </r>
  <r>
    <n v="2517"/>
    <s v="The Canteen"/>
    <s v="KICK START US! Chef-driven dining experience offering a multi-course tasteful and playful menu that hems in familiar seasonal comfort."/>
    <x v="55"/>
    <x v="1727"/>
    <x v="1"/>
    <x v="8"/>
    <s v="CAD"/>
    <n v="1426788930"/>
    <n v="1424200530"/>
    <b v="0"/>
    <x v="4"/>
    <b v="0"/>
    <s v="food/restaurants"/>
    <n v="10"/>
    <x v="1729"/>
    <x v="5"/>
    <x v="38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x v="57"/>
    <x v="1728"/>
    <x v="1"/>
    <x v="8"/>
    <s v="CAD"/>
    <n v="1401595140"/>
    <n v="1398980941"/>
    <b v="0"/>
    <x v="24"/>
    <b v="0"/>
    <s v="theater/spaces"/>
    <n v="23"/>
    <x v="1730"/>
    <x v="2"/>
    <x v="3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x v="166"/>
    <x v="666"/>
    <x v="2"/>
    <x v="0"/>
    <s v="USD"/>
    <n v="1359176974"/>
    <n v="1356584974"/>
    <b v="0"/>
    <x v="141"/>
    <b v="1"/>
    <s v="music/indie rock"/>
    <n v="107"/>
    <x v="1731"/>
    <x v="6"/>
    <x v="12"/>
    <x v="1988"/>
    <d v="2013-01-26T05:09:34"/>
    <x v="6"/>
  </r>
  <r>
    <n v="2245"/>
    <s v="TimeWatch: GUMSHOE Investigative Time Travel RPG"/>
    <s v="You've got a time machine, high-powered weapons and a whole lot of history to save. Welcome to TimeWatch!"/>
    <x v="57"/>
    <x v="1729"/>
    <x v="2"/>
    <x v="0"/>
    <s v="USD"/>
    <n v="1393005600"/>
    <n v="1390323617"/>
    <b v="0"/>
    <x v="439"/>
    <b v="1"/>
    <s v="games/tabletop games"/>
    <n v="2647"/>
    <x v="1732"/>
    <x v="7"/>
    <x v="22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x v="27"/>
    <x v="1730"/>
    <x v="2"/>
    <x v="0"/>
    <s v="USD"/>
    <n v="1293857940"/>
    <n v="1290281691"/>
    <b v="1"/>
    <x v="38"/>
    <b v="1"/>
    <s v="music/indie rock"/>
    <n v="101"/>
    <x v="1733"/>
    <x v="6"/>
    <x v="12"/>
    <x v="1990"/>
    <d v="2011-01-01T04:59:00"/>
    <x v="5"/>
  </r>
  <r>
    <n v="3672"/>
    <s v="The Bombing of the Grand Hotel. A compelling new play"/>
    <s v="1984. An IRA bomb explodes at the Grand Hotel. Years on, the bomber and a victim's daughter meet. The meeting changes both their lives."/>
    <x v="43"/>
    <x v="1731"/>
    <x v="2"/>
    <x v="4"/>
    <s v="GBP"/>
    <n v="1411771384"/>
    <n v="1409179384"/>
    <b v="0"/>
    <x v="59"/>
    <b v="1"/>
    <s v="theater/plays"/>
    <n v="102"/>
    <x v="1734"/>
    <x v="2"/>
    <x v="5"/>
    <x v="1991"/>
    <d v="2014-09-26T22:43:04"/>
    <x v="2"/>
  </r>
  <r>
    <n v="2219"/>
    <s v="Moments by eBurner"/>
    <s v="An album that illustrates events in our lives, whether trivial or significant, through the tones of electronic music."/>
    <x v="90"/>
    <x v="1732"/>
    <x v="2"/>
    <x v="0"/>
    <s v="USD"/>
    <n v="1440004512"/>
    <n v="1437412512"/>
    <b v="0"/>
    <x v="28"/>
    <b v="1"/>
    <s v="music/electronic music"/>
    <n v="102"/>
    <x v="1735"/>
    <x v="6"/>
    <x v="25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x v="43"/>
    <x v="1015"/>
    <x v="2"/>
    <x v="0"/>
    <s v="USD"/>
    <n v="1464199591"/>
    <n v="1461607591"/>
    <b v="0"/>
    <x v="53"/>
    <b v="1"/>
    <s v="food/small batch"/>
    <n v="109"/>
    <x v="1736"/>
    <x v="5"/>
    <x v="29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x v="89"/>
    <x v="1733"/>
    <x v="2"/>
    <x v="0"/>
    <s v="USD"/>
    <n v="1451430000"/>
    <n v="1448914500"/>
    <b v="0"/>
    <x v="3"/>
    <b v="1"/>
    <s v="food/small batch"/>
    <n v="134"/>
    <x v="1737"/>
    <x v="5"/>
    <x v="29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x v="43"/>
    <x v="1734"/>
    <x v="2"/>
    <x v="4"/>
    <s v="GBP"/>
    <n v="1437261419"/>
    <n v="1434669419"/>
    <b v="0"/>
    <x v="94"/>
    <b v="1"/>
    <s v="theater/plays"/>
    <n v="103"/>
    <x v="1738"/>
    <x v="2"/>
    <x v="5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x v="90"/>
    <x v="1735"/>
    <x v="2"/>
    <x v="0"/>
    <s v="USD"/>
    <n v="1463275339"/>
    <n v="1460683339"/>
    <b v="0"/>
    <x v="113"/>
    <b v="1"/>
    <s v="theater/plays"/>
    <n v="107"/>
    <x v="1739"/>
    <x v="2"/>
    <x v="5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x v="65"/>
    <x v="1482"/>
    <x v="2"/>
    <x v="0"/>
    <s v="USD"/>
    <n v="1405715472"/>
    <n v="1403901072"/>
    <b v="0"/>
    <x v="73"/>
    <b v="1"/>
    <s v="music/rock"/>
    <n v="101"/>
    <x v="1740"/>
    <x v="6"/>
    <x v="21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x v="65"/>
    <x v="1482"/>
    <x v="2"/>
    <x v="4"/>
    <s v="GBP"/>
    <n v="1406761200"/>
    <n v="1402403907"/>
    <b v="0"/>
    <x v="73"/>
    <b v="1"/>
    <s v="theater/plays"/>
    <n v="101"/>
    <x v="1740"/>
    <x v="2"/>
    <x v="5"/>
    <x v="1998"/>
    <d v="2014-07-30T23:00:00"/>
    <x v="2"/>
  </r>
  <r>
    <n v="1019"/>
    <s v="Tempi - The Smart Way to Monitor Temperature and Humidity"/>
    <s v="Tempi Is a Wearable Bluetooth Device That Gives Accurate Temperature and Humidity Readings."/>
    <x v="70"/>
    <x v="1736"/>
    <x v="0"/>
    <x v="0"/>
    <s v="USD"/>
    <n v="1423092149"/>
    <n v="1420500149"/>
    <b v="0"/>
    <x v="440"/>
    <b v="0"/>
    <s v="technology/wearables"/>
    <n v="47"/>
    <x v="1741"/>
    <x v="0"/>
    <x v="0"/>
    <x v="1999"/>
    <d v="2015-02-04T23:22:29"/>
    <x v="4"/>
  </r>
  <r>
    <n v="595"/>
    <s v="MyBestInterest.org"/>
    <s v="MyBestInterest.org elminates election research by quickly identifying the candidates that will best represent your interests."/>
    <x v="11"/>
    <x v="1737"/>
    <x v="1"/>
    <x v="0"/>
    <s v="USD"/>
    <n v="1430703638"/>
    <n v="1426815638"/>
    <b v="0"/>
    <x v="49"/>
    <b v="0"/>
    <s v="technology/web"/>
    <n v="0"/>
    <x v="1741"/>
    <x v="0"/>
    <x v="24"/>
    <x v="2000"/>
    <d v="2015-05-04T01:40:38"/>
    <x v="4"/>
  </r>
  <r>
    <n v="3477"/>
    <s v="PCSF's Biannual 24-Hour Play Festival"/>
    <s v="8 ten-minute plays, written, directed, rehearsed, and fully produced in only 24 hours! Are we crazy? You bet we are!"/>
    <x v="62"/>
    <x v="1738"/>
    <x v="2"/>
    <x v="0"/>
    <s v="USD"/>
    <n v="1431831600"/>
    <n v="1430761243"/>
    <b v="0"/>
    <x v="99"/>
    <b v="1"/>
    <s v="theater/plays"/>
    <n v="115"/>
    <x v="1742"/>
    <x v="2"/>
    <x v="5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x v="1"/>
    <x v="1739"/>
    <x v="2"/>
    <x v="2"/>
    <s v="AUD"/>
    <n v="1476615600"/>
    <n v="1474884417"/>
    <b v="0"/>
    <x v="110"/>
    <b v="1"/>
    <s v="publishing/nonfiction"/>
    <n v="112"/>
    <x v="1743"/>
    <x v="4"/>
    <x v="19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x v="38"/>
    <x v="1740"/>
    <x v="2"/>
    <x v="0"/>
    <s v="USD"/>
    <n v="1437156660"/>
    <n v="1434564660"/>
    <b v="1"/>
    <x v="267"/>
    <b v="1"/>
    <s v="theater/plays"/>
    <n v="102"/>
    <x v="1744"/>
    <x v="2"/>
    <x v="5"/>
    <x v="2003"/>
    <d v="2015-07-17T18:11:00"/>
    <x v="4"/>
  </r>
  <r>
    <n v="2981"/>
    <s v="Creation of the Dublin Circus Centre"/>
    <s v="We are fundraising to create a Dublin based circus training centre for public and professionals to learn, upskill, perform and teach."/>
    <x v="57"/>
    <x v="1741"/>
    <x v="2"/>
    <x v="16"/>
    <s v="EUR"/>
    <n v="1443014756"/>
    <n v="1439126756"/>
    <b v="1"/>
    <x v="101"/>
    <b v="1"/>
    <s v="theater/spaces"/>
    <n v="129"/>
    <x v="1745"/>
    <x v="2"/>
    <x v="3"/>
    <x v="2004"/>
    <d v="2015-09-23T13:25:56"/>
    <x v="4"/>
  </r>
  <r>
    <n v="1826"/>
    <s v="BEAR GHOST! Professional Recording! Yay!"/>
    <s v="Hear your favorite Bear Ghost in eargasmic quality!"/>
    <x v="65"/>
    <x v="32"/>
    <x v="2"/>
    <x v="0"/>
    <s v="USD"/>
    <n v="1392675017"/>
    <n v="1390083017"/>
    <b v="0"/>
    <x v="73"/>
    <b v="1"/>
    <s v="music/rock"/>
    <n v="101"/>
    <x v="1745"/>
    <x v="6"/>
    <x v="21"/>
    <x v="200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x v="254"/>
    <x v="1553"/>
    <x v="2"/>
    <x v="0"/>
    <s v="USD"/>
    <n v="1310440482"/>
    <n v="1307848482"/>
    <b v="0"/>
    <x v="49"/>
    <b v="1"/>
    <s v="film &amp; video/shorts"/>
    <n v="106"/>
    <x v="1746"/>
    <x v="1"/>
    <x v="26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x v="126"/>
    <x v="1553"/>
    <x v="1"/>
    <x v="0"/>
    <s v="USD"/>
    <n v="1448745741"/>
    <n v="1446150141"/>
    <b v="0"/>
    <x v="49"/>
    <b v="0"/>
    <s v="theater/plays"/>
    <n v="24"/>
    <x v="1746"/>
    <x v="2"/>
    <x v="5"/>
    <x v="2007"/>
    <d v="2015-11-28T21:22:21"/>
    <x v="4"/>
  </r>
  <r>
    <n v="2278"/>
    <s v="Eternity Dice - Regular and D6 Charms Edition"/>
    <s v="Dice forged from stone one by one entirely by hand for demanding Gamers and Collectors."/>
    <x v="65"/>
    <x v="1742"/>
    <x v="2"/>
    <x v="10"/>
    <s v="EUR"/>
    <n v="1451861940"/>
    <n v="1448902867"/>
    <b v="0"/>
    <x v="200"/>
    <b v="1"/>
    <s v="games/tabletop games"/>
    <n v="271"/>
    <x v="1747"/>
    <x v="7"/>
    <x v="22"/>
    <x v="2008"/>
    <d v="2016-01-03T22:59:00"/>
    <x v="1"/>
  </r>
  <r>
    <n v="3195"/>
    <s v="Emerson Sings!"/>
    <s v="Emerson Sings is the first cabaret to celebrate the work of up and coming musical theater composers who are alumni of Emerson College."/>
    <x v="63"/>
    <x v="1668"/>
    <x v="1"/>
    <x v="0"/>
    <s v="USD"/>
    <n v="1423750542"/>
    <n v="1421158542"/>
    <b v="0"/>
    <x v="99"/>
    <b v="0"/>
    <s v="theater/musical"/>
    <n v="59"/>
    <x v="1747"/>
    <x v="2"/>
    <x v="18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x v="160"/>
    <x v="1743"/>
    <x v="2"/>
    <x v="0"/>
    <s v="USD"/>
    <n v="1342234920"/>
    <n v="1341892127"/>
    <b v="0"/>
    <x v="6"/>
    <b v="1"/>
    <s v="film &amp; video/shorts"/>
    <n v="198"/>
    <x v="1748"/>
    <x v="1"/>
    <x v="26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x v="87"/>
    <x v="1744"/>
    <x v="2"/>
    <x v="0"/>
    <s v="USD"/>
    <n v="1403661600"/>
    <n v="1401196766"/>
    <b v="1"/>
    <x v="406"/>
    <b v="1"/>
    <s v="music/rock"/>
    <n v="155"/>
    <x v="1749"/>
    <x v="6"/>
    <x v="21"/>
    <x v="201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x v="14"/>
    <x v="1745"/>
    <x v="1"/>
    <x v="0"/>
    <s v="USD"/>
    <n v="1448204621"/>
    <n v="1445609021"/>
    <b v="0"/>
    <x v="1"/>
    <b v="0"/>
    <s v="publishing/children's books"/>
    <n v="2"/>
    <x v="1750"/>
    <x v="4"/>
    <x v="37"/>
    <x v="2012"/>
    <d v="2015-11-22T15:03:41"/>
    <x v="4"/>
  </r>
  <r>
    <n v="1048"/>
    <s v="#MYLifeMatters Radio Show &amp; Podcast (Canceled)"/>
    <s v="#MyLifeMatters features compelling stories of students &amp; young adults who overcame challenges to take ownership of their lives."/>
    <x v="38"/>
    <x v="1746"/>
    <x v="0"/>
    <x v="0"/>
    <s v="USD"/>
    <n v="1474766189"/>
    <n v="1471310189"/>
    <b v="0"/>
    <x v="9"/>
    <b v="0"/>
    <s v="journalism/audio"/>
    <n v="1"/>
    <x v="1750"/>
    <x v="8"/>
    <x v="32"/>
    <x v="2013"/>
    <d v="2016-09-25T01:16:29"/>
    <x v="1"/>
  </r>
  <r>
    <n v="571"/>
    <s v="Snag-A-Slip"/>
    <s v="Snag-A-Slip is an online platform that connects boaters with awesome marinas and available boat slips so that they can book with ease."/>
    <x v="23"/>
    <x v="1747"/>
    <x v="1"/>
    <x v="0"/>
    <s v="USD"/>
    <n v="1437969540"/>
    <n v="1436297723"/>
    <b v="0"/>
    <x v="12"/>
    <b v="0"/>
    <s v="technology/web"/>
    <n v="0"/>
    <x v="1750"/>
    <x v="0"/>
    <x v="24"/>
    <x v="2014"/>
    <d v="2015-07-27T03:59:00"/>
    <x v="4"/>
  </r>
  <r>
    <n v="2528"/>
    <s v="Three Voices"/>
    <s v="I've been offered a contract with HatHut to record Feldman's 'Three Voices', which would be my first solo disc. I need your help!"/>
    <x v="57"/>
    <x v="1748"/>
    <x v="2"/>
    <x v="4"/>
    <s v="GBP"/>
    <n v="1440068400"/>
    <n v="1438459303"/>
    <b v="0"/>
    <x v="224"/>
    <b v="1"/>
    <s v="music/classical music"/>
    <n v="107"/>
    <x v="1751"/>
    <x v="6"/>
    <x v="30"/>
    <x v="2015"/>
    <d v="2015-08-20T11:00:00"/>
    <x v="4"/>
  </r>
  <r>
    <n v="2297"/>
    <s v="Company Company: Debut EP"/>
    <s v="New Jersey Alternative Rock band COCO needs YOUR help self-releasing debut EP!"/>
    <x v="90"/>
    <x v="1749"/>
    <x v="2"/>
    <x v="0"/>
    <s v="USD"/>
    <n v="1331697540"/>
    <n v="1328749249"/>
    <b v="0"/>
    <x v="28"/>
    <b v="1"/>
    <s v="music/rock"/>
    <n v="101"/>
    <x v="1752"/>
    <x v="6"/>
    <x v="21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x v="115"/>
    <x v="1750"/>
    <x v="1"/>
    <x v="0"/>
    <s v="USD"/>
    <n v="1385123713"/>
    <n v="1382528113"/>
    <b v="0"/>
    <x v="34"/>
    <b v="0"/>
    <s v="music/jazz"/>
    <n v="18"/>
    <x v="1753"/>
    <x v="6"/>
    <x v="27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x v="129"/>
    <x v="1751"/>
    <x v="2"/>
    <x v="0"/>
    <s v="USD"/>
    <n v="1388553960"/>
    <n v="1385754986"/>
    <b v="0"/>
    <x v="66"/>
    <b v="1"/>
    <s v="music/rock"/>
    <n v="101"/>
    <x v="1754"/>
    <x v="6"/>
    <x v="21"/>
    <x v="2018"/>
    <d v="2014-01-01T05:26:00"/>
    <x v="2"/>
  </r>
  <r>
    <n v="2110"/>
    <s v="&quot;Vision&quot; - New Album - Brent Brown"/>
    <s v="Brent Brown's breakout new album! Requires help from the record label... You!"/>
    <x v="65"/>
    <x v="1752"/>
    <x v="2"/>
    <x v="0"/>
    <s v="USD"/>
    <n v="1401253140"/>
    <n v="1398873969"/>
    <b v="0"/>
    <x v="73"/>
    <b v="1"/>
    <s v="music/indie rock"/>
    <n v="100"/>
    <x v="1755"/>
    <x v="6"/>
    <x v="12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x v="90"/>
    <x v="1753"/>
    <x v="2"/>
    <x v="0"/>
    <s v="USD"/>
    <n v="1422400387"/>
    <n v="1421190787"/>
    <b v="0"/>
    <x v="113"/>
    <b v="1"/>
    <s v="music/indie rock"/>
    <n v="106"/>
    <x v="1756"/>
    <x v="6"/>
    <x v="12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x v="282"/>
    <x v="1754"/>
    <x v="1"/>
    <x v="0"/>
    <s v="USD"/>
    <n v="1465407219"/>
    <n v="1462815219"/>
    <b v="0"/>
    <x v="27"/>
    <b v="0"/>
    <s v="theater/plays"/>
    <n v="3"/>
    <x v="1756"/>
    <x v="2"/>
    <x v="5"/>
    <x v="2021"/>
    <d v="2016-06-08T17:33:39"/>
    <x v="1"/>
  </r>
  <r>
    <n v="1528"/>
    <s v="Don't Go Outside: Tokyo Street Photos"/>
    <s v="A book of street photos from around Shibuya that I've made between 2011-2016."/>
    <x v="43"/>
    <x v="1755"/>
    <x v="2"/>
    <x v="0"/>
    <s v="USD"/>
    <n v="1485907200"/>
    <n v="1483292122"/>
    <b v="1"/>
    <x v="425"/>
    <b v="1"/>
    <s v="photography/photobooks"/>
    <n v="282"/>
    <x v="1757"/>
    <x v="3"/>
    <x v="6"/>
    <x v="2022"/>
    <d v="2017-02-01T00:00:00"/>
    <x v="0"/>
  </r>
  <r>
    <n v="2199"/>
    <s v="Decadolo. Flip it!"/>
    <s v="A new strategic board game designed to flip out your opponent."/>
    <x v="104"/>
    <x v="1756"/>
    <x v="2"/>
    <x v="16"/>
    <s v="EUR"/>
    <n v="1444903198"/>
    <n v="1442311198"/>
    <b v="1"/>
    <x v="284"/>
    <b v="1"/>
    <s v="games/tabletop games"/>
    <n v="147"/>
    <x v="1758"/>
    <x v="7"/>
    <x v="22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x v="160"/>
    <x v="927"/>
    <x v="2"/>
    <x v="0"/>
    <s v="USD"/>
    <n v="1391706084"/>
    <n v="1389891684"/>
    <b v="0"/>
    <x v="28"/>
    <b v="1"/>
    <s v="music/rock"/>
    <n v="133"/>
    <x v="1759"/>
    <x v="6"/>
    <x v="21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x v="90"/>
    <x v="457"/>
    <x v="2"/>
    <x v="0"/>
    <s v="USD"/>
    <n v="1466139300"/>
    <n v="1464854398"/>
    <b v="0"/>
    <x v="28"/>
    <b v="1"/>
    <s v="music/rock"/>
    <n v="100"/>
    <x v="1760"/>
    <x v="6"/>
    <x v="21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x v="8"/>
    <x v="1757"/>
    <x v="2"/>
    <x v="0"/>
    <s v="USD"/>
    <n v="1332385200"/>
    <n v="1329759452"/>
    <b v="1"/>
    <x v="441"/>
    <b v="1"/>
    <s v="publishing/radio &amp; podcasts"/>
    <n v="456"/>
    <x v="1761"/>
    <x v="4"/>
    <x v="34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03"/>
    <x v="1758"/>
    <x v="2"/>
    <x v="0"/>
    <s v="USD"/>
    <n v="1394521140"/>
    <n v="1392169298"/>
    <b v="0"/>
    <x v="278"/>
    <b v="1"/>
    <s v="music/pop"/>
    <n v="127"/>
    <x v="1762"/>
    <x v="6"/>
    <x v="13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x v="67"/>
    <x v="1759"/>
    <x v="2"/>
    <x v="8"/>
    <s v="CAD"/>
    <n v="1459483140"/>
    <n v="1456526879"/>
    <b v="1"/>
    <x v="13"/>
    <b v="1"/>
    <s v="theater/plays"/>
    <n v="117"/>
    <x v="1763"/>
    <x v="2"/>
    <x v="5"/>
    <x v="2028"/>
    <d v="2016-04-01T03:59:00"/>
    <x v="1"/>
  </r>
  <r>
    <n v="3264"/>
    <s v="Kapow-i GoGo at The PIT"/>
    <s v="The three part comedic saga of Kapow-i GoGo, who saves the world.  Again.  And again."/>
    <x v="14"/>
    <x v="1760"/>
    <x v="2"/>
    <x v="0"/>
    <s v="USD"/>
    <n v="1422482400"/>
    <n v="1421089938"/>
    <b v="1"/>
    <x v="241"/>
    <b v="1"/>
    <s v="theater/plays"/>
    <n v="103"/>
    <x v="1764"/>
    <x v="2"/>
    <x v="5"/>
    <x v="2029"/>
    <d v="2015-01-28T22:00:00"/>
    <x v="4"/>
  </r>
  <r>
    <n v="2759"/>
    <s v="Bunyip Magic - Epic kids Adventures of the Mythical Bunyip!"/>
    <s v="READY TO PRINT. A fun 38 page full color, hand illustrated children's book based on Australian animals and Indigenous Legends."/>
    <x v="90"/>
    <x v="1761"/>
    <x v="1"/>
    <x v="2"/>
    <s v="AUD"/>
    <n v="1468658866"/>
    <n v="1464943666"/>
    <b v="0"/>
    <x v="12"/>
    <b v="0"/>
    <s v="publishing/children's books"/>
    <n v="11"/>
    <x v="1765"/>
    <x v="4"/>
    <x v="37"/>
    <x v="2030"/>
    <d v="2016-07-16T08:47:46"/>
    <x v="1"/>
  </r>
  <r>
    <n v="2514"/>
    <s v="Lunch For Tots"/>
    <s v="My little cafe has been challenged to provide healthy, fun lunches to kids at a Montessori School. Local/organic as much as possible."/>
    <x v="12"/>
    <x v="1762"/>
    <x v="1"/>
    <x v="0"/>
    <s v="USD"/>
    <n v="1408526477"/>
    <n v="1407057677"/>
    <b v="0"/>
    <x v="9"/>
    <b v="0"/>
    <s v="food/restaurants"/>
    <n v="2"/>
    <x v="1765"/>
    <x v="5"/>
    <x v="38"/>
    <x v="203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x v="22"/>
    <x v="1761"/>
    <x v="1"/>
    <x v="0"/>
    <s v="USD"/>
    <n v="1409846874"/>
    <n v="1407254874"/>
    <b v="0"/>
    <x v="12"/>
    <b v="0"/>
    <s v="theater/plays"/>
    <n v="1"/>
    <x v="1765"/>
    <x v="2"/>
    <x v="5"/>
    <x v="203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x v="111"/>
    <x v="1761"/>
    <x v="1"/>
    <x v="8"/>
    <s v="CAD"/>
    <n v="1488495478"/>
    <n v="1485903478"/>
    <b v="0"/>
    <x v="12"/>
    <b v="0"/>
    <s v="theater/spaces"/>
    <n v="0"/>
    <x v="1765"/>
    <x v="2"/>
    <x v="3"/>
    <x v="2033"/>
    <d v="2017-03-02T22:57:58"/>
    <x v="0"/>
  </r>
  <r>
    <n v="3225"/>
    <s v="Two &quot;Gentlemen&quot; of Verona by William Shakespeare"/>
    <s v="Bare Theatre brings one of Shakespeare's most accessible early comedies to life free to the public across the NC Triangle"/>
    <x v="65"/>
    <x v="1763"/>
    <x v="2"/>
    <x v="0"/>
    <s v="USD"/>
    <n v="1464987600"/>
    <n v="1463145938"/>
    <b v="1"/>
    <x v="99"/>
    <b v="1"/>
    <s v="theater/plays"/>
    <n v="102"/>
    <x v="1766"/>
    <x v="2"/>
    <x v="5"/>
    <x v="2034"/>
    <d v="2016-06-03T21:00:00"/>
    <x v="1"/>
  </r>
  <r>
    <n v="989"/>
    <s v="Power Rope"/>
    <s v="The most useful phone charger you will ever buy"/>
    <x v="22"/>
    <x v="1764"/>
    <x v="1"/>
    <x v="0"/>
    <s v="USD"/>
    <n v="1475101495"/>
    <n v="1472509495"/>
    <b v="0"/>
    <x v="97"/>
    <b v="0"/>
    <s v="technology/wearables"/>
    <n v="17"/>
    <x v="1767"/>
    <x v="0"/>
    <x v="0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x v="90"/>
    <x v="1765"/>
    <x v="2"/>
    <x v="4"/>
    <s v="GBP"/>
    <n v="1439806936"/>
    <n v="1437214936"/>
    <b v="0"/>
    <x v="105"/>
    <b v="1"/>
    <s v="theater/plays"/>
    <n v="162"/>
    <x v="1768"/>
    <x v="2"/>
    <x v="5"/>
    <x v="2036"/>
    <d v="2015-08-17T10:22:16"/>
    <x v="4"/>
  </r>
  <r>
    <n v="3432"/>
    <s v="Love Letters"/>
    <s v="Bare Theatre stages A.R. Gurney's Pulitzer Finalist script about a relationship spanning a lifetime and long distance."/>
    <x v="65"/>
    <x v="1766"/>
    <x v="2"/>
    <x v="0"/>
    <s v="USD"/>
    <n v="1454709600"/>
    <n v="1452520614"/>
    <b v="0"/>
    <x v="181"/>
    <b v="1"/>
    <s v="theater/plays"/>
    <n v="110"/>
    <x v="1769"/>
    <x v="2"/>
    <x v="5"/>
    <x v="2037"/>
    <d v="2016-02-05T22:00:00"/>
    <x v="1"/>
  </r>
  <r>
    <n v="3343"/>
    <s v="The Girl Who Touched the Stars"/>
    <s v="Two sisters make a set of paper dolls which take them on a journey across lands, creating memories along the way."/>
    <x v="151"/>
    <x v="1389"/>
    <x v="2"/>
    <x v="4"/>
    <s v="GBP"/>
    <n v="1460553480"/>
    <n v="1458770384"/>
    <b v="0"/>
    <x v="66"/>
    <b v="1"/>
    <s v="theater/plays"/>
    <n v="171"/>
    <x v="1770"/>
    <x v="2"/>
    <x v="5"/>
    <x v="2038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x v="253"/>
    <x v="1389"/>
    <x v="2"/>
    <x v="4"/>
    <s v="GBP"/>
    <n v="1457914373"/>
    <n v="1456189973"/>
    <b v="0"/>
    <x v="66"/>
    <b v="1"/>
    <s v="theater/plays"/>
    <n v="141"/>
    <x v="1770"/>
    <x v="2"/>
    <x v="5"/>
    <x v="2039"/>
    <d v="2016-03-14T00:12:53"/>
    <x v="1"/>
  </r>
  <r>
    <n v="3025"/>
    <s v="The Other Room â€“ Cardiffâ€™s First Pub Theatre"/>
    <s v="Be part of building Cardiff's first pub theatre, located right in the city centre. Launching January 2015."/>
    <x v="14"/>
    <x v="1767"/>
    <x v="2"/>
    <x v="4"/>
    <s v="GBP"/>
    <n v="1401465600"/>
    <n v="1399032813"/>
    <b v="0"/>
    <x v="277"/>
    <b v="1"/>
    <s v="theater/spaces"/>
    <n v="302"/>
    <x v="1771"/>
    <x v="2"/>
    <x v="3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x v="43"/>
    <x v="1768"/>
    <x v="1"/>
    <x v="0"/>
    <s v="USD"/>
    <n v="1481522400"/>
    <n v="1480283321"/>
    <b v="0"/>
    <x v="14"/>
    <b v="0"/>
    <s v="theater/plays"/>
    <n v="21"/>
    <x v="1772"/>
    <x v="2"/>
    <x v="5"/>
    <x v="2041"/>
    <d v="2016-12-12T06:00:00"/>
    <x v="1"/>
  </r>
  <r>
    <n v="3149"/>
    <s v="Kafka on the Shore"/>
    <s v="A student led production at Northwestern U. of an adaptation by Frank Galati of the classic book Kafka on the Shore by Haruki Murakmi."/>
    <x v="150"/>
    <x v="1179"/>
    <x v="2"/>
    <x v="0"/>
    <s v="USD"/>
    <n v="1354845600"/>
    <n v="1352766300"/>
    <b v="1"/>
    <x v="69"/>
    <b v="1"/>
    <s v="theater/plays"/>
    <n v="104"/>
    <x v="1773"/>
    <x v="2"/>
    <x v="5"/>
    <x v="2042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x v="225"/>
    <x v="1769"/>
    <x v="2"/>
    <x v="0"/>
    <s v="USD"/>
    <n v="1414378800"/>
    <n v="1412836990"/>
    <b v="0"/>
    <x v="0"/>
    <b v="1"/>
    <s v="theater/plays"/>
    <n v="104"/>
    <x v="1773"/>
    <x v="2"/>
    <x v="5"/>
    <x v="2043"/>
    <d v="2014-10-27T03:00:00"/>
    <x v="2"/>
  </r>
  <r>
    <n v="428"/>
    <s v="Little Clay Bible - Zacchaeus"/>
    <s v="Fresh, fun, entertaining Bible stories on YouTube, stop-motion style."/>
    <x v="12"/>
    <x v="1770"/>
    <x v="1"/>
    <x v="0"/>
    <s v="USD"/>
    <n v="1402956000"/>
    <n v="1400523845"/>
    <b v="0"/>
    <x v="74"/>
    <b v="0"/>
    <s v="film &amp; video/animation"/>
    <n v="6"/>
    <x v="1773"/>
    <x v="1"/>
    <x v="8"/>
    <x v="2044"/>
    <d v="2014-06-16T22:00:00"/>
    <x v="2"/>
  </r>
  <r>
    <n v="2402"/>
    <s v="Cupcake Truck Unite"/>
    <s v="Small town, delicious treats, and a mobile truck"/>
    <x v="12"/>
    <x v="1771"/>
    <x v="1"/>
    <x v="0"/>
    <s v="USD"/>
    <n v="1431533931"/>
    <n v="1428941931"/>
    <b v="0"/>
    <x v="1"/>
    <b v="0"/>
    <s v="food/food trucks"/>
    <n v="0"/>
    <x v="1773"/>
    <x v="5"/>
    <x v="10"/>
    <x v="2045"/>
    <d v="2015-05-13T16:18:51"/>
    <x v="4"/>
  </r>
  <r>
    <n v="1884"/>
    <s v="Glad Hearts New Album: Twenty Two - On Vinyl!"/>
    <s v="Glad Hearts Latest Album, Twenty Two, Pressed In A Very Limited Edition On Beautiful Vinyl With Accompanying Digital Download"/>
    <x v="90"/>
    <x v="1772"/>
    <x v="2"/>
    <x v="0"/>
    <s v="USD"/>
    <n v="1354017600"/>
    <n v="1350967535"/>
    <b v="0"/>
    <x v="40"/>
    <b v="1"/>
    <s v="music/indie rock"/>
    <n v="135"/>
    <x v="1774"/>
    <x v="6"/>
    <x v="12"/>
    <x v="2046"/>
    <d v="2012-11-27T12:00:00"/>
    <x v="3"/>
  </r>
  <r>
    <n v="3716"/>
    <s v="Sylvia (a benefit show)"/>
    <s v="I am raising money to pay for the rights to produce Sylvia by A.R. Gurney. The show will be a fundraiser for Wayside Waifs."/>
    <x v="162"/>
    <x v="1773"/>
    <x v="2"/>
    <x v="0"/>
    <s v="USD"/>
    <n v="1453411109"/>
    <n v="1450819109"/>
    <b v="0"/>
    <x v="164"/>
    <b v="1"/>
    <s v="theater/plays"/>
    <n v="156"/>
    <x v="1775"/>
    <x v="2"/>
    <x v="5"/>
    <x v="2047"/>
    <d v="2016-01-21T21:18:29"/>
    <x v="1"/>
  </r>
  <r>
    <n v="1190"/>
    <s v="The Reality Of Chronic Illness - The Book"/>
    <s v="A pairing of self portraiture and writing to shed light on the reality of life with chronic illness."/>
    <x v="34"/>
    <x v="1774"/>
    <x v="2"/>
    <x v="0"/>
    <s v="USD"/>
    <n v="1409500725"/>
    <n v="1406908725"/>
    <b v="0"/>
    <x v="74"/>
    <b v="1"/>
    <s v="photography/photobooks"/>
    <n v="135"/>
    <x v="1775"/>
    <x v="3"/>
    <x v="6"/>
    <x v="2048"/>
    <d v="2014-08-31T15:58:45"/>
    <x v="2"/>
  </r>
  <r>
    <n v="3042"/>
    <s v="HOPE MILL THEATRE - CHAIR FUND"/>
    <s v="Hope Mill Theatre is a brand new Fringe Theatre in the heart of Manchester city - bringing a diverse programme of entertainment!"/>
    <x v="41"/>
    <x v="1775"/>
    <x v="2"/>
    <x v="4"/>
    <s v="GBP"/>
    <n v="1444149047"/>
    <n v="1441557047"/>
    <b v="0"/>
    <x v="20"/>
    <b v="1"/>
    <s v="theater/spaces"/>
    <n v="128"/>
    <x v="1776"/>
    <x v="2"/>
    <x v="3"/>
    <x v="2049"/>
    <d v="2015-10-06T16:30:47"/>
    <x v="4"/>
  </r>
  <r>
    <n v="3482"/>
    <s v="Old Trunk - Edinburgh 2014"/>
    <s v="Critically-acclaimed new-writing company Old Trunk make their Edinburgh debut alternating their two darkly comic plays."/>
    <x v="43"/>
    <x v="1776"/>
    <x v="2"/>
    <x v="4"/>
    <s v="GBP"/>
    <n v="1404671466"/>
    <n v="1402079466"/>
    <b v="0"/>
    <x v="90"/>
    <b v="1"/>
    <s v="theater/plays"/>
    <n v="138"/>
    <x v="1777"/>
    <x v="2"/>
    <x v="5"/>
    <x v="2050"/>
    <d v="2014-07-06T18:31:06"/>
    <x v="2"/>
  </r>
  <r>
    <n v="431"/>
    <s v="Bump in the road short stop motion animation"/>
    <s v="A short stop motion animated film of a man on his way home when strange goings on start to happen on his journey."/>
    <x v="43"/>
    <x v="1777"/>
    <x v="1"/>
    <x v="4"/>
    <s v="GBP"/>
    <n v="1467752083"/>
    <n v="1465160083"/>
    <b v="0"/>
    <x v="49"/>
    <b v="0"/>
    <s v="film &amp; video/animation"/>
    <n v="14"/>
    <x v="1777"/>
    <x v="1"/>
    <x v="8"/>
    <x v="2051"/>
    <d v="2016-07-05T20:54:43"/>
    <x v="1"/>
  </r>
  <r>
    <n v="1653"/>
    <s v="The Narrative 2011 Spring Tour with Eisley"/>
    <s v="On 4/26, The Narrative will head out on their 1st full US tour with Eisley and aim to raise $7,500 to cover tour expenses. "/>
    <x v="1"/>
    <x v="1778"/>
    <x v="2"/>
    <x v="0"/>
    <s v="USD"/>
    <n v="1303675296"/>
    <n v="1300996896"/>
    <b v="0"/>
    <x v="409"/>
    <b v="1"/>
    <s v="music/pop"/>
    <n v="174"/>
    <x v="1778"/>
    <x v="6"/>
    <x v="13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x v="65"/>
    <x v="1779"/>
    <x v="2"/>
    <x v="4"/>
    <s v="GBP"/>
    <n v="1487769952"/>
    <n v="1485177952"/>
    <b v="0"/>
    <x v="179"/>
    <b v="1"/>
    <s v="theater/plays"/>
    <n v="106"/>
    <x v="1778"/>
    <x v="2"/>
    <x v="5"/>
    <x v="2053"/>
    <d v="2017-02-22T13:25:52"/>
    <x v="0"/>
  </r>
  <r>
    <n v="1334"/>
    <s v="My TUSK â„¢ (Telephone Utility Support Kit!) (Canceled)"/>
    <s v="A wearable device that allows you to dock and operate your phone hands-free anywhere and everywhere!"/>
    <x v="283"/>
    <x v="1780"/>
    <x v="0"/>
    <x v="0"/>
    <s v="USD"/>
    <n v="1457721287"/>
    <n v="1455129287"/>
    <b v="0"/>
    <x v="269"/>
    <b v="0"/>
    <s v="technology/wearables"/>
    <n v="11"/>
    <x v="1779"/>
    <x v="0"/>
    <x v="0"/>
    <x v="2054"/>
    <d v="2016-03-11T18:34:47"/>
    <x v="1"/>
  </r>
  <r>
    <n v="958"/>
    <s v="BigBands XL for Apple Watch: Big Long Bands for Large Wrists"/>
    <s v="Brown Leather and Black Nylon extra-long Apple Watch bands for large wrists connects to 42mm. Go measure! Design fits 190-250mm wrists."/>
    <x v="185"/>
    <x v="1691"/>
    <x v="1"/>
    <x v="0"/>
    <s v="USD"/>
    <n v="1428641940"/>
    <n v="1426792563"/>
    <b v="0"/>
    <x v="24"/>
    <b v="0"/>
    <s v="technology/wearables"/>
    <n v="11"/>
    <x v="1779"/>
    <x v="0"/>
    <x v="0"/>
    <x v="2055"/>
    <d v="2015-04-10T04:59:00"/>
    <x v="4"/>
  </r>
  <r>
    <n v="822"/>
    <s v="Soul Easy - Making music for our friends."/>
    <s v="Soul Easy recording our first full length CD.  Inspired by lots of friends and lots of good times."/>
    <x v="43"/>
    <x v="1781"/>
    <x v="2"/>
    <x v="0"/>
    <s v="USD"/>
    <n v="1349477050"/>
    <n v="1346885050"/>
    <b v="0"/>
    <x v="123"/>
    <b v="1"/>
    <s v="music/rock"/>
    <n v="119"/>
    <x v="1780"/>
    <x v="6"/>
    <x v="21"/>
    <x v="2056"/>
    <d v="2012-10-05T22:44:10"/>
    <x v="3"/>
  </r>
  <r>
    <n v="3474"/>
    <s v="Be Prepared"/>
    <s v="Help us get actor-writer Ian Bonar's debut play - a hilarious, heartbreaking story of grief and loss - to the 2016 Edinburgh Fringe."/>
    <x v="65"/>
    <x v="32"/>
    <x v="2"/>
    <x v="4"/>
    <s v="GBP"/>
    <n v="1469016131"/>
    <n v="1466424131"/>
    <b v="0"/>
    <x v="99"/>
    <b v="1"/>
    <s v="theater/plays"/>
    <n v="101"/>
    <x v="1781"/>
    <x v="2"/>
    <x v="5"/>
    <x v="2057"/>
    <d v="2016-07-20T12:02: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4"/>
    <x v="1782"/>
    <x v="2"/>
    <x v="0"/>
    <s v="USD"/>
    <n v="1369612474"/>
    <n v="1367798074"/>
    <b v="0"/>
    <x v="442"/>
    <b v="1"/>
    <s v="music/rock"/>
    <n v="497"/>
    <x v="1782"/>
    <x v="6"/>
    <x v="21"/>
    <x v="2058"/>
    <d v="2013-05-26T23:54:34"/>
    <x v="6"/>
  </r>
  <r>
    <n v="305"/>
    <s v="My Friend Mott-ly"/>
    <s v="A documentary that I am making about the difficult, but inspiring, life of a late friend of mine."/>
    <x v="49"/>
    <x v="1783"/>
    <x v="2"/>
    <x v="0"/>
    <s v="USD"/>
    <n v="1331392049"/>
    <n v="1328800049"/>
    <b v="1"/>
    <x v="372"/>
    <b v="1"/>
    <s v="film &amp; video/documentary"/>
    <n v="130"/>
    <x v="1782"/>
    <x v="1"/>
    <x v="9"/>
    <x v="2059"/>
    <d v="2012-03-10T15:07:29"/>
    <x v="3"/>
  </r>
  <r>
    <n v="3031"/>
    <s v="Blue Thyme Nights"/>
    <s v="Blue Thyme Nights is the production of Am I Blue by Beth Henley &amp; Thymus Vulgaris by Lanford  Wilson._x000a__x000a_Artwork by Charlotte Ager"/>
    <x v="41"/>
    <x v="416"/>
    <x v="2"/>
    <x v="0"/>
    <s v="USD"/>
    <n v="1476479447"/>
    <n v="1471295447"/>
    <b v="0"/>
    <x v="35"/>
    <b v="1"/>
    <s v="theater/spaces"/>
    <n v="100"/>
    <x v="1782"/>
    <x v="2"/>
    <x v="3"/>
    <x v="2060"/>
    <d v="2016-10-14T21:10:47"/>
    <x v="1"/>
  </r>
  <r>
    <n v="3427"/>
    <s v="We Were Kings"/>
    <s v="A new play developed in collaboration with graduating theatre makers, premiering at the Edinburgh Fringe Festival 2014."/>
    <x v="41"/>
    <x v="416"/>
    <x v="2"/>
    <x v="4"/>
    <s v="GBP"/>
    <n v="1404314952"/>
    <n v="1401722952"/>
    <b v="0"/>
    <x v="35"/>
    <b v="1"/>
    <s v="theater/plays"/>
    <n v="100"/>
    <x v="1782"/>
    <x v="2"/>
    <x v="5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x v="41"/>
    <x v="416"/>
    <x v="2"/>
    <x v="0"/>
    <s v="USD"/>
    <n v="1408252260"/>
    <n v="1406580436"/>
    <b v="0"/>
    <x v="35"/>
    <b v="1"/>
    <s v="theater/plays"/>
    <n v="100"/>
    <x v="1782"/>
    <x v="2"/>
    <x v="5"/>
    <x v="2062"/>
    <d v="2014-08-17T05:11:00"/>
    <x v="2"/>
  </r>
  <r>
    <n v="1761"/>
    <s v="I Wanted To See Boobs"/>
    <s v="A hardcover photobook telling the naked truth of a young photographers journey."/>
    <x v="226"/>
    <x v="1784"/>
    <x v="2"/>
    <x v="4"/>
    <s v="GBP"/>
    <n v="1442065060"/>
    <n v="1437745060"/>
    <b v="0"/>
    <x v="17"/>
    <b v="1"/>
    <s v="photography/photobooks"/>
    <n v="155"/>
    <x v="1783"/>
    <x v="3"/>
    <x v="6"/>
    <x v="2063"/>
    <d v="2015-09-12T13:37:40"/>
    <x v="4"/>
  </r>
  <r>
    <n v="2464"/>
    <s v="The Enemy Feathers NEW EP"/>
    <s v="The Enemy Feathers are passing the proverbial hat to see if we can raise enough money to complete Our NEW EP"/>
    <x v="65"/>
    <x v="1477"/>
    <x v="2"/>
    <x v="8"/>
    <s v="CAD"/>
    <n v="1443641340"/>
    <n v="1441143397"/>
    <b v="0"/>
    <x v="26"/>
    <b v="1"/>
    <s v="music/indie rock"/>
    <n v="111"/>
    <x v="1783"/>
    <x v="6"/>
    <x v="12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x v="37"/>
    <x v="1516"/>
    <x v="1"/>
    <x v="0"/>
    <s v="USD"/>
    <n v="1420860180"/>
    <n v="1418234646"/>
    <b v="0"/>
    <x v="14"/>
    <b v="0"/>
    <s v="theater/plays"/>
    <n v="11"/>
    <x v="1783"/>
    <x v="2"/>
    <x v="5"/>
    <x v="2065"/>
    <d v="2015-01-10T03:23:00"/>
    <x v="4"/>
  </r>
  <r>
    <n v="724"/>
    <s v="The Adventure Access Guide: How to Walk Across America"/>
    <s v="We are creating the Adventure Access Trail, a new walking trail from Boston to San Francisco.  _x000a_http://adventureaccess.org"/>
    <x v="77"/>
    <x v="1785"/>
    <x v="2"/>
    <x v="0"/>
    <s v="USD"/>
    <n v="1309447163"/>
    <n v="1306855163"/>
    <b v="0"/>
    <x v="443"/>
    <b v="1"/>
    <s v="publishing/nonfiction"/>
    <n v="105"/>
    <x v="1784"/>
    <x v="4"/>
    <x v="19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x v="14"/>
    <x v="1786"/>
    <x v="1"/>
    <x v="8"/>
    <s v="CAD"/>
    <n v="1427306470"/>
    <n v="1424718070"/>
    <b v="0"/>
    <x v="74"/>
    <b v="0"/>
    <s v="theater/plays"/>
    <n v="27"/>
    <x v="1785"/>
    <x v="2"/>
    <x v="5"/>
    <x v="2067"/>
    <d v="2015-03-25T18:01:10"/>
    <x v="4"/>
  </r>
  <r>
    <n v="3026"/>
    <s v="The Bohemian Balcony - A Creative Space For All"/>
    <s v="The Bohemian Balcony is a innovate multi-arts venue created by the people for the community. A platform for our arts to grow and shine."/>
    <x v="186"/>
    <x v="1787"/>
    <x v="2"/>
    <x v="4"/>
    <s v="GBP"/>
    <n v="1488538892"/>
    <n v="1487329292"/>
    <b v="0"/>
    <x v="69"/>
    <b v="1"/>
    <s v="theater/spaces"/>
    <n v="143"/>
    <x v="1786"/>
    <x v="2"/>
    <x v="3"/>
    <x v="2068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x v="34"/>
    <x v="1788"/>
    <x v="2"/>
    <x v="0"/>
    <s v="USD"/>
    <n v="1295142660"/>
    <n v="1293739714"/>
    <b v="0"/>
    <x v="29"/>
    <b v="1"/>
    <s v="music/indie rock"/>
    <n v="103"/>
    <x v="1786"/>
    <x v="6"/>
    <x v="12"/>
    <x v="2069"/>
    <d v="2011-01-16T01:51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65"/>
    <x v="1789"/>
    <x v="2"/>
    <x v="0"/>
    <s v="USD"/>
    <n v="1329104114"/>
    <n v="1323920114"/>
    <b v="0"/>
    <x v="141"/>
    <b v="1"/>
    <s v="music/indie rock"/>
    <n v="113"/>
    <x v="1787"/>
    <x v="6"/>
    <x v="12"/>
    <x v="2070"/>
    <d v="2012-02-13T03:35:14"/>
    <x v="3"/>
  </r>
  <r>
    <n v="759"/>
    <s v="Wild Ruins"/>
    <s v="Help me search for the lost ruins of the UK. A unique guide to  lesser known and somewhat known ruins of Britain."/>
    <x v="1"/>
    <x v="1790"/>
    <x v="2"/>
    <x v="4"/>
    <s v="GBP"/>
    <n v="1404892539"/>
    <n v="1401436539"/>
    <b v="0"/>
    <x v="126"/>
    <b v="1"/>
    <s v="publishing/nonfiction"/>
    <n v="102"/>
    <x v="1788"/>
    <x v="4"/>
    <x v="19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x v="26"/>
    <x v="1791"/>
    <x v="1"/>
    <x v="0"/>
    <s v="USD"/>
    <n v="1447032093"/>
    <n v="1441844493"/>
    <b v="0"/>
    <x v="49"/>
    <b v="0"/>
    <s v="technology/wearables"/>
    <n v="2"/>
    <x v="1789"/>
    <x v="0"/>
    <x v="0"/>
    <x v="2072"/>
    <d v="2015-11-09T01:21:33"/>
    <x v="4"/>
  </r>
  <r>
    <n v="2105"/>
    <s v="Layla The Wolf Debut E.P. &quot;Sugar&quot;"/>
    <s v="Help Layla the Wolf fund the printing and releasing of our first E.P. Release called &quot;Sugar&quot;."/>
    <x v="65"/>
    <x v="1792"/>
    <x v="2"/>
    <x v="0"/>
    <s v="USD"/>
    <n v="1416542400"/>
    <n v="1415472953"/>
    <b v="0"/>
    <x v="126"/>
    <b v="1"/>
    <s v="music/indie rock"/>
    <n v="254"/>
    <x v="1790"/>
    <x v="6"/>
    <x v="12"/>
    <x v="2073"/>
    <d v="2014-11-21T04:00:00"/>
    <x v="2"/>
  </r>
  <r>
    <n v="1950"/>
    <s v="Trebuchette - the snap-together, desktop trebuchet"/>
    <s v="We're building snap-together model trebuchets that are perfect for office warfare or annoying your roommate!"/>
    <x v="32"/>
    <x v="1793"/>
    <x v="2"/>
    <x v="0"/>
    <s v="USD"/>
    <n v="1303446073"/>
    <n v="1300767673"/>
    <b v="1"/>
    <x v="444"/>
    <b v="1"/>
    <s v="technology/hardware"/>
    <n v="201"/>
    <x v="1790"/>
    <x v="0"/>
    <x v="4"/>
    <x v="2074"/>
    <d v="2011-04-22T04:21:13"/>
    <x v="5"/>
  </r>
  <r>
    <n v="2220"/>
    <s v="Be Part of Darkpine's Debut EP"/>
    <s v="Darkpine is recording and releasing a 5-track EP within the coming months this summer and hopes for your support."/>
    <x v="63"/>
    <x v="1794"/>
    <x v="2"/>
    <x v="0"/>
    <s v="USD"/>
    <n v="1374888436"/>
    <n v="1372296436"/>
    <b v="0"/>
    <x v="123"/>
    <b v="1"/>
    <s v="music/electronic music"/>
    <n v="101"/>
    <x v="1791"/>
    <x v="6"/>
    <x v="25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x v="38"/>
    <x v="655"/>
    <x v="1"/>
    <x v="0"/>
    <s v="USD"/>
    <n v="1385534514"/>
    <n v="1382938914"/>
    <b v="0"/>
    <x v="72"/>
    <b v="0"/>
    <s v="games/video games"/>
    <n v="30"/>
    <x v="1792"/>
    <x v="7"/>
    <x v="23"/>
    <x v="2076"/>
    <d v="2013-11-27T06:41:54"/>
    <x v="6"/>
  </r>
  <r>
    <n v="22"/>
    <s v="CREATURES OF HABIT!"/>
    <s v="Meet Gary, and Troy: Two unlikely friends that investigate &quot;strange phenomenon&quot;."/>
    <x v="258"/>
    <x v="78"/>
    <x v="2"/>
    <x v="0"/>
    <s v="USD"/>
    <n v="1420099140"/>
    <n v="1418766740"/>
    <b v="0"/>
    <x v="49"/>
    <b v="1"/>
    <s v="film &amp; video/television"/>
    <n v="117"/>
    <x v="1793"/>
    <x v="1"/>
    <x v="11"/>
    <x v="2077"/>
    <d v="2015-01-01T07:59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x v="284"/>
    <x v="1350"/>
    <x v="0"/>
    <x v="0"/>
    <s v="USD"/>
    <n v="1283392800"/>
    <n v="1281317691"/>
    <b v="0"/>
    <x v="9"/>
    <b v="0"/>
    <s v="publishing/art books"/>
    <n v="11"/>
    <x v="1793"/>
    <x v="4"/>
    <x v="33"/>
    <x v="2078"/>
    <d v="2010-09-02T02:00:00"/>
    <x v="7"/>
  </r>
  <r>
    <n v="2801"/>
    <s v="A Dream Play"/>
    <s v="Arise Theatre Company's production of August Strindberg's expressionist masterpiece 'A Dream Play'."/>
    <x v="34"/>
    <x v="1795"/>
    <x v="2"/>
    <x v="2"/>
    <s v="AUD"/>
    <n v="1412938800"/>
    <n v="1411019409"/>
    <b v="0"/>
    <x v="74"/>
    <b v="1"/>
    <s v="theater/plays"/>
    <n v="133"/>
    <x v="1794"/>
    <x v="2"/>
    <x v="5"/>
    <x v="2079"/>
    <d v="2014-10-10T11:00:00"/>
    <x v="2"/>
  </r>
  <r>
    <n v="1783"/>
    <s v="Hues of my Vision"/>
    <s v="My Buddy Spirit and I, Ara, camping full time camera on hand for a bit over nine years. &quot;Hue of my Vision&quot; is our Photo Book."/>
    <x v="13"/>
    <x v="1796"/>
    <x v="1"/>
    <x v="0"/>
    <s v="USD"/>
    <n v="1432248478"/>
    <n v="1429656478"/>
    <b v="1"/>
    <x v="265"/>
    <b v="0"/>
    <s v="photography/photobooks"/>
    <n v="24"/>
    <x v="1794"/>
    <x v="3"/>
    <x v="6"/>
    <x v="2080"/>
    <d v="2015-05-21T22:47:58"/>
    <x v="4"/>
  </r>
  <r>
    <n v="3448"/>
    <s v="The Mount, new play about Edith Wharton"/>
    <s v="The Mount-- a new play based off the life of Edith Wharton-- is having its premiere reading AT the real Mount in Lenox, MA!"/>
    <x v="114"/>
    <x v="1797"/>
    <x v="2"/>
    <x v="0"/>
    <s v="USD"/>
    <n v="1418784689"/>
    <n v="1416192689"/>
    <b v="0"/>
    <x v="16"/>
    <b v="1"/>
    <s v="theater/plays"/>
    <n v="110"/>
    <x v="1795"/>
    <x v="2"/>
    <x v="5"/>
    <x v="2081"/>
    <d v="2014-12-17T02:51:29"/>
    <x v="2"/>
  </r>
  <r>
    <n v="3386"/>
    <s v="Going To Market"/>
    <s v="Stories from the Bronx make for an uncommon play. Help us finish funding this production, supported by the Kevin Spacey Foundation."/>
    <x v="65"/>
    <x v="415"/>
    <x v="2"/>
    <x v="0"/>
    <s v="USD"/>
    <n v="1417620506"/>
    <n v="1415028506"/>
    <b v="0"/>
    <x v="179"/>
    <b v="1"/>
    <s v="theater/plays"/>
    <n v="105"/>
    <x v="1795"/>
    <x v="2"/>
    <x v="5"/>
    <x v="208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x v="38"/>
    <x v="1798"/>
    <x v="1"/>
    <x v="4"/>
    <s v="GBP"/>
    <n v="1359434672"/>
    <n v="1354250672"/>
    <b v="0"/>
    <x v="115"/>
    <b v="0"/>
    <s v="film &amp; video/animation"/>
    <n v="50"/>
    <x v="1795"/>
    <x v="1"/>
    <x v="8"/>
    <x v="2083"/>
    <d v="2013-01-29T04:44:3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x v="1799"/>
    <x v="2"/>
    <x v="4"/>
    <s v="GBP"/>
    <n v="1387958429"/>
    <n v="1385366429"/>
    <b v="0"/>
    <x v="445"/>
    <b v="1"/>
    <s v="technology/hardware"/>
    <n v="199"/>
    <x v="1796"/>
    <x v="0"/>
    <x v="4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x v="63"/>
    <x v="1800"/>
    <x v="2"/>
    <x v="0"/>
    <s v="USD"/>
    <n v="1331352129"/>
    <n v="1328760129"/>
    <b v="1"/>
    <x v="25"/>
    <b v="1"/>
    <s v="music/indie rock"/>
    <n v="107"/>
    <x v="1797"/>
    <x v="6"/>
    <x v="12"/>
    <x v="2085"/>
    <d v="2012-03-10T04:02:09"/>
    <x v="3"/>
  </r>
  <r>
    <n v="1850"/>
    <s v="WILKES EP"/>
    <s v="WILKES is the solo venture of HighFlightSociety singer / Disciple bassist, Jason Wilkes. This project is to fund the debut 6 song EP."/>
    <x v="104"/>
    <x v="1801"/>
    <x v="2"/>
    <x v="0"/>
    <s v="USD"/>
    <n v="1405033300"/>
    <n v="1402441300"/>
    <b v="0"/>
    <x v="98"/>
    <b v="1"/>
    <s v="music/rock"/>
    <n v="102"/>
    <x v="1798"/>
    <x v="6"/>
    <x v="21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x v="285"/>
    <x v="1802"/>
    <x v="2"/>
    <x v="12"/>
    <s v="EUR"/>
    <n v="1446062040"/>
    <n v="1445109822"/>
    <b v="0"/>
    <x v="50"/>
    <b v="1"/>
    <s v="theater/plays"/>
    <n v="115"/>
    <x v="1799"/>
    <x v="2"/>
    <x v="5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x v="65"/>
    <x v="1803"/>
    <x v="1"/>
    <x v="0"/>
    <s v="USD"/>
    <n v="1402007500"/>
    <n v="1399415500"/>
    <b v="0"/>
    <x v="10"/>
    <b v="0"/>
    <s v="theater/plays"/>
    <n v="28"/>
    <x v="1799"/>
    <x v="2"/>
    <x v="5"/>
    <x v="2088"/>
    <d v="2014-06-05T22:31:40"/>
    <x v="2"/>
  </r>
  <r>
    <n v="3457"/>
    <s v="The Impossible Adventures Of Supernova Jones"/>
    <s v="Robots, Space Battles, Mystery, and Intrigue. Nothing is Impossible..."/>
    <x v="65"/>
    <x v="1804"/>
    <x v="2"/>
    <x v="0"/>
    <s v="USD"/>
    <n v="1423720740"/>
    <n v="1421081857"/>
    <b v="0"/>
    <x v="155"/>
    <b v="1"/>
    <s v="theater/plays"/>
    <n v="140"/>
    <x v="1800"/>
    <x v="2"/>
    <x v="5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67"/>
    <x v="1805"/>
    <x v="2"/>
    <x v="0"/>
    <s v="USD"/>
    <n v="1403539260"/>
    <n v="1401724860"/>
    <b v="0"/>
    <x v="446"/>
    <b v="1"/>
    <s v="music/rock"/>
    <n v="120"/>
    <x v="1801"/>
    <x v="6"/>
    <x v="21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19"/>
    <x v="1510"/>
    <x v="1"/>
    <x v="0"/>
    <s v="USD"/>
    <n v="1357934424"/>
    <n v="1355342424"/>
    <b v="0"/>
    <x v="10"/>
    <b v="0"/>
    <s v="games/video games"/>
    <n v="0"/>
    <x v="1802"/>
    <x v="7"/>
    <x v="23"/>
    <x v="2091"/>
    <d v="2013-01-11T20:00:24"/>
    <x v="6"/>
  </r>
  <r>
    <n v="3168"/>
    <s v="Cosmicomics"/>
    <s v="A dazzling aerial show that brings to life the whimsical and romantic short stories of beloved fantasy author Italo Calvino."/>
    <x v="14"/>
    <x v="1301"/>
    <x v="2"/>
    <x v="0"/>
    <s v="USD"/>
    <n v="1402696800"/>
    <n v="1399948353"/>
    <b v="1"/>
    <x v="53"/>
    <b v="1"/>
    <s v="theater/plays"/>
    <n v="124"/>
    <x v="1803"/>
    <x v="2"/>
    <x v="5"/>
    <x v="2092"/>
    <d v="2014-06-13T22:00:00"/>
    <x v="2"/>
  </r>
  <r>
    <n v="3032"/>
    <s v="Silent Valley : A Haunting"/>
    <s v="One night only, not-for-profit, neighborhood haunted attraction that will scare your mask off! Coming this Halloween."/>
    <x v="90"/>
    <x v="1806"/>
    <x v="2"/>
    <x v="0"/>
    <s v="USD"/>
    <n v="1441933459"/>
    <n v="1439341459"/>
    <b v="0"/>
    <x v="69"/>
    <b v="1"/>
    <s v="theater/spaces"/>
    <n v="127"/>
    <x v="1804"/>
    <x v="2"/>
    <x v="3"/>
    <x v="2093"/>
    <d v="2015-09-11T01:04:19"/>
    <x v="4"/>
  </r>
  <r>
    <n v="1841"/>
    <s v="Hydra Effect Debut EP"/>
    <s v="Hard Rock with a Positive Message. Help us fund, release and promote our debut EP!"/>
    <x v="65"/>
    <x v="1201"/>
    <x v="2"/>
    <x v="0"/>
    <s v="USD"/>
    <n v="1400561940"/>
    <n v="1397679445"/>
    <b v="0"/>
    <x v="79"/>
    <b v="1"/>
    <s v="music/rock"/>
    <n v="102"/>
    <x v="1804"/>
    <x v="6"/>
    <x v="21"/>
    <x v="209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x v="14"/>
    <x v="1707"/>
    <x v="1"/>
    <x v="4"/>
    <s v="GBP"/>
    <n v="1439827200"/>
    <n v="1436355270"/>
    <b v="0"/>
    <x v="62"/>
    <b v="0"/>
    <s v="theater/plays"/>
    <n v="33"/>
    <x v="1804"/>
    <x v="2"/>
    <x v="5"/>
    <x v="2095"/>
    <d v="2015-08-17T16:00:00"/>
    <x v="4"/>
  </r>
  <r>
    <n v="2247"/>
    <s v="Foragers"/>
    <s v="Take on the role of an ancient forager in this fun strategy game from the designer of Biblios."/>
    <x v="93"/>
    <x v="1807"/>
    <x v="2"/>
    <x v="0"/>
    <s v="USD"/>
    <n v="1438185565"/>
    <n v="1436975965"/>
    <b v="0"/>
    <x v="447"/>
    <b v="1"/>
    <s v="games/tabletop games"/>
    <n v="104"/>
    <x v="1805"/>
    <x v="7"/>
    <x v="22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x v="23"/>
    <x v="1808"/>
    <x v="2"/>
    <x v="0"/>
    <s v="USD"/>
    <n v="1415163600"/>
    <n v="1412737080"/>
    <b v="0"/>
    <x v="448"/>
    <b v="1"/>
    <s v="theater/spaces"/>
    <n v="113"/>
    <x v="1806"/>
    <x v="2"/>
    <x v="3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x v="1"/>
    <x v="1809"/>
    <x v="2"/>
    <x v="0"/>
    <s v="USD"/>
    <n v="1427342400"/>
    <n v="1424927159"/>
    <b v="0"/>
    <x v="280"/>
    <b v="1"/>
    <s v="theater/plays"/>
    <n v="110"/>
    <x v="1807"/>
    <x v="2"/>
    <x v="5"/>
    <x v="2098"/>
    <d v="2015-03-26T04:00:00"/>
    <x v="4"/>
  </r>
  <r>
    <n v="1885"/>
    <s v="KATA 'The Rising' - Double LP (Vinyl Release)"/>
    <s v="KATA's debut album 'The Rising' is ready for your ears, now all we need to do is press the vinyl. That's where you come in!"/>
    <x v="286"/>
    <x v="1810"/>
    <x v="2"/>
    <x v="0"/>
    <s v="USD"/>
    <n v="1344636000"/>
    <n v="1341800110"/>
    <b v="0"/>
    <x v="110"/>
    <b v="1"/>
    <s v="music/indie rock"/>
    <n v="116"/>
    <x v="1808"/>
    <x v="6"/>
    <x v="12"/>
    <x v="2099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x v="67"/>
    <x v="1811"/>
    <x v="2"/>
    <x v="0"/>
    <s v="USD"/>
    <n v="1479794340"/>
    <n v="1476715869"/>
    <b v="0"/>
    <x v="39"/>
    <b v="1"/>
    <s v="theater/spaces"/>
    <n v="116"/>
    <x v="1808"/>
    <x v="2"/>
    <x v="3"/>
    <x v="2100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27"/>
    <x v="1812"/>
    <x v="2"/>
    <x v="0"/>
    <s v="USD"/>
    <n v="1393445620"/>
    <n v="1390853620"/>
    <b v="1"/>
    <x v="217"/>
    <b v="1"/>
    <s v="music/rock"/>
    <n v="114"/>
    <x v="1808"/>
    <x v="6"/>
    <x v="21"/>
    <x v="2101"/>
    <d v="2014-02-26T20:13:40"/>
    <x v="2"/>
  </r>
  <r>
    <n v="2824"/>
    <s v="The Rooftop"/>
    <s v="I wrote a One Act play called The Rooftop for a Female Playwright's festival. Every little bit helps!"/>
    <x v="274"/>
    <x v="1185"/>
    <x v="2"/>
    <x v="0"/>
    <s v="USD"/>
    <n v="1434159780"/>
    <n v="1431412196"/>
    <b v="0"/>
    <x v="3"/>
    <b v="1"/>
    <s v="theater/plays"/>
    <n v="117"/>
    <x v="1809"/>
    <x v="2"/>
    <x v="5"/>
    <x v="2102"/>
    <d v="2015-06-13T01:43:00"/>
    <x v="4"/>
  </r>
  <r>
    <n v="934"/>
    <s v="Kyle Krysa debut EP Ground Effect"/>
    <s v="Ground Effect is my first solo EP project intended to help promote Fusion and creative music music in Saskatchewan and Canada."/>
    <x v="1"/>
    <x v="1813"/>
    <x v="1"/>
    <x v="8"/>
    <s v="CAD"/>
    <n v="1399183200"/>
    <n v="1396633284"/>
    <b v="0"/>
    <x v="102"/>
    <b v="0"/>
    <s v="music/jazz"/>
    <n v="30"/>
    <x v="1809"/>
    <x v="6"/>
    <x v="27"/>
    <x v="210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x v="129"/>
    <x v="1814"/>
    <x v="2"/>
    <x v="0"/>
    <s v="USD"/>
    <n v="1445921940"/>
    <n v="1444699549"/>
    <b v="0"/>
    <x v="42"/>
    <b v="1"/>
    <s v="music/indie rock"/>
    <n v="148"/>
    <x v="1810"/>
    <x v="6"/>
    <x v="12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x v="7"/>
    <x v="1525"/>
    <x v="1"/>
    <x v="0"/>
    <s v="USD"/>
    <n v="1430081759"/>
    <n v="1424901359"/>
    <b v="0"/>
    <x v="24"/>
    <b v="0"/>
    <s v="technology/wearables"/>
    <n v="2"/>
    <x v="1811"/>
    <x v="0"/>
    <x v="0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x v="14"/>
    <x v="1815"/>
    <x v="2"/>
    <x v="0"/>
    <s v="USD"/>
    <n v="1349517540"/>
    <n v="1347137731"/>
    <b v="0"/>
    <x v="195"/>
    <b v="1"/>
    <s v="music/indie rock"/>
    <n v="109"/>
    <x v="1812"/>
    <x v="6"/>
    <x v="12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x v="41"/>
    <x v="1816"/>
    <x v="2"/>
    <x v="0"/>
    <s v="USD"/>
    <n v="1280631600"/>
    <n v="1274889241"/>
    <b v="0"/>
    <x v="23"/>
    <b v="1"/>
    <s v="film &amp; video/shorts"/>
    <n v="115"/>
    <x v="1813"/>
    <x v="1"/>
    <x v="26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x v="287"/>
    <x v="1351"/>
    <x v="2"/>
    <x v="4"/>
    <s v="GBP"/>
    <n v="1481564080"/>
    <n v="1479144880"/>
    <b v="0"/>
    <x v="5"/>
    <b v="1"/>
    <s v="music/electronic music"/>
    <n v="103"/>
    <x v="1813"/>
    <x v="6"/>
    <x v="25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x v="41"/>
    <x v="1817"/>
    <x v="1"/>
    <x v="0"/>
    <s v="USD"/>
    <n v="1428097739"/>
    <n v="1427492939"/>
    <b v="0"/>
    <x v="11"/>
    <b v="0"/>
    <s v="theater/musical"/>
    <n v="30"/>
    <x v="1814"/>
    <x v="2"/>
    <x v="18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x v="37"/>
    <x v="1818"/>
    <x v="2"/>
    <x v="0"/>
    <s v="USD"/>
    <n v="1373738400"/>
    <n v="1370568560"/>
    <b v="1"/>
    <x v="443"/>
    <b v="1"/>
    <s v="theater/spaces"/>
    <n v="131"/>
    <x v="1815"/>
    <x v="2"/>
    <x v="3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x v="288"/>
    <x v="1819"/>
    <x v="2"/>
    <x v="12"/>
    <s v="EUR"/>
    <n v="1480028400"/>
    <n v="1478685915"/>
    <b v="0"/>
    <x v="12"/>
    <b v="1"/>
    <s v="technology/wearables"/>
    <n v="144"/>
    <x v="1816"/>
    <x v="0"/>
    <x v="0"/>
    <x v="2111"/>
    <d v="2016-11-24T23:00:00"/>
    <x v="1"/>
  </r>
  <r>
    <n v="3947"/>
    <s v="Tell'em I'm Gonna Make It"/>
    <s v="Soon to be known as one of the greatest gospel stage plays of all times. Great hit in New England and now we want to take  it on tour"/>
    <x v="43"/>
    <x v="1819"/>
    <x v="1"/>
    <x v="0"/>
    <s v="USD"/>
    <n v="1475378744"/>
    <n v="1472786744"/>
    <b v="0"/>
    <x v="12"/>
    <b v="0"/>
    <s v="theater/plays"/>
    <n v="3"/>
    <x v="1816"/>
    <x v="2"/>
    <x v="5"/>
    <x v="2112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x v="67"/>
    <x v="1819"/>
    <x v="1"/>
    <x v="0"/>
    <s v="USD"/>
    <n v="1474067404"/>
    <n v="1471475404"/>
    <b v="0"/>
    <x v="12"/>
    <b v="0"/>
    <s v="music/jazz"/>
    <n v="2"/>
    <x v="1816"/>
    <x v="6"/>
    <x v="27"/>
    <x v="2113"/>
    <d v="2016-09-16T23:10:04"/>
    <x v="1"/>
  </r>
  <r>
    <n v="3232"/>
    <s v="Honorable Men - Poor Yorick's Players 2016 Season"/>
    <s v="Honorable Men - Yorick's 10th season of free, outdoor Shakespeare.  Featuring Henry IV, part 1 and Julius Caesar."/>
    <x v="90"/>
    <x v="1820"/>
    <x v="2"/>
    <x v="0"/>
    <s v="USD"/>
    <n v="1462334340"/>
    <n v="1459711917"/>
    <b v="1"/>
    <x v="40"/>
    <b v="1"/>
    <s v="theater/plays"/>
    <n v="131"/>
    <x v="1817"/>
    <x v="2"/>
    <x v="5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x v="225"/>
    <x v="1821"/>
    <x v="2"/>
    <x v="0"/>
    <s v="USD"/>
    <n v="1311576600"/>
    <n v="1306219897"/>
    <b v="0"/>
    <x v="10"/>
    <b v="1"/>
    <s v="music/rock"/>
    <n v="185"/>
    <x v="1818"/>
    <x v="6"/>
    <x v="21"/>
    <x v="2115"/>
    <d v="2011-07-25T06:50:00"/>
    <x v="5"/>
  </r>
  <r>
    <n v="3469"/>
    <s v="An Evening of Original One Acts"/>
    <s v="Original plays written, performed, and produced by young and diverse theater artists - alumni from Hostos Lincoln Academy in the Bronx."/>
    <x v="117"/>
    <x v="1822"/>
    <x v="2"/>
    <x v="0"/>
    <s v="USD"/>
    <n v="1461857045"/>
    <n v="1459265045"/>
    <b v="0"/>
    <x v="279"/>
    <b v="1"/>
    <s v="theater/plays"/>
    <n v="113"/>
    <x v="1819"/>
    <x v="2"/>
    <x v="5"/>
    <x v="2116"/>
    <d v="2016-04-28T15:24:05"/>
    <x v="1"/>
  </r>
  <r>
    <n v="2867"/>
    <s v="A Midsummer Night's Dream"/>
    <s v="This production is being put together by Wilson's newest professional theater company, the Wyldepine Players in conjunction w/ Taiplab"/>
    <x v="14"/>
    <x v="1823"/>
    <x v="1"/>
    <x v="0"/>
    <s v="USD"/>
    <n v="1467604800"/>
    <n v="1465533672"/>
    <b v="0"/>
    <x v="29"/>
    <b v="0"/>
    <s v="theater/plays"/>
    <n v="20"/>
    <x v="1819"/>
    <x v="2"/>
    <x v="5"/>
    <x v="2117"/>
    <d v="2016-07-04T04:00:00"/>
    <x v="1"/>
  </r>
  <r>
    <n v="2819"/>
    <s v="Make TES a success at The Edinburgh Fringe Fest"/>
    <s v="Years of work, my best show, and a top Edinburgh venue.  Help me expose my talents to the UK and tell an important story."/>
    <x v="1"/>
    <x v="1824"/>
    <x v="2"/>
    <x v="4"/>
    <s v="GBP"/>
    <n v="1434285409"/>
    <n v="1431693409"/>
    <b v="0"/>
    <x v="78"/>
    <b v="1"/>
    <s v="theater/plays"/>
    <n v="105"/>
    <x v="1820"/>
    <x v="2"/>
    <x v="5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x v="65"/>
    <x v="1825"/>
    <x v="2"/>
    <x v="0"/>
    <s v="USD"/>
    <n v="1318463879"/>
    <n v="1315439879"/>
    <b v="0"/>
    <x v="179"/>
    <b v="1"/>
    <s v="music/indie rock"/>
    <n v="103"/>
    <x v="1821"/>
    <x v="6"/>
    <x v="12"/>
    <x v="2119"/>
    <d v="2011-10-12T23:57:59"/>
    <x v="5"/>
  </r>
  <r>
    <n v="1157"/>
    <s v="BIGFOOT BBQ - Flavors As Big As Sasquatch Himself"/>
    <s v="When the smoke clears, folks in Albany are going to experience the best barbeque they'll ever have! Got the flavor, need some funding."/>
    <x v="22"/>
    <x v="1826"/>
    <x v="1"/>
    <x v="0"/>
    <s v="USD"/>
    <n v="1417795480"/>
    <n v="1412607880"/>
    <b v="0"/>
    <x v="17"/>
    <b v="0"/>
    <s v="food/food trucks"/>
    <n v="2"/>
    <x v="1822"/>
    <x v="5"/>
    <x v="10"/>
    <x v="2120"/>
    <d v="2014-12-05T16:04:40"/>
    <x v="2"/>
  </r>
  <r>
    <n v="2411"/>
    <s v="Was ist das"/>
    <s v="I want to create an authentic German food truck to travel all over the US. Spreading amazing German Food to Summer Time Music Festivals"/>
    <x v="23"/>
    <x v="1826"/>
    <x v="1"/>
    <x v="0"/>
    <s v="USD"/>
    <n v="1440524082"/>
    <n v="1437932082"/>
    <b v="0"/>
    <x v="17"/>
    <b v="0"/>
    <s v="food/food trucks"/>
    <n v="1"/>
    <x v="1822"/>
    <x v="5"/>
    <x v="10"/>
    <x v="2121"/>
    <d v="2015-08-25T17:34:42"/>
    <x v="4"/>
  </r>
  <r>
    <n v="904"/>
    <s v="The Woodlands Jazz Fest"/>
    <s v="Support the preservation of Jazz and help us become a national Jazz Festival with the best music, food, and fun for all ages!"/>
    <x v="7"/>
    <x v="1826"/>
    <x v="1"/>
    <x v="0"/>
    <s v="USD"/>
    <n v="1451786137"/>
    <n v="1449194137"/>
    <b v="0"/>
    <x v="17"/>
    <b v="0"/>
    <s v="music/jazz"/>
    <n v="0"/>
    <x v="1822"/>
    <x v="6"/>
    <x v="27"/>
    <x v="212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x v="7"/>
    <x v="1827"/>
    <x v="1"/>
    <x v="0"/>
    <s v="USD"/>
    <n v="1420088340"/>
    <n v="1417410964"/>
    <b v="0"/>
    <x v="431"/>
    <b v="0"/>
    <s v="technology/wearables"/>
    <n v="22"/>
    <x v="1823"/>
    <x v="0"/>
    <x v="0"/>
    <x v="2123"/>
    <d v="2015-01-01T04:59:00"/>
    <x v="4"/>
  </r>
  <r>
    <n v="303"/>
    <s v="The Forest for the Trees"/>
    <s v="The story of Jadab Payeng, an Indian man who single handedly planted nearly 1400 acres of forest to save his island, Majuli."/>
    <x v="43"/>
    <x v="1828"/>
    <x v="2"/>
    <x v="0"/>
    <s v="USD"/>
    <n v="1338601346"/>
    <n v="1336009346"/>
    <b v="1"/>
    <x v="278"/>
    <b v="1"/>
    <s v="film &amp; video/documentary"/>
    <n v="137"/>
    <x v="1824"/>
    <x v="1"/>
    <x v="9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x v="34"/>
    <x v="1829"/>
    <x v="2"/>
    <x v="4"/>
    <s v="GBP"/>
    <n v="1397516400"/>
    <n v="1396524644"/>
    <b v="0"/>
    <x v="3"/>
    <b v="1"/>
    <s v="music/electronic music"/>
    <n v="151"/>
    <x v="1825"/>
    <x v="6"/>
    <x v="25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x v="166"/>
    <x v="1830"/>
    <x v="2"/>
    <x v="8"/>
    <s v="CAD"/>
    <n v="1482457678"/>
    <n v="1480729678"/>
    <b v="0"/>
    <x v="154"/>
    <b v="1"/>
    <s v="music/rock"/>
    <n v="212"/>
    <x v="1826"/>
    <x v="6"/>
    <x v="21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x v="289"/>
    <x v="1831"/>
    <x v="2"/>
    <x v="0"/>
    <s v="USD"/>
    <n v="1315602163"/>
    <n v="1313010163"/>
    <b v="1"/>
    <x v="404"/>
    <b v="1"/>
    <s v="technology/hardware"/>
    <n v="113"/>
    <x v="1827"/>
    <x v="0"/>
    <x v="4"/>
    <x v="2127"/>
    <d v="2011-09-09T21:02:43"/>
    <x v="5"/>
  </r>
  <r>
    <n v="3217"/>
    <s v="Wake Up Call @ IRT Theater"/>
    <s v="Wake Up Call is a comedic play about a group of hotel employees working on Christmas Eve."/>
    <x v="67"/>
    <x v="1811"/>
    <x v="2"/>
    <x v="0"/>
    <s v="USD"/>
    <n v="1478264784"/>
    <n v="1475672784"/>
    <b v="1"/>
    <x v="78"/>
    <b v="1"/>
    <s v="theater/plays"/>
    <n v="116"/>
    <x v="1828"/>
    <x v="2"/>
    <x v="5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x v="65"/>
    <x v="1832"/>
    <x v="1"/>
    <x v="0"/>
    <s v="USD"/>
    <n v="1466278339"/>
    <n v="1463686339"/>
    <b v="0"/>
    <x v="27"/>
    <b v="0"/>
    <s v="theater/plays"/>
    <n v="13"/>
    <x v="1828"/>
    <x v="2"/>
    <x v="5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x v="1"/>
    <x v="1833"/>
    <x v="2"/>
    <x v="0"/>
    <s v="USD"/>
    <n v="1320640778"/>
    <n v="1316749178"/>
    <b v="1"/>
    <x v="248"/>
    <b v="1"/>
    <s v="film &amp; video/documentary"/>
    <n v="111"/>
    <x v="1829"/>
    <x v="1"/>
    <x v="9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x v="38"/>
    <x v="412"/>
    <x v="1"/>
    <x v="0"/>
    <s v="USD"/>
    <n v="1440157656"/>
    <n v="1434973656"/>
    <b v="0"/>
    <x v="0"/>
    <b v="0"/>
    <s v="film &amp; video/animation"/>
    <n v="2"/>
    <x v="1830"/>
    <x v="1"/>
    <x v="8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x v="96"/>
    <x v="1834"/>
    <x v="2"/>
    <x v="0"/>
    <s v="USD"/>
    <n v="1403305200"/>
    <n v="1400512658"/>
    <b v="1"/>
    <x v="349"/>
    <b v="1"/>
    <s v="theater/plays"/>
    <n v="119"/>
    <x v="1831"/>
    <x v="2"/>
    <x v="5"/>
    <x v="2132"/>
    <d v="2014-06-20T23:00:00"/>
    <x v="2"/>
  </r>
  <r>
    <n v="3759"/>
    <s v="Pared Down Productions"/>
    <s v="A production company specializing in small-scale musicals"/>
    <x v="57"/>
    <x v="1835"/>
    <x v="2"/>
    <x v="0"/>
    <s v="USD"/>
    <n v="1440556553"/>
    <n v="1435372553"/>
    <b v="0"/>
    <x v="240"/>
    <b v="1"/>
    <s v="theater/musical"/>
    <n v="110"/>
    <x v="1832"/>
    <x v="2"/>
    <x v="18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x v="91"/>
    <x v="1836"/>
    <x v="1"/>
    <x v="13"/>
    <s v="EUR"/>
    <n v="1451494210"/>
    <n v="1449075010"/>
    <b v="0"/>
    <x v="14"/>
    <b v="0"/>
    <s v="games/video games"/>
    <n v="6"/>
    <x v="1833"/>
    <x v="7"/>
    <x v="23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x v="239"/>
    <x v="1837"/>
    <x v="2"/>
    <x v="0"/>
    <s v="USD"/>
    <n v="1406509200"/>
    <n v="1404769538"/>
    <b v="0"/>
    <x v="40"/>
    <b v="1"/>
    <s v="music/rock"/>
    <n v="100"/>
    <x v="1834"/>
    <x v="6"/>
    <x v="21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x v="41"/>
    <x v="1838"/>
    <x v="2"/>
    <x v="0"/>
    <s v="USD"/>
    <n v="1412259660"/>
    <n v="1410461299"/>
    <b v="0"/>
    <x v="4"/>
    <b v="1"/>
    <s v="theater/plays"/>
    <n v="110"/>
    <x v="1835"/>
    <x v="2"/>
    <x v="5"/>
    <x v="2136"/>
    <d v="2014-10-02T14:21:00"/>
    <x v="2"/>
  </r>
  <r>
    <n v="3460"/>
    <s v="Pushers"/>
    <s v="'Pushers' is an exciting new play and the first project for brand new theatre company, Ain't Got No Home Productions."/>
    <x v="34"/>
    <x v="1839"/>
    <x v="2"/>
    <x v="4"/>
    <s v="GBP"/>
    <n v="1408106352"/>
    <n v="1406896752"/>
    <b v="0"/>
    <x v="28"/>
    <b v="1"/>
    <s v="theater/plays"/>
    <n v="190"/>
    <x v="1836"/>
    <x v="2"/>
    <x v="5"/>
    <x v="2137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x v="34"/>
    <x v="213"/>
    <x v="2"/>
    <x v="0"/>
    <s v="USD"/>
    <n v="1429317420"/>
    <n v="1424226768"/>
    <b v="0"/>
    <x v="74"/>
    <b v="1"/>
    <s v="theater/plays"/>
    <n v="130"/>
    <x v="1836"/>
    <x v="2"/>
    <x v="5"/>
    <x v="2138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x v="129"/>
    <x v="416"/>
    <x v="2"/>
    <x v="4"/>
    <s v="GBP"/>
    <n v="1484687436"/>
    <n v="1482095436"/>
    <b v="0"/>
    <x v="102"/>
    <b v="1"/>
    <s v="theater/plays"/>
    <n v="125"/>
    <x v="1836"/>
    <x v="2"/>
    <x v="5"/>
    <x v="2139"/>
    <d v="2017-01-17T21:10:36"/>
    <x v="0"/>
  </r>
  <r>
    <n v="2804"/>
    <s v="The Piano Man"/>
    <s v="The real-life story of the mysterious 'Piano Man' who washed ashore with no memory; with no speech; but with an amazing ability..."/>
    <x v="90"/>
    <x v="649"/>
    <x v="2"/>
    <x v="4"/>
    <s v="GBP"/>
    <n v="1411987990"/>
    <n v="1409395990"/>
    <b v="0"/>
    <x v="66"/>
    <b v="1"/>
    <s v="theater/plays"/>
    <n v="115"/>
    <x v="1836"/>
    <x v="2"/>
    <x v="5"/>
    <x v="2140"/>
    <d v="2014-09-29T10:53:10"/>
    <x v="2"/>
  </r>
  <r>
    <n v="1612"/>
    <s v="Join AT THE WAYSIDE For The &quot;Ready...Set...Snow Tour!&quot;"/>
    <s v="Help us achieve our goal to get our van repaired, gassed up, and road-ready for our winter tour!"/>
    <x v="34"/>
    <x v="290"/>
    <x v="2"/>
    <x v="0"/>
    <s v="USD"/>
    <n v="1357160384"/>
    <n v="1354568384"/>
    <b v="0"/>
    <x v="10"/>
    <b v="1"/>
    <s v="music/rock"/>
    <n v="110"/>
    <x v="1836"/>
    <x v="6"/>
    <x v="21"/>
    <x v="2141"/>
    <d v="2013-01-02T20:59:44"/>
    <x v="6"/>
  </r>
  <r>
    <n v="1302"/>
    <s v="Help bring Boys of a Certain Age back to NYC!"/>
    <s v="Boys of a Certain Age is a unique and special show that we're trying to remount in New York City in 2017."/>
    <x v="14"/>
    <x v="12"/>
    <x v="2"/>
    <x v="0"/>
    <s v="USD"/>
    <n v="1480559011"/>
    <n v="1477963411"/>
    <b v="0"/>
    <x v="144"/>
    <b v="1"/>
    <s v="theater/plays"/>
    <n v="100"/>
    <x v="1836"/>
    <x v="2"/>
    <x v="5"/>
    <x v="2142"/>
    <d v="2016-12-01T02:23:31"/>
    <x v="1"/>
  </r>
  <r>
    <n v="857"/>
    <s v="A Reason To Breathe - DEBUT ALBUM"/>
    <s v="Modern Post-Hardcore/Electro music (Hardstyle, EDM, Trap, Dubstep, Dembow, House)."/>
    <x v="129"/>
    <x v="1389"/>
    <x v="2"/>
    <x v="9"/>
    <s v="EUR"/>
    <n v="1448463431"/>
    <n v="1444831031"/>
    <b v="0"/>
    <x v="164"/>
    <b v="1"/>
    <s v="music/metal"/>
    <n v="100"/>
    <x v="1836"/>
    <x v="6"/>
    <x v="40"/>
    <x v="2143"/>
    <d v="2015-11-25T14:57:11"/>
    <x v="4"/>
  </r>
  <r>
    <n v="3815"/>
    <s v="The Canterbury Shakespeare Festival - first season"/>
    <s v="Come and help us make the Canterbury Shakespeare Festival a reality"/>
    <x v="90"/>
    <x v="1840"/>
    <x v="2"/>
    <x v="4"/>
    <s v="GBP"/>
    <n v="1440111600"/>
    <n v="1437545657"/>
    <b v="0"/>
    <x v="113"/>
    <b v="1"/>
    <s v="theater/plays"/>
    <n v="100"/>
    <x v="1836"/>
    <x v="2"/>
    <x v="5"/>
    <x v="2144"/>
    <d v="2015-08-20T23:00:00"/>
    <x v="4"/>
  </r>
  <r>
    <n v="73"/>
    <s v="Project Z-6463 - a 3D short movie by Chris Eller"/>
    <s v="A scientist on the brink of a discovery that will revolutionize society sees her work destroyed in an experiment gone horribly wrong."/>
    <x v="186"/>
    <x v="1456"/>
    <x v="2"/>
    <x v="0"/>
    <s v="USD"/>
    <n v="1304395140"/>
    <n v="1297620584"/>
    <b v="0"/>
    <x v="76"/>
    <b v="1"/>
    <s v="film &amp; video/shorts"/>
    <n v="100"/>
    <x v="1836"/>
    <x v="1"/>
    <x v="26"/>
    <x v="2145"/>
    <d v="2011-05-03T03:59:00"/>
    <x v="5"/>
  </r>
  <r>
    <n v="782"/>
    <s v="Richie Ray finally records a new record!"/>
    <s v="After almost three years of being out of music, I've decided to finally make the solo record I've wanted to do for years."/>
    <x v="151"/>
    <x v="804"/>
    <x v="2"/>
    <x v="0"/>
    <s v="USD"/>
    <n v="1345918302"/>
    <n v="1343326302"/>
    <b v="0"/>
    <x v="50"/>
    <b v="1"/>
    <s v="music/rock"/>
    <n v="100"/>
    <x v="1836"/>
    <x v="6"/>
    <x v="21"/>
    <x v="2146"/>
    <d v="2012-08-25T18:11:42"/>
    <x v="3"/>
  </r>
  <r>
    <n v="239"/>
    <s v="Filthy - Short Film"/>
    <s v="Lovers Clint and Eli convey their conflicting perspectives of guilt and remorse while in the desolate Australian bush."/>
    <x v="90"/>
    <x v="171"/>
    <x v="1"/>
    <x v="2"/>
    <s v="AUD"/>
    <n v="1446984000"/>
    <n v="1445308730"/>
    <b v="0"/>
    <x v="27"/>
    <b v="0"/>
    <s v="film &amp; video/drama"/>
    <n v="25"/>
    <x v="1836"/>
    <x v="1"/>
    <x v="1"/>
    <x v="2147"/>
    <d v="2015-11-08T12:00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65"/>
    <x v="1213"/>
    <x v="1"/>
    <x v="0"/>
    <s v="USD"/>
    <n v="1481295099"/>
    <n v="1477835499"/>
    <b v="0"/>
    <x v="17"/>
    <b v="0"/>
    <s v="music/faith"/>
    <n v="8"/>
    <x v="1836"/>
    <x v="6"/>
    <x v="15"/>
    <x v="2148"/>
    <d v="2016-12-09T14:51:39"/>
    <x v="1"/>
  </r>
  <r>
    <n v="444"/>
    <s v="Discovering the Other Woman"/>
    <s v="An upcoming animated web sitcom series centered around dealing with life, love, and relationships."/>
    <x v="90"/>
    <x v="1841"/>
    <x v="1"/>
    <x v="0"/>
    <s v="USD"/>
    <n v="1329342361"/>
    <n v="1324158361"/>
    <b v="0"/>
    <x v="1"/>
    <b v="0"/>
    <s v="film &amp; video/animation"/>
    <n v="5"/>
    <x v="1836"/>
    <x v="1"/>
    <x v="8"/>
    <x v="2149"/>
    <d v="2012-02-15T21:46:01"/>
    <x v="3"/>
  </r>
  <r>
    <n v="1135"/>
    <s v="Trumperama"/>
    <s v="&quot;Trumperama&quot; ist ein Jump 'n' Run Spiel im 8-Bit Stil fÃ¼r Android._x000a_Donald Trump gewinnt die Wahlen und muss gestoppt werden!"/>
    <x v="90"/>
    <x v="1841"/>
    <x v="1"/>
    <x v="13"/>
    <s v="EUR"/>
    <n v="1470527094"/>
    <n v="1467935094"/>
    <b v="0"/>
    <x v="1"/>
    <b v="0"/>
    <s v="games/mobile games"/>
    <n v="5"/>
    <x v="1836"/>
    <x v="7"/>
    <x v="31"/>
    <x v="2150"/>
    <d v="2016-08-06T23:44:54"/>
    <x v="1"/>
  </r>
  <r>
    <n v="3895"/>
    <s v="Vestige"/>
    <s v="A Transgender makeup artist calls into question the loyalty of her best friend in a 1980's circus while dealing with her dying mother."/>
    <x v="90"/>
    <x v="1841"/>
    <x v="1"/>
    <x v="0"/>
    <s v="USD"/>
    <n v="1425103218"/>
    <n v="1422424818"/>
    <b v="0"/>
    <x v="1"/>
    <b v="0"/>
    <s v="theater/plays"/>
    <n v="5"/>
    <x v="1836"/>
    <x v="2"/>
    <x v="5"/>
    <x v="2151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41"/>
    <x v="1841"/>
    <x v="1"/>
    <x v="0"/>
    <s v="USD"/>
    <n v="1257047940"/>
    <n v="1252718519"/>
    <b v="0"/>
    <x v="1"/>
    <b v="0"/>
    <s v="publishing/fiction"/>
    <n v="3"/>
    <x v="1836"/>
    <x v="4"/>
    <x v="36"/>
    <x v="2152"/>
    <d v="2009-11-01T03:59:00"/>
    <x v="8"/>
  </r>
  <r>
    <n v="3137"/>
    <s v="Richard III - Presented by REBATEnsemble/Theatre Off Jackson"/>
    <s v="Set in 1930s Chinatown, evocative of old world South Jackson Street during the Jazz era."/>
    <x v="41"/>
    <x v="1841"/>
    <x v="3"/>
    <x v="0"/>
    <s v="USD"/>
    <n v="1493838720"/>
    <n v="1489439669"/>
    <b v="0"/>
    <x v="1"/>
    <b v="0"/>
    <s v="theater/plays"/>
    <n v="3"/>
    <x v="1836"/>
    <x v="2"/>
    <x v="5"/>
    <x v="2153"/>
    <d v="2017-05-03T19:12:00"/>
    <x v="0"/>
  </r>
  <r>
    <n v="1485"/>
    <s v="Covenant Kept - A Christian novel"/>
    <s v="Covenant Kept is a unique story that follows an ordinary woman through an extraordinary spiritual journey. Please help fund me."/>
    <x v="191"/>
    <x v="1213"/>
    <x v="1"/>
    <x v="0"/>
    <s v="USD"/>
    <n v="1434827173"/>
    <n v="1430939173"/>
    <b v="0"/>
    <x v="17"/>
    <b v="0"/>
    <s v="publishing/fiction"/>
    <n v="2"/>
    <x v="1836"/>
    <x v="4"/>
    <x v="36"/>
    <x v="2154"/>
    <d v="2015-06-20T19:06:13"/>
    <x v="4"/>
  </r>
  <r>
    <n v="1713"/>
    <s v="&quot;UNCOVERED ME&quot;"/>
    <s v="This music project is a compilation to my up-coming book UNCOVERED ME, I need your support to help me go to New York and complete it."/>
    <x v="43"/>
    <x v="1841"/>
    <x v="1"/>
    <x v="0"/>
    <s v="USD"/>
    <n v="1412536412"/>
    <n v="1409944412"/>
    <b v="0"/>
    <x v="1"/>
    <b v="0"/>
    <s v="music/faith"/>
    <n v="2"/>
    <x v="1836"/>
    <x v="6"/>
    <x v="15"/>
    <x v="2155"/>
    <d v="2014-10-05T19:13:32"/>
    <x v="2"/>
  </r>
  <r>
    <n v="1060"/>
    <s v="Reality  Check (Canceled)"/>
    <s v="Reality Check is a weekly Internet Radio Show. Along with my co-host and engineer we discuss the issues of the day relevant to you!."/>
    <x v="1"/>
    <x v="1841"/>
    <x v="0"/>
    <x v="0"/>
    <s v="USD"/>
    <n v="1429134893"/>
    <n v="1426542893"/>
    <b v="0"/>
    <x v="1"/>
    <b v="0"/>
    <s v="journalism/audio"/>
    <n v="1"/>
    <x v="1836"/>
    <x v="8"/>
    <x v="32"/>
    <x v="2156"/>
    <d v="2015-04-15T21:54:53"/>
    <x v="4"/>
  </r>
  <r>
    <n v="1153"/>
    <s v="The Cold Spot Mobile Trailer"/>
    <s v="A mobile concession trailer for snow cones, ice cream, smoothies and more"/>
    <x v="10"/>
    <x v="1841"/>
    <x v="1"/>
    <x v="0"/>
    <s v="USD"/>
    <n v="1434647305"/>
    <n v="1432055305"/>
    <b v="0"/>
    <x v="1"/>
    <b v="0"/>
    <s v="food/food trucks"/>
    <n v="1"/>
    <x v="1836"/>
    <x v="5"/>
    <x v="10"/>
    <x v="2157"/>
    <d v="2015-06-18T17:08:25"/>
    <x v="4"/>
  </r>
  <r>
    <n v="1989"/>
    <s v="Shutters of Hope: The Real Faces of Infertility"/>
    <s v="Creating an awareness for infertility through photographing families and showcasing the real faces of infertility."/>
    <x v="1"/>
    <x v="1841"/>
    <x v="1"/>
    <x v="0"/>
    <s v="USD"/>
    <n v="1481473208"/>
    <n v="1478881208"/>
    <b v="0"/>
    <x v="1"/>
    <b v="0"/>
    <s v="photography/people"/>
    <n v="1"/>
    <x v="1836"/>
    <x v="3"/>
    <x v="20"/>
    <x v="2158"/>
    <d v="2016-12-11T16:20:08"/>
    <x v="1"/>
  </r>
  <r>
    <n v="2568"/>
    <s v="Barney's, deliciously New York - Vintage 1972 Chevy P10"/>
    <s v="Barney's is seriously delicious New York food. Cooking everything from scratch on our American food truck. London here we come..."/>
    <x v="22"/>
    <x v="1841"/>
    <x v="0"/>
    <x v="4"/>
    <s v="GBP"/>
    <n v="1472745594"/>
    <n v="1470153594"/>
    <b v="0"/>
    <x v="1"/>
    <b v="0"/>
    <s v="food/food trucks"/>
    <n v="1"/>
    <x v="1836"/>
    <x v="5"/>
    <x v="10"/>
    <x v="2159"/>
    <d v="2016-09-01T15:59:54"/>
    <x v="1"/>
  </r>
  <r>
    <n v="3794"/>
    <s v="Jack and the Beanstalk, The Family Pantomime December 2015"/>
    <s v="Local boy turned producer returns with a brand new show, another talented cast, dazzling costumes and brand new set! Please support!"/>
    <x v="1"/>
    <x v="1841"/>
    <x v="1"/>
    <x v="4"/>
    <s v="GBP"/>
    <n v="1433685354"/>
    <n v="1431093354"/>
    <b v="0"/>
    <x v="1"/>
    <b v="0"/>
    <s v="theater/musical"/>
    <n v="1"/>
    <x v="1836"/>
    <x v="2"/>
    <x v="18"/>
    <x v="2160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67"/>
    <x v="1841"/>
    <x v="1"/>
    <x v="0"/>
    <s v="USD"/>
    <n v="1472847873"/>
    <n v="1468959873"/>
    <b v="0"/>
    <x v="1"/>
    <b v="0"/>
    <s v="theater/plays"/>
    <n v="1"/>
    <x v="1836"/>
    <x v="2"/>
    <x v="5"/>
    <x v="2161"/>
    <d v="2016-09-02T20:24:33"/>
    <x v="1"/>
  </r>
  <r>
    <n v="1170"/>
    <s v="Its A Rib Thing"/>
    <s v="They are sweet, sticky and incredibly addictive. People are left with a huge smile and a full stomach but still ask for more!!!"/>
    <x v="23"/>
    <x v="803"/>
    <x v="1"/>
    <x v="4"/>
    <s v="GBP"/>
    <n v="1433021171"/>
    <n v="1430429171"/>
    <b v="0"/>
    <x v="12"/>
    <b v="0"/>
    <s v="food/food trucks"/>
    <n v="0"/>
    <x v="1836"/>
    <x v="5"/>
    <x v="10"/>
    <x v="2162"/>
    <d v="2015-05-30T21:26:11"/>
    <x v="4"/>
  </r>
  <r>
    <n v="2368"/>
    <s v="Lavvoro - A new LinkedIn and Facebook for the job market"/>
    <s v="A professional and social media environment created to effectively match job seekers to jobs based on an algorithms-matching system"/>
    <x v="13"/>
    <x v="803"/>
    <x v="0"/>
    <x v="0"/>
    <s v="USD"/>
    <n v="1429028365"/>
    <n v="1425143965"/>
    <b v="0"/>
    <x v="12"/>
    <b v="0"/>
    <s v="technology/web"/>
    <n v="0"/>
    <x v="1836"/>
    <x v="0"/>
    <x v="24"/>
    <x v="2163"/>
    <d v="2015-04-14T16:19:25"/>
    <x v="4"/>
  </r>
  <r>
    <n v="190"/>
    <s v="REGIONRAT, the movie"/>
    <s v="Because hope can be a 4 letter word"/>
    <x v="12"/>
    <x v="1841"/>
    <x v="1"/>
    <x v="0"/>
    <s v="USD"/>
    <n v="1466091446"/>
    <n v="1465227446"/>
    <b v="0"/>
    <x v="1"/>
    <b v="0"/>
    <s v="film &amp; video/drama"/>
    <n v="0"/>
    <x v="1836"/>
    <x v="1"/>
    <x v="1"/>
    <x v="2164"/>
    <d v="2016-06-16T15:37:26"/>
    <x v="1"/>
  </r>
  <r>
    <n v="237"/>
    <s v="Making The Choice"/>
    <s v="Making The Choice is a christian short film series."/>
    <x v="38"/>
    <x v="1841"/>
    <x v="1"/>
    <x v="0"/>
    <s v="USD"/>
    <n v="1457445069"/>
    <n v="1452261069"/>
    <b v="0"/>
    <x v="1"/>
    <b v="0"/>
    <s v="film &amp; video/drama"/>
    <n v="0"/>
    <x v="1836"/>
    <x v="1"/>
    <x v="1"/>
    <x v="2165"/>
    <d v="2016-03-08T13:51:0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290"/>
    <x v="1841"/>
    <x v="1"/>
    <x v="2"/>
    <s v="AUD"/>
    <n v="1401662239"/>
    <n v="1399070239"/>
    <b v="0"/>
    <x v="1"/>
    <b v="0"/>
    <s v="film &amp; video/animation"/>
    <n v="0"/>
    <x v="1836"/>
    <x v="1"/>
    <x v="8"/>
    <x v="2166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291"/>
    <x v="1841"/>
    <x v="1"/>
    <x v="0"/>
    <s v="USD"/>
    <n v="1449989260"/>
    <n v="1447397260"/>
    <b v="0"/>
    <x v="1"/>
    <b v="0"/>
    <s v="technology/web"/>
    <n v="0"/>
    <x v="1836"/>
    <x v="0"/>
    <x v="24"/>
    <x v="2167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70"/>
    <x v="1841"/>
    <x v="1"/>
    <x v="0"/>
    <s v="USD"/>
    <n v="1389055198"/>
    <n v="1386463198"/>
    <b v="0"/>
    <x v="1"/>
    <b v="0"/>
    <s v="music/jazz"/>
    <n v="0"/>
    <x v="1836"/>
    <x v="6"/>
    <x v="27"/>
    <x v="2168"/>
    <d v="2014-01-07T00:39:58"/>
    <x v="2"/>
  </r>
  <r>
    <n v="1559"/>
    <s v="North Cascades Bigfoot Photo Expedition"/>
    <s v="The goal of this project is to provide scientific evidence of bigfoot in the North Cascades."/>
    <x v="38"/>
    <x v="1841"/>
    <x v="1"/>
    <x v="0"/>
    <s v="USD"/>
    <n v="1430270199"/>
    <n v="1428974199"/>
    <b v="0"/>
    <x v="1"/>
    <b v="0"/>
    <s v="photography/nature"/>
    <n v="0"/>
    <x v="1836"/>
    <x v="3"/>
    <x v="35"/>
    <x v="2169"/>
    <d v="2015-04-29T01:16:39"/>
    <x v="4"/>
  </r>
  <r>
    <n v="2373"/>
    <s v="Cykelauktion.com (Canceled)"/>
    <s v="We want to create a safe marketplace for buying and selling bicycles."/>
    <x v="292"/>
    <x v="1841"/>
    <x v="0"/>
    <x v="3"/>
    <s v="SEK"/>
    <n v="1440863624"/>
    <n v="1438271624"/>
    <b v="0"/>
    <x v="1"/>
    <b v="0"/>
    <s v="technology/web"/>
    <n v="0"/>
    <x v="1836"/>
    <x v="0"/>
    <x v="24"/>
    <x v="2170"/>
    <d v="2015-08-29T15:53:44"/>
    <x v="4"/>
  </r>
  <r>
    <n v="2393"/>
    <s v="Game Swapper (Canceled)"/>
    <s v="Imagine a world where you can swap a video game you're tired of playing for a video game you actually want to play for just $1.50!"/>
    <x v="11"/>
    <x v="1841"/>
    <x v="0"/>
    <x v="0"/>
    <s v="USD"/>
    <n v="1439048017"/>
    <n v="1436456017"/>
    <b v="0"/>
    <x v="1"/>
    <b v="0"/>
    <s v="technology/web"/>
    <n v="0"/>
    <x v="1836"/>
    <x v="0"/>
    <x v="24"/>
    <x v="2171"/>
    <d v="2015-08-08T15:33:37"/>
    <x v="4"/>
  </r>
  <r>
    <n v="2438"/>
    <s v="FOOD|Art"/>
    <s v="I'm starting a catering and food truck business of southern comfort food. My FOOD is my Art!  _x000a_Thanks for you help!"/>
    <x v="38"/>
    <x v="1841"/>
    <x v="1"/>
    <x v="0"/>
    <s v="USD"/>
    <n v="1449529062"/>
    <n v="1444341462"/>
    <b v="0"/>
    <x v="1"/>
    <b v="0"/>
    <s v="food/food trucks"/>
    <n v="0"/>
    <x v="1836"/>
    <x v="5"/>
    <x v="10"/>
    <x v="2172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x v="8"/>
    <x v="1841"/>
    <x v="1"/>
    <x v="0"/>
    <s v="USD"/>
    <n v="1404601632"/>
    <n v="1402009632"/>
    <b v="0"/>
    <x v="1"/>
    <b v="0"/>
    <s v="food/food trucks"/>
    <n v="0"/>
    <x v="1836"/>
    <x v="5"/>
    <x v="10"/>
    <x v="2173"/>
    <d v="2014-07-05T23:07:12"/>
    <x v="2"/>
  </r>
  <r>
    <n v="2592"/>
    <s v="El Carte 303"/>
    <s v="El Carte is revolutionizing the food truck industry. Meet the new food trike. #oneandonly  we going to spread the awesomeness all over!"/>
    <x v="8"/>
    <x v="1841"/>
    <x v="1"/>
    <x v="0"/>
    <s v="USD"/>
    <n v="1412536421"/>
    <n v="1409944421"/>
    <b v="0"/>
    <x v="1"/>
    <b v="0"/>
    <s v="food/food trucks"/>
    <n v="0"/>
    <x v="1836"/>
    <x v="5"/>
    <x v="10"/>
    <x v="2174"/>
    <d v="2014-10-05T19:13:41"/>
    <x v="2"/>
  </r>
  <r>
    <n v="3095"/>
    <s v="The Old Howard Theatre Company"/>
    <s v="We are a small theatre company looking to provide world class theatre to the working class in the Greater New York area."/>
    <x v="293"/>
    <x v="1841"/>
    <x v="1"/>
    <x v="0"/>
    <s v="USD"/>
    <n v="1470011780"/>
    <n v="1464827780"/>
    <b v="0"/>
    <x v="1"/>
    <b v="0"/>
    <s v="theater/spaces"/>
    <n v="0"/>
    <x v="1836"/>
    <x v="2"/>
    <x v="3"/>
    <x v="2175"/>
    <d v="2016-08-01T00:36:20"/>
    <x v="1"/>
  </r>
  <r>
    <n v="2269"/>
    <s v="Treasure Decks for 5th Edition - Only $12!"/>
    <s v="Add exciting loot drops to your CR 1-4, 5-8, 9-12, 13-16, and 17-20 encounters! Each deck has over 200 possible outcomes!"/>
    <x v="14"/>
    <x v="1842"/>
    <x v="2"/>
    <x v="0"/>
    <s v="USD"/>
    <n v="1488862800"/>
    <n v="1486745663"/>
    <b v="0"/>
    <x v="449"/>
    <b v="1"/>
    <s v="games/tabletop games"/>
    <n v="1802"/>
    <x v="1837"/>
    <x v="7"/>
    <x v="22"/>
    <x v="2176"/>
    <d v="2017-03-07T05:00:00"/>
    <x v="0"/>
  </r>
  <r>
    <n v="318"/>
    <s v="Friend Request: Accepted"/>
    <s v="Photographer, Ty Morin, pays a visit to every single one of his Facebook friends to take their portrait...all 788 of them."/>
    <x v="1"/>
    <x v="1843"/>
    <x v="2"/>
    <x v="0"/>
    <s v="USD"/>
    <n v="1364342151"/>
    <n v="1361753751"/>
    <b v="1"/>
    <x v="145"/>
    <b v="1"/>
    <s v="film &amp; video/documentary"/>
    <n v="283"/>
    <x v="1838"/>
    <x v="1"/>
    <x v="9"/>
    <x v="2177"/>
    <d v="2013-03-26T23:55:51"/>
    <x v="6"/>
  </r>
  <r>
    <n v="34"/>
    <s v="#Josh: T.V. Show Sizzle Reel"/>
    <s v="A digitally dependent Josh, is forced to coexist with his promiscuous problematic cousin Wes, and face his fears of a human connection"/>
    <x v="224"/>
    <x v="1844"/>
    <x v="2"/>
    <x v="0"/>
    <s v="USD"/>
    <n v="1407224601"/>
    <n v="1405928601"/>
    <b v="0"/>
    <x v="235"/>
    <b v="1"/>
    <s v="film &amp; video/television"/>
    <n v="130"/>
    <x v="1838"/>
    <x v="1"/>
    <x v="11"/>
    <x v="2178"/>
    <d v="2014-08-05T07:43:21"/>
    <x v="2"/>
  </r>
  <r>
    <n v="175"/>
    <s v="Gooseberry Fool - Feature Film"/>
    <s v="To heal her scars Olivia must take a journey back to her roots, where an unresolved conflict stands between her and musical success."/>
    <x v="26"/>
    <x v="1845"/>
    <x v="1"/>
    <x v="4"/>
    <s v="GBP"/>
    <n v="1409337611"/>
    <n v="1407177611"/>
    <b v="0"/>
    <x v="40"/>
    <b v="0"/>
    <s v="film &amp; video/drama"/>
    <n v="6"/>
    <x v="1838"/>
    <x v="1"/>
    <x v="1"/>
    <x v="217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x v="22"/>
    <x v="1846"/>
    <x v="0"/>
    <x v="0"/>
    <s v="USD"/>
    <n v="1466204400"/>
    <n v="1463469062"/>
    <b v="0"/>
    <x v="69"/>
    <b v="0"/>
    <s v="technology/web"/>
    <n v="12"/>
    <x v="1839"/>
    <x v="0"/>
    <x v="24"/>
    <x v="2180"/>
    <d v="2016-06-17T23:00:00"/>
    <x v="1"/>
  </r>
  <r>
    <n v="3595"/>
    <s v="The Flu Season"/>
    <s v="A new theatre company staging Will Eno's The Flu Season in Seattle"/>
    <x v="224"/>
    <x v="1847"/>
    <x v="2"/>
    <x v="0"/>
    <s v="USD"/>
    <n v="1426229940"/>
    <n v="1423959123"/>
    <b v="0"/>
    <x v="129"/>
    <b v="1"/>
    <s v="theater/plays"/>
    <n v="119"/>
    <x v="1840"/>
    <x v="2"/>
    <x v="5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23"/>
    <x v="817"/>
    <x v="1"/>
    <x v="0"/>
    <s v="USD"/>
    <n v="1477454340"/>
    <n v="1474676646"/>
    <b v="0"/>
    <x v="0"/>
    <b v="0"/>
    <s v="technology/wearables"/>
    <n v="1"/>
    <x v="1841"/>
    <x v="0"/>
    <x v="0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x v="140"/>
    <x v="1848"/>
    <x v="2"/>
    <x v="4"/>
    <s v="GBP"/>
    <n v="1462402800"/>
    <n v="1459856860"/>
    <b v="0"/>
    <x v="72"/>
    <b v="1"/>
    <s v="theater/plays"/>
    <n v="103"/>
    <x v="1842"/>
    <x v="2"/>
    <x v="5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x v="76"/>
    <x v="1849"/>
    <x v="1"/>
    <x v="0"/>
    <s v="USD"/>
    <n v="1445196989"/>
    <n v="1442604989"/>
    <b v="1"/>
    <x v="26"/>
    <b v="0"/>
    <s v="theater/plays"/>
    <n v="16"/>
    <x v="1843"/>
    <x v="2"/>
    <x v="5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x v="90"/>
    <x v="1850"/>
    <x v="2"/>
    <x v="4"/>
    <s v="GBP"/>
    <n v="1488484300"/>
    <n v="1485892300"/>
    <b v="0"/>
    <x v="125"/>
    <b v="1"/>
    <s v="games/tabletop games"/>
    <n v="806"/>
    <x v="1844"/>
    <x v="7"/>
    <x v="22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x v="57"/>
    <x v="1851"/>
    <x v="2"/>
    <x v="4"/>
    <s v="GBP"/>
    <n v="1462519041"/>
    <n v="1459927041"/>
    <b v="0"/>
    <x v="72"/>
    <b v="1"/>
    <s v="theater/plays"/>
    <n v="110"/>
    <x v="1845"/>
    <x v="2"/>
    <x v="5"/>
    <x v="2186"/>
    <d v="2016-05-06T07:17:21"/>
    <x v="1"/>
  </r>
  <r>
    <n v="2147"/>
    <s v="Johnny Rocketfingers 3"/>
    <s v="A Point and Click Adventure on Steroids."/>
    <x v="2"/>
    <x v="1852"/>
    <x v="1"/>
    <x v="0"/>
    <s v="USD"/>
    <n v="1416125148"/>
    <n v="1413356748"/>
    <b v="0"/>
    <x v="155"/>
    <b v="0"/>
    <s v="games/video games"/>
    <n v="1"/>
    <x v="1846"/>
    <x v="7"/>
    <x v="23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x v="65"/>
    <x v="1853"/>
    <x v="2"/>
    <x v="0"/>
    <s v="USD"/>
    <n v="1425955189"/>
    <n v="1423366789"/>
    <b v="0"/>
    <x v="2"/>
    <b v="1"/>
    <s v="music/indie rock"/>
    <n v="173"/>
    <x v="1847"/>
    <x v="6"/>
    <x v="12"/>
    <x v="2188"/>
    <d v="2015-03-10T02:39:49"/>
    <x v="4"/>
  </r>
  <r>
    <n v="56"/>
    <s v="Voxwomen Cycling Show"/>
    <s v="We want to see more women's cycling on TV - and we need your help to make it happen!"/>
    <x v="10"/>
    <x v="1854"/>
    <x v="2"/>
    <x v="4"/>
    <s v="GBP"/>
    <n v="1433779200"/>
    <n v="1432559424"/>
    <b v="0"/>
    <x v="327"/>
    <b v="1"/>
    <s v="film &amp; video/television"/>
    <n v="107"/>
    <x v="1848"/>
    <x v="1"/>
    <x v="11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x v="22"/>
    <x v="1855"/>
    <x v="1"/>
    <x v="2"/>
    <s v="AUD"/>
    <n v="1423623221"/>
    <n v="1421031221"/>
    <b v="0"/>
    <x v="97"/>
    <b v="0"/>
    <s v="theater/plays"/>
    <n v="16"/>
    <x v="1849"/>
    <x v="2"/>
    <x v="5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x v="43"/>
    <x v="1856"/>
    <x v="2"/>
    <x v="0"/>
    <s v="USD"/>
    <n v="1321459908"/>
    <n v="1318864308"/>
    <b v="0"/>
    <x v="109"/>
    <b v="1"/>
    <s v="music/indie rock"/>
    <n v="107"/>
    <x v="1850"/>
    <x v="6"/>
    <x v="12"/>
    <x v="2191"/>
    <d v="2011-11-16T16:11:48"/>
    <x v="5"/>
  </r>
  <r>
    <n v="3531"/>
    <s v="The Reinvention of Lily Johnson"/>
    <s v="A political comedy for a crazy election year"/>
    <x v="90"/>
    <x v="1857"/>
    <x v="2"/>
    <x v="0"/>
    <s v="USD"/>
    <n v="1467301334"/>
    <n v="1464709334"/>
    <b v="0"/>
    <x v="40"/>
    <b v="1"/>
    <s v="theater/plays"/>
    <n v="128"/>
    <x v="1851"/>
    <x v="2"/>
    <x v="5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x v="1"/>
    <x v="1381"/>
    <x v="1"/>
    <x v="0"/>
    <s v="USD"/>
    <n v="1410037200"/>
    <n v="1407435418"/>
    <b v="0"/>
    <x v="184"/>
    <b v="0"/>
    <s v="theater/musical"/>
    <n v="52"/>
    <x v="1852"/>
    <x v="2"/>
    <x v="18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x v="37"/>
    <x v="1858"/>
    <x v="2"/>
    <x v="0"/>
    <s v="USD"/>
    <n v="1333560803"/>
    <n v="1330972403"/>
    <b v="0"/>
    <x v="81"/>
    <b v="1"/>
    <s v="music/classical music"/>
    <n v="120"/>
    <x v="1853"/>
    <x v="6"/>
    <x v="30"/>
    <x v="2194"/>
    <d v="2012-04-04T17:33:23"/>
    <x v="3"/>
  </r>
  <r>
    <n v="1769"/>
    <s v="Navajo Textile Project"/>
    <s v="To create a publication, and exhibition documenting the collection of Jamie Ross, longtime collector of Navajo Textiles"/>
    <x v="13"/>
    <x v="1859"/>
    <x v="1"/>
    <x v="0"/>
    <s v="USD"/>
    <n v="1421177959"/>
    <n v="1418585959"/>
    <b v="1"/>
    <x v="191"/>
    <b v="0"/>
    <s v="photography/photobooks"/>
    <n v="3"/>
    <x v="1854"/>
    <x v="3"/>
    <x v="6"/>
    <x v="2195"/>
    <d v="2015-01-13T19:39:19"/>
    <x v="4"/>
  </r>
  <r>
    <n v="1871"/>
    <s v="The Adventures of Bible Bear"/>
    <s v="Journey with Bible Bear through each of the books of the Bible, exploring stories while learning verses, songs, and preschool concepts!"/>
    <x v="87"/>
    <x v="1860"/>
    <x v="1"/>
    <x v="0"/>
    <s v="USD"/>
    <n v="1416512901"/>
    <n v="1413053301"/>
    <b v="0"/>
    <x v="119"/>
    <b v="0"/>
    <s v="games/mobile games"/>
    <n v="72"/>
    <x v="1855"/>
    <x v="7"/>
    <x v="31"/>
    <x v="2196"/>
    <d v="2014-11-20T19:48:21"/>
    <x v="2"/>
  </r>
  <r>
    <n v="837"/>
    <s v="Take 147 - Nothin' to Lose CD Project"/>
    <s v="Take 147 is currently in the process of recording the debut album called, &quot;Nothin' to Lose&quot;."/>
    <x v="14"/>
    <x v="301"/>
    <x v="2"/>
    <x v="0"/>
    <s v="USD"/>
    <n v="1398988662"/>
    <n v="1396396662"/>
    <b v="0"/>
    <x v="129"/>
    <b v="1"/>
    <s v="music/rock"/>
    <n v="122"/>
    <x v="1856"/>
    <x v="6"/>
    <x v="21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x v="43"/>
    <x v="881"/>
    <x v="2"/>
    <x v="0"/>
    <s v="USD"/>
    <n v="1461913140"/>
    <n v="1461370956"/>
    <b v="0"/>
    <x v="123"/>
    <b v="1"/>
    <s v="theater/plays"/>
    <n v="113"/>
    <x v="1857"/>
    <x v="2"/>
    <x v="5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0"/>
    <x v="1861"/>
    <x v="1"/>
    <x v="14"/>
    <s v="NZD"/>
    <n v="1452942000"/>
    <n v="1449785223"/>
    <b v="0"/>
    <x v="27"/>
    <b v="0"/>
    <s v="technology/web"/>
    <n v="1"/>
    <x v="1858"/>
    <x v="0"/>
    <x v="24"/>
    <x v="2199"/>
    <d v="2016-01-16T11:00:00"/>
    <x v="1"/>
  </r>
  <r>
    <n v="2992"/>
    <s v="Th'underGrounds"/>
    <s v="Creating a non-profit CAFE &amp; VILLAGE COMMONS in SE Portland, in service to Neighbors, Kids, Artists &amp; the Underserved"/>
    <x v="43"/>
    <x v="1862"/>
    <x v="2"/>
    <x v="0"/>
    <s v="USD"/>
    <n v="1476037510"/>
    <n v="1473445510"/>
    <b v="0"/>
    <x v="310"/>
    <b v="1"/>
    <s v="theater/spaces"/>
    <n v="105"/>
    <x v="1859"/>
    <x v="2"/>
    <x v="3"/>
    <x v="2200"/>
    <d v="2016-10-09T18:25:10"/>
    <x v="1"/>
  </r>
  <r>
    <n v="1930"/>
    <s v="Magnetic Flowers Presents: Old, Cold. Losing It."/>
    <s v="We're nearly done recording, but we're out of money! Help us release the record!!!"/>
    <x v="90"/>
    <x v="1863"/>
    <x v="2"/>
    <x v="0"/>
    <s v="USD"/>
    <n v="1373203482"/>
    <n v="1368019482"/>
    <b v="0"/>
    <x v="40"/>
    <b v="1"/>
    <s v="music/indie rock"/>
    <n v="127"/>
    <x v="1860"/>
    <x v="6"/>
    <x v="12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17"/>
    <x v="1864"/>
    <x v="2"/>
    <x v="0"/>
    <s v="USD"/>
    <n v="1332011835"/>
    <n v="1328559435"/>
    <b v="0"/>
    <x v="2"/>
    <b v="1"/>
    <s v="music/rock"/>
    <n v="122"/>
    <x v="1861"/>
    <x v="6"/>
    <x v="21"/>
    <x v="2202"/>
    <d v="2012-03-17T19:17:15"/>
    <x v="3"/>
  </r>
  <r>
    <n v="1796"/>
    <s v="Kenema"/>
    <s v="Kenema is a stunning portrait photography book by British Photographer, Peter Dibdin, capturing community life in Kenema, Sierra Leone."/>
    <x v="116"/>
    <x v="1865"/>
    <x v="1"/>
    <x v="4"/>
    <s v="GBP"/>
    <n v="1469356366"/>
    <n v="1464172366"/>
    <b v="1"/>
    <x v="215"/>
    <b v="0"/>
    <s v="photography/photobooks"/>
    <n v="22"/>
    <x v="1862"/>
    <x v="3"/>
    <x v="6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x v="239"/>
    <x v="1196"/>
    <x v="2"/>
    <x v="0"/>
    <s v="USD"/>
    <n v="1486095060"/>
    <n v="1484198170"/>
    <b v="0"/>
    <x v="105"/>
    <b v="1"/>
    <s v="music/rock"/>
    <n v="116"/>
    <x v="1863"/>
    <x v="6"/>
    <x v="21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41"/>
    <x v="838"/>
    <x v="2"/>
    <x v="0"/>
    <s v="USD"/>
    <n v="1465527600"/>
    <n v="1462252542"/>
    <b v="0"/>
    <x v="195"/>
    <b v="1"/>
    <s v="theater/plays"/>
    <n v="175"/>
    <x v="1864"/>
    <x v="2"/>
    <x v="5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x v="90"/>
    <x v="1866"/>
    <x v="2"/>
    <x v="0"/>
    <s v="USD"/>
    <n v="1431925200"/>
    <n v="1429991062"/>
    <b v="0"/>
    <x v="80"/>
    <b v="1"/>
    <s v="music/electronic music"/>
    <n v="102"/>
    <x v="1865"/>
    <x v="6"/>
    <x v="25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x v="65"/>
    <x v="1867"/>
    <x v="1"/>
    <x v="0"/>
    <s v="USD"/>
    <n v="1442381847"/>
    <n v="1440826647"/>
    <b v="0"/>
    <x v="11"/>
    <b v="0"/>
    <s v="theater/plays"/>
    <n v="22"/>
    <x v="1866"/>
    <x v="2"/>
    <x v="5"/>
    <x v="2207"/>
    <d v="2015-09-16T05:37:27"/>
    <x v="4"/>
  </r>
  <r>
    <n v="2089"/>
    <s v="Little Moses EP"/>
    <s v="Little Moses is trying to record their first EP, and we can't do it without your help!"/>
    <x v="14"/>
    <x v="1868"/>
    <x v="2"/>
    <x v="0"/>
    <s v="USD"/>
    <n v="1375408194"/>
    <n v="1372384194"/>
    <b v="0"/>
    <x v="129"/>
    <b v="1"/>
    <s v="music/indie rock"/>
    <n v="120"/>
    <x v="1867"/>
    <x v="6"/>
    <x v="12"/>
    <x v="2208"/>
    <d v="2013-08-02T01:49:54"/>
    <x v="6"/>
  </r>
  <r>
    <n v="1610"/>
    <s v="So The Story Goes: The New Album by &quot;Just Joe&quot; Altier"/>
    <s v="So The Story Goes is the upcoming album from &quot;Just Joe&quot; Altier."/>
    <x v="65"/>
    <x v="1869"/>
    <x v="2"/>
    <x v="0"/>
    <s v="USD"/>
    <n v="1355609510"/>
    <n v="1353017510"/>
    <b v="0"/>
    <x v="219"/>
    <b v="1"/>
    <s v="music/rock"/>
    <n v="272"/>
    <x v="1868"/>
    <x v="6"/>
    <x v="21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x v="65"/>
    <x v="1870"/>
    <x v="2"/>
    <x v="0"/>
    <s v="USD"/>
    <n v="1411790400"/>
    <n v="1409884821"/>
    <b v="0"/>
    <x v="96"/>
    <b v="1"/>
    <s v="theater/musical"/>
    <n v="143"/>
    <x v="1868"/>
    <x v="2"/>
    <x v="18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x v="119"/>
    <x v="1871"/>
    <x v="2"/>
    <x v="0"/>
    <s v="USD"/>
    <n v="1372297751"/>
    <n v="1369705751"/>
    <b v="0"/>
    <x v="256"/>
    <b v="1"/>
    <s v="publishing/nonfiction"/>
    <n v="147"/>
    <x v="1869"/>
    <x v="4"/>
    <x v="19"/>
    <x v="2211"/>
    <d v="2013-06-27T01:49:11"/>
    <x v="6"/>
  </r>
  <r>
    <n v="1889"/>
    <s v="LittleBear"/>
    <s v="Sweeping epic melodies. I want to incorporate all my influences into one album I have been writing for 90 days now and ready to record!"/>
    <x v="65"/>
    <x v="1872"/>
    <x v="2"/>
    <x v="0"/>
    <s v="USD"/>
    <n v="1363024946"/>
    <n v="1359140546"/>
    <b v="0"/>
    <x v="141"/>
    <b v="1"/>
    <s v="music/indie rock"/>
    <n v="107"/>
    <x v="1869"/>
    <x v="6"/>
    <x v="12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x v="22"/>
    <x v="1873"/>
    <x v="2"/>
    <x v="4"/>
    <s v="GBP"/>
    <n v="1466463600"/>
    <n v="1463337315"/>
    <b v="0"/>
    <x v="423"/>
    <b v="1"/>
    <s v="theater/plays"/>
    <n v="100"/>
    <x v="1870"/>
    <x v="2"/>
    <x v="5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x v="7"/>
    <x v="1874"/>
    <x v="0"/>
    <x v="0"/>
    <s v="USD"/>
    <n v="1398042000"/>
    <n v="1395089981"/>
    <b v="0"/>
    <x v="79"/>
    <b v="0"/>
    <s v="music/world music"/>
    <n v="4"/>
    <x v="1871"/>
    <x v="6"/>
    <x v="39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x v="41"/>
    <x v="1875"/>
    <x v="2"/>
    <x v="0"/>
    <s v="USD"/>
    <n v="1405614823"/>
    <n v="1403022823"/>
    <b v="0"/>
    <x v="20"/>
    <b v="1"/>
    <s v="theater/plays"/>
    <n v="119"/>
    <x v="1872"/>
    <x v="2"/>
    <x v="5"/>
    <x v="2215"/>
    <d v="2014-07-17T16:33:43"/>
    <x v="2"/>
  </r>
  <r>
    <n v="3266"/>
    <s v="Macbeth"/>
    <s v="An original version of Shakespeare's masterpiece that emphasizes family and explores the destruction of blood ties"/>
    <x v="27"/>
    <x v="1876"/>
    <x v="2"/>
    <x v="0"/>
    <s v="USD"/>
    <n v="1434142800"/>
    <n v="1431435122"/>
    <b v="1"/>
    <x v="125"/>
    <b v="1"/>
    <s v="theater/plays"/>
    <n v="131"/>
    <x v="1873"/>
    <x v="2"/>
    <x v="5"/>
    <x v="2216"/>
    <d v="2015-06-12T21:00:00"/>
    <x v="4"/>
  </r>
  <r>
    <n v="1601"/>
    <s v="Release Soundzero's Debut Album!"/>
    <s v="We're so close to releasing our long-awaited debut album! A little help will go a long way... let's do this!"/>
    <x v="14"/>
    <x v="1877"/>
    <x v="2"/>
    <x v="0"/>
    <s v="USD"/>
    <n v="1304561633"/>
    <n v="1301969633"/>
    <b v="0"/>
    <x v="58"/>
    <b v="1"/>
    <s v="music/rock"/>
    <n v="108"/>
    <x v="1873"/>
    <x v="6"/>
    <x v="21"/>
    <x v="2217"/>
    <d v="2011-05-05T02:13:53"/>
    <x v="5"/>
  </r>
  <r>
    <n v="1456"/>
    <s v="Sometimes you don't need love (Canceled)"/>
    <s v="English Version of my auto-published novel"/>
    <x v="1"/>
    <x v="1262"/>
    <x v="0"/>
    <x v="10"/>
    <s v="EUR"/>
    <n v="1483459365"/>
    <n v="1480867365"/>
    <b v="0"/>
    <x v="17"/>
    <b v="0"/>
    <s v="publishing/translations"/>
    <n v="3"/>
    <x v="1873"/>
    <x v="4"/>
    <x v="7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x v="36"/>
    <x v="1878"/>
    <x v="1"/>
    <x v="0"/>
    <s v="USD"/>
    <n v="1410426250"/>
    <n v="1405674250"/>
    <b v="0"/>
    <x v="450"/>
    <b v="0"/>
    <s v="games/video games"/>
    <n v="63"/>
    <x v="1874"/>
    <x v="7"/>
    <x v="23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x v="22"/>
    <x v="1879"/>
    <x v="1"/>
    <x v="0"/>
    <s v="USD"/>
    <n v="1481809189"/>
    <n v="1479217189"/>
    <b v="1"/>
    <x v="161"/>
    <b v="0"/>
    <s v="photography/photobooks"/>
    <n v="68"/>
    <x v="1875"/>
    <x v="3"/>
    <x v="6"/>
    <x v="2220"/>
    <d v="2016-12-15T13:39:49"/>
    <x v="1"/>
  </r>
  <r>
    <n v="1931"/>
    <s v="New Lions After Dark EP!"/>
    <s v="We're an indie rock band from Clearwater, FL headed back into the studio to finish our latest EP."/>
    <x v="65"/>
    <x v="1880"/>
    <x v="2"/>
    <x v="0"/>
    <s v="USD"/>
    <n v="1337657400"/>
    <n v="1336512309"/>
    <b v="0"/>
    <x v="144"/>
    <b v="1"/>
    <s v="music/indie rock"/>
    <n v="121"/>
    <x v="1876"/>
    <x v="6"/>
    <x v="12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x v="183"/>
    <x v="1881"/>
    <x v="1"/>
    <x v="4"/>
    <s v="GBP"/>
    <n v="1424607285"/>
    <n v="1422447285"/>
    <b v="1"/>
    <x v="27"/>
    <b v="0"/>
    <s v="publishing/translations"/>
    <n v="2"/>
    <x v="1877"/>
    <x v="4"/>
    <x v="7"/>
    <x v="2222"/>
    <d v="2015-02-22T12:14:45"/>
    <x v="4"/>
  </r>
  <r>
    <n v="2581"/>
    <s v="A Flying Sausage Food Truck"/>
    <s v="Creating a Food Truck to bring gourmet sausage sliders to Jacksonville, FL for breakfast, lunch, and special events."/>
    <x v="1"/>
    <x v="1191"/>
    <x v="1"/>
    <x v="0"/>
    <s v="USD"/>
    <n v="1447689898"/>
    <n v="1445094298"/>
    <b v="0"/>
    <x v="10"/>
    <b v="0"/>
    <s v="food/food trucks"/>
    <n v="11"/>
    <x v="1878"/>
    <x v="5"/>
    <x v="10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x v="57"/>
    <x v="1882"/>
    <x v="2"/>
    <x v="0"/>
    <s v="USD"/>
    <n v="1464040800"/>
    <n v="1461527631"/>
    <b v="1"/>
    <x v="60"/>
    <b v="1"/>
    <s v="photography/photobooks"/>
    <n v="132"/>
    <x v="1879"/>
    <x v="3"/>
    <x v="6"/>
    <x v="2224"/>
    <d v="2016-05-23T22:00:00"/>
    <x v="1"/>
  </r>
  <r>
    <n v="2195"/>
    <s v="Purgatoria: City of Angels"/>
    <s v="A gritty, noir tabletop RPG with a fast-paced combo-based battle system."/>
    <x v="246"/>
    <x v="1473"/>
    <x v="2"/>
    <x v="0"/>
    <s v="USD"/>
    <n v="1439317900"/>
    <n v="1436725900"/>
    <b v="0"/>
    <x v="160"/>
    <b v="1"/>
    <s v="games/tabletop games"/>
    <n v="120"/>
    <x v="1880"/>
    <x v="7"/>
    <x v="22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x v="26"/>
    <x v="1883"/>
    <x v="2"/>
    <x v="0"/>
    <s v="USD"/>
    <n v="1394316695"/>
    <n v="1390860695"/>
    <b v="1"/>
    <x v="451"/>
    <b v="1"/>
    <s v="food/small batch"/>
    <n v="521"/>
    <x v="1881"/>
    <x v="5"/>
    <x v="29"/>
    <x v="2226"/>
    <d v="2014-03-08T22:11:35"/>
    <x v="2"/>
  </r>
  <r>
    <n v="416"/>
    <s v="Fire in the Heart of the City"/>
    <s v="35,000 pounds of food to a city. Highlighting the &quot;Convoy New Britain&quot; event from birth to beyond."/>
    <x v="90"/>
    <x v="1884"/>
    <x v="2"/>
    <x v="0"/>
    <s v="USD"/>
    <n v="1391851831"/>
    <n v="1389259831"/>
    <b v="0"/>
    <x v="69"/>
    <b v="1"/>
    <s v="film &amp; video/documentary"/>
    <n v="120"/>
    <x v="1882"/>
    <x v="1"/>
    <x v="9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x v="14"/>
    <x v="12"/>
    <x v="2"/>
    <x v="0"/>
    <s v="USD"/>
    <n v="1368066453"/>
    <n v="1365474453"/>
    <b v="0"/>
    <x v="121"/>
    <b v="1"/>
    <s v="music/indie rock"/>
    <n v="100"/>
    <x v="1883"/>
    <x v="6"/>
    <x v="12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x v="90"/>
    <x v="1885"/>
    <x v="2"/>
    <x v="0"/>
    <s v="USD"/>
    <n v="1423022400"/>
    <n v="1421436099"/>
    <b v="0"/>
    <x v="97"/>
    <b v="1"/>
    <s v="games/tabletop games"/>
    <n v="154"/>
    <x v="1884"/>
    <x v="7"/>
    <x v="22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2"/>
    <x v="1886"/>
    <x v="2"/>
    <x v="0"/>
    <s v="USD"/>
    <n v="1282498800"/>
    <n v="1275603020"/>
    <b v="1"/>
    <x v="167"/>
    <b v="1"/>
    <s v="film &amp; video/documentary"/>
    <n v="113"/>
    <x v="1885"/>
    <x v="1"/>
    <x v="9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141"/>
    <x v="1887"/>
    <x v="2"/>
    <x v="13"/>
    <s v="EUR"/>
    <n v="1458676860"/>
    <n v="1455446303"/>
    <b v="1"/>
    <x v="452"/>
    <b v="1"/>
    <s v="photography/photobooks"/>
    <n v="104"/>
    <x v="1886"/>
    <x v="3"/>
    <x v="6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x v="22"/>
    <x v="1888"/>
    <x v="1"/>
    <x v="0"/>
    <s v="USD"/>
    <n v="1417387322"/>
    <n v="1413495722"/>
    <b v="0"/>
    <x v="105"/>
    <b v="0"/>
    <s v="technology/wearables"/>
    <n v="15"/>
    <x v="1887"/>
    <x v="0"/>
    <x v="0"/>
    <x v="2232"/>
    <d v="2014-11-30T22:42:02"/>
    <x v="2"/>
  </r>
  <r>
    <n v="2028"/>
    <s v="Building the Open Source Bussard Fusion Reactor "/>
    <s v="Building an open source Bussard fusion reactor, aka the Polywell."/>
    <x v="43"/>
    <x v="1889"/>
    <x v="2"/>
    <x v="0"/>
    <s v="USD"/>
    <n v="1268690100"/>
    <n v="1265493806"/>
    <b v="1"/>
    <x v="151"/>
    <b v="1"/>
    <s v="technology/hardware"/>
    <n v="126"/>
    <x v="1888"/>
    <x v="0"/>
    <x v="4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x v="1"/>
    <x v="1890"/>
    <x v="1"/>
    <x v="0"/>
    <s v="USD"/>
    <n v="1463945673"/>
    <n v="1458761673"/>
    <b v="0"/>
    <x v="10"/>
    <b v="0"/>
    <s v="theater/plays"/>
    <n v="11"/>
    <x v="1888"/>
    <x v="2"/>
    <x v="5"/>
    <x v="2234"/>
    <d v="2016-05-22T19:34: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43"/>
    <x v="1891"/>
    <x v="2"/>
    <x v="0"/>
    <s v="USD"/>
    <n v="1423693903"/>
    <n v="1421101903"/>
    <b v="0"/>
    <x v="170"/>
    <b v="1"/>
    <s v="theater/plays"/>
    <n v="105"/>
    <x v="1889"/>
    <x v="2"/>
    <x v="5"/>
    <x v="2235"/>
    <d v="2015-02-11T22:31:43"/>
    <x v="4"/>
  </r>
  <r>
    <n v="446"/>
    <s v="DisChord"/>
    <s v="A faith based animated short. (The same guy who said a picture is worth a thousand words also said a cartoon is worth two thousand.)"/>
    <x v="91"/>
    <x v="1892"/>
    <x v="1"/>
    <x v="0"/>
    <s v="USD"/>
    <n v="1425434420"/>
    <n v="1422842420"/>
    <b v="0"/>
    <x v="62"/>
    <b v="0"/>
    <s v="film &amp; video/animation"/>
    <n v="7"/>
    <x v="1889"/>
    <x v="1"/>
    <x v="8"/>
    <x v="2236"/>
    <d v="2015-03-04T02:00:20"/>
    <x v="4"/>
  </r>
  <r>
    <n v="2367"/>
    <s v="Help us Make a Website Like Chegg but Free and wayyy Better!"/>
    <s v="Our goal is to create a completely free website similar to Chegg.com for students to benefit from without raping their wallet!"/>
    <x v="7"/>
    <x v="1893"/>
    <x v="0"/>
    <x v="0"/>
    <s v="USD"/>
    <n v="1461622616"/>
    <n v="1456442216"/>
    <b v="0"/>
    <x v="50"/>
    <b v="0"/>
    <s v="technology/web"/>
    <n v="1"/>
    <x v="1890"/>
    <x v="0"/>
    <x v="24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x v="43"/>
    <x v="1894"/>
    <x v="2"/>
    <x v="0"/>
    <s v="USD"/>
    <n v="1473625166"/>
    <n v="1470169166"/>
    <b v="0"/>
    <x v="91"/>
    <b v="1"/>
    <s v="theater/plays"/>
    <n v="124"/>
    <x v="1891"/>
    <x v="2"/>
    <x v="5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x v="254"/>
    <x v="1895"/>
    <x v="2"/>
    <x v="0"/>
    <s v="USD"/>
    <n v="1472621760"/>
    <n v="1472110513"/>
    <b v="0"/>
    <x v="11"/>
    <b v="1"/>
    <s v="food/small batch"/>
    <n v="108"/>
    <x v="1892"/>
    <x v="5"/>
    <x v="29"/>
    <x v="2239"/>
    <d v="2016-08-31T05:36:00"/>
    <x v="1"/>
  </r>
  <r>
    <n v="1570"/>
    <s v="BEAUTIFUL DREAMERS: An Adult Coloring Book (Canceled)"/>
    <s v="A Coloring Book of Breathtaking Beauties_x000a_To Calm the Heart and Soul"/>
    <x v="27"/>
    <x v="393"/>
    <x v="0"/>
    <x v="0"/>
    <s v="USD"/>
    <n v="1460140282"/>
    <n v="1457551882"/>
    <b v="0"/>
    <x v="121"/>
    <b v="0"/>
    <s v="publishing/art books"/>
    <n v="41"/>
    <x v="1893"/>
    <x v="4"/>
    <x v="33"/>
    <x v="2240"/>
    <d v="2016-04-08T18:31:22"/>
    <x v="1"/>
  </r>
  <r>
    <n v="1395"/>
    <s v="Quiet Oaks Full Length Album"/>
    <s v="Help Quiet Oaks record their debut album!!!"/>
    <x v="63"/>
    <x v="1896"/>
    <x v="2"/>
    <x v="0"/>
    <s v="USD"/>
    <n v="1484430481"/>
    <n v="1481838481"/>
    <b v="0"/>
    <x v="278"/>
    <b v="1"/>
    <s v="music/rock"/>
    <n v="112"/>
    <x v="1894"/>
    <x v="6"/>
    <x v="21"/>
    <x v="224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x v="1"/>
    <x v="1897"/>
    <x v="1"/>
    <x v="4"/>
    <s v="GBP"/>
    <n v="1399809052"/>
    <n v="1397217052"/>
    <b v="1"/>
    <x v="66"/>
    <b v="0"/>
    <s v="theater/plays"/>
    <n v="22"/>
    <x v="1895"/>
    <x v="2"/>
    <x v="5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x v="57"/>
    <x v="1898"/>
    <x v="2"/>
    <x v="0"/>
    <s v="USD"/>
    <n v="1356976800"/>
    <n v="1352820837"/>
    <b v="0"/>
    <x v="85"/>
    <b v="1"/>
    <s v="music/indie rock"/>
    <n v="203"/>
    <x v="1896"/>
    <x v="6"/>
    <x v="12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x v="65"/>
    <x v="1899"/>
    <x v="2"/>
    <x v="0"/>
    <s v="USD"/>
    <n v="1326835985"/>
    <n v="1324243985"/>
    <b v="0"/>
    <x v="53"/>
    <b v="1"/>
    <s v="music/rock"/>
    <n v="145"/>
    <x v="1897"/>
    <x v="6"/>
    <x v="21"/>
    <x v="2244"/>
    <d v="2012-01-17T21:33:05"/>
    <x v="3"/>
  </r>
  <r>
    <n v="3622"/>
    <s v="Shakespeare's Pericles, Prince of Tyre"/>
    <s v="5 actors. 39 characters. 1 epic adventure. Presented by the Cradle Theatre Company."/>
    <x v="90"/>
    <x v="1900"/>
    <x v="2"/>
    <x v="0"/>
    <s v="USD"/>
    <n v="1411874580"/>
    <n v="1409030371"/>
    <b v="0"/>
    <x v="80"/>
    <b v="1"/>
    <s v="theater/plays"/>
    <n v="100"/>
    <x v="1897"/>
    <x v="2"/>
    <x v="5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x v="41"/>
    <x v="1901"/>
    <x v="2"/>
    <x v="8"/>
    <s v="CAD"/>
    <n v="1455231540"/>
    <n v="1452614847"/>
    <b v="0"/>
    <x v="42"/>
    <b v="1"/>
    <s v="theater/plays"/>
    <n v="111"/>
    <x v="1898"/>
    <x v="2"/>
    <x v="5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x v="14"/>
    <x v="1902"/>
    <x v="2"/>
    <x v="0"/>
    <s v="USD"/>
    <n v="1465081053"/>
    <n v="1462489053"/>
    <b v="0"/>
    <x v="195"/>
    <b v="1"/>
    <s v="theater/musical"/>
    <n v="103"/>
    <x v="1899"/>
    <x v="2"/>
    <x v="18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x v="57"/>
    <x v="1903"/>
    <x v="2"/>
    <x v="0"/>
    <s v="USD"/>
    <n v="1335799808"/>
    <n v="1333207808"/>
    <b v="0"/>
    <x v="119"/>
    <b v="1"/>
    <s v="music/indie rock"/>
    <n v="113"/>
    <x v="1900"/>
    <x v="6"/>
    <x v="12"/>
    <x v="2248"/>
    <d v="2012-04-30T15:30:08"/>
    <x v="3"/>
  </r>
  <r>
    <n v="1062"/>
    <s v="RETURNING AT A LATER DATE"/>
    <s v="SEE US ON PATREON www.badgirlartwork.com"/>
    <x v="260"/>
    <x v="1904"/>
    <x v="0"/>
    <x v="0"/>
    <s v="USD"/>
    <n v="1468351341"/>
    <n v="1467746541"/>
    <b v="0"/>
    <x v="9"/>
    <b v="0"/>
    <s v="journalism/audio"/>
    <n v="95"/>
    <x v="1901"/>
    <x v="8"/>
    <x v="32"/>
    <x v="2249"/>
    <d v="2016-07-12T19:22:21"/>
    <x v="1"/>
  </r>
  <r>
    <n v="2753"/>
    <s v="Dust Bunnies &amp; the Carpet Rat publishing push"/>
    <s v="Written by my daughter and myself, illustrated by Jack Wiens. Everything is complete except for publishing."/>
    <x v="65"/>
    <x v="1706"/>
    <x v="1"/>
    <x v="0"/>
    <s v="USD"/>
    <n v="1346017023"/>
    <n v="1343425023"/>
    <b v="0"/>
    <x v="49"/>
    <b v="0"/>
    <s v="publishing/children's books"/>
    <n v="19"/>
    <x v="1901"/>
    <x v="4"/>
    <x v="37"/>
    <x v="2250"/>
    <d v="2012-08-26T21:37:03"/>
    <x v="3"/>
  </r>
  <r>
    <n v="127"/>
    <s v="Human Evolution (Canceled)"/>
    <s v="An ambitious Sci-Fi/Action film that will have a big-budget feel with stunning visuals &amp; stunts starring a casting of up and comers."/>
    <x v="10"/>
    <x v="1904"/>
    <x v="0"/>
    <x v="0"/>
    <s v="USD"/>
    <n v="1428069541"/>
    <n v="1425481141"/>
    <b v="0"/>
    <x v="9"/>
    <b v="0"/>
    <s v="film &amp; video/science fiction"/>
    <n v="2"/>
    <x v="1901"/>
    <x v="1"/>
    <x v="17"/>
    <x v="2251"/>
    <d v="2015-04-03T13:59:01"/>
    <x v="4"/>
  </r>
  <r>
    <n v="2079"/>
    <s v="Pi PoE Switch HAT - power over Ethernet for Raspberry Pi"/>
    <s v="A power over Ethernet (PoE) add on board (HAT) for your Raspberry Pi with power management. Reduce the clutter of cables with Pi PoE!"/>
    <x v="22"/>
    <x v="1905"/>
    <x v="2"/>
    <x v="4"/>
    <s v="GBP"/>
    <n v="1435258800"/>
    <n v="1432659793"/>
    <b v="0"/>
    <x v="453"/>
    <b v="1"/>
    <s v="technology/hardware"/>
    <n v="288"/>
    <x v="1902"/>
    <x v="0"/>
    <x v="4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x v="14"/>
    <x v="1906"/>
    <x v="2"/>
    <x v="0"/>
    <s v="USD"/>
    <n v="1401595140"/>
    <n v="1398828064"/>
    <b v="0"/>
    <x v="59"/>
    <b v="1"/>
    <s v="theater/plays"/>
    <n v="108"/>
    <x v="1903"/>
    <x v="2"/>
    <x v="5"/>
    <x v="2253"/>
    <d v="2014-06-01T03:59:00"/>
    <x v="2"/>
  </r>
  <r>
    <n v="3762"/>
    <s v="iolite the musical"/>
    <s v="We are trying to raise money to perform a musical we have written, called &quot;Iolite&quot;, at the Edinburgh Fringe in 2015."/>
    <x v="150"/>
    <x v="1907"/>
    <x v="2"/>
    <x v="4"/>
    <s v="GBP"/>
    <n v="1438543889"/>
    <n v="1436383889"/>
    <b v="0"/>
    <x v="6"/>
    <b v="1"/>
    <s v="theater/musical"/>
    <n v="106"/>
    <x v="1904"/>
    <x v="2"/>
    <x v="18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x v="14"/>
    <x v="577"/>
    <x v="2"/>
    <x v="0"/>
    <s v="USD"/>
    <n v="1438799760"/>
    <n v="1437236378"/>
    <b v="0"/>
    <x v="195"/>
    <b v="1"/>
    <s v="theater/plays"/>
    <n v="102"/>
    <x v="1905"/>
    <x v="2"/>
    <x v="5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x v="63"/>
    <x v="1908"/>
    <x v="2"/>
    <x v="0"/>
    <s v="USD"/>
    <n v="1268723160"/>
    <n v="1265269559"/>
    <b v="1"/>
    <x v="67"/>
    <b v="1"/>
    <s v="film &amp; video/documentary"/>
    <n v="114"/>
    <x v="1906"/>
    <x v="1"/>
    <x v="9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x v="22"/>
    <x v="1909"/>
    <x v="2"/>
    <x v="0"/>
    <s v="USD"/>
    <n v="1434307537"/>
    <n v="1431715537"/>
    <b v="1"/>
    <x v="396"/>
    <b v="1"/>
    <s v="food/small batch"/>
    <n v="254"/>
    <x v="1907"/>
    <x v="5"/>
    <x v="29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x v="1"/>
    <x v="1737"/>
    <x v="1"/>
    <x v="0"/>
    <s v="USD"/>
    <n v="1420215216"/>
    <n v="1417536816"/>
    <b v="0"/>
    <x v="11"/>
    <b v="0"/>
    <s v="theater/musical"/>
    <n v="9"/>
    <x v="1908"/>
    <x v="2"/>
    <x v="18"/>
    <x v="2258"/>
    <d v="2015-01-02T16:13:36"/>
    <x v="4"/>
  </r>
  <r>
    <n v="1835"/>
    <s v="DIRTY LITTLE REBEL EP"/>
    <s v="WE ARE A HARD ROCK/PUNK BAND SEEKING FUNDS TO RECORD A NEW EP. _x000a__x000a_https://www.reverbnation.com/dirtylittlerebel"/>
    <x v="34"/>
    <x v="1435"/>
    <x v="2"/>
    <x v="4"/>
    <s v="GBP"/>
    <n v="1459439471"/>
    <n v="1456851071"/>
    <b v="0"/>
    <x v="10"/>
    <b v="1"/>
    <s v="music/rock"/>
    <n v="104"/>
    <x v="1909"/>
    <x v="6"/>
    <x v="21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x v="38"/>
    <x v="1435"/>
    <x v="1"/>
    <x v="0"/>
    <s v="USD"/>
    <n v="1481000340"/>
    <n v="1478386812"/>
    <b v="0"/>
    <x v="10"/>
    <b v="0"/>
    <s v="theater/plays"/>
    <n v="3"/>
    <x v="1909"/>
    <x v="2"/>
    <x v="5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x v="43"/>
    <x v="1168"/>
    <x v="1"/>
    <x v="4"/>
    <s v="GBP"/>
    <n v="1479125642"/>
    <n v="1476962042"/>
    <b v="0"/>
    <x v="105"/>
    <b v="0"/>
    <s v="theater/plays"/>
    <n v="49"/>
    <x v="1910"/>
    <x v="2"/>
    <x v="5"/>
    <x v="2261"/>
    <d v="2016-11-14T12:14:02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90"/>
    <x v="1910"/>
    <x v="2"/>
    <x v="0"/>
    <s v="USD"/>
    <n v="1460574924"/>
    <n v="1457982924"/>
    <b v="0"/>
    <x v="5"/>
    <b v="1"/>
    <s v="theater/plays"/>
    <n v="128"/>
    <x v="1911"/>
    <x v="2"/>
    <x v="5"/>
    <x v="2262"/>
    <d v="2016-04-13T19:15:24"/>
    <x v="1"/>
  </r>
  <r>
    <n v="2217"/>
    <s v="Hung Yung Terrarist Needs to Order More Cassettes 4 Jacknife"/>
    <s v="I ran out of cassettes of both my records, and Trevor thinks if I start selling them at his tape shop Jackknife, business will boom!"/>
    <x v="256"/>
    <x v="1553"/>
    <x v="2"/>
    <x v="0"/>
    <s v="USD"/>
    <n v="1446451200"/>
    <n v="1445539113"/>
    <b v="0"/>
    <x v="11"/>
    <b v="1"/>
    <s v="music/electronic music"/>
    <n v="101"/>
    <x v="1911"/>
    <x v="6"/>
    <x v="25"/>
    <x v="2263"/>
    <d v="2015-11-02T08:00:00"/>
    <x v="4"/>
  </r>
  <r>
    <n v="1624"/>
    <s v="Joey De Noble needs YOUR help!"/>
    <s v="Joey De Noble is raising money to help record his latest music, and he wants YOU to be a part of it!"/>
    <x v="90"/>
    <x v="1911"/>
    <x v="2"/>
    <x v="0"/>
    <s v="USD"/>
    <n v="1357721335"/>
    <n v="1354265335"/>
    <b v="0"/>
    <x v="69"/>
    <b v="1"/>
    <s v="music/rock"/>
    <n v="118"/>
    <x v="1912"/>
    <x v="6"/>
    <x v="21"/>
    <x v="2264"/>
    <d v="2013-01-09T08:48:55"/>
    <x v="6"/>
  </r>
  <r>
    <n v="1649"/>
    <s v="Sam Lyons New Album - 2014"/>
    <s v="This is it! The new Sam Lyons album #3. Help me make it happen by pledging today - pre-order the CD and other cool stuff right here."/>
    <x v="164"/>
    <x v="1912"/>
    <x v="2"/>
    <x v="0"/>
    <s v="USD"/>
    <n v="1400862355"/>
    <n v="1396974355"/>
    <b v="0"/>
    <x v="224"/>
    <b v="1"/>
    <s v="music/pop"/>
    <n v="101"/>
    <x v="1913"/>
    <x v="6"/>
    <x v="13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x v="294"/>
    <x v="1913"/>
    <x v="2"/>
    <x v="4"/>
    <s v="GBP"/>
    <n v="1462017600"/>
    <n v="1458820564"/>
    <b v="0"/>
    <x v="138"/>
    <b v="1"/>
    <s v="technology/space exploration"/>
    <n v="170"/>
    <x v="1914"/>
    <x v="0"/>
    <x v="28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x v="37"/>
    <x v="1914"/>
    <x v="2"/>
    <x v="0"/>
    <s v="USD"/>
    <n v="1472443269"/>
    <n v="1468987269"/>
    <b v="0"/>
    <x v="169"/>
    <b v="1"/>
    <s v="photography/photobooks"/>
    <n v="103"/>
    <x v="1915"/>
    <x v="3"/>
    <x v="6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x v="295"/>
    <x v="1915"/>
    <x v="1"/>
    <x v="0"/>
    <s v="USD"/>
    <n v="1380720474"/>
    <n v="1378214874"/>
    <b v="0"/>
    <x v="28"/>
    <b v="0"/>
    <s v="publishing/fiction"/>
    <n v="31"/>
    <x v="1916"/>
    <x v="4"/>
    <x v="36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x v="38"/>
    <x v="1916"/>
    <x v="2"/>
    <x v="0"/>
    <s v="USD"/>
    <n v="1432230988"/>
    <n v="1429638988"/>
    <b v="1"/>
    <x v="454"/>
    <b v="1"/>
    <s v="technology/space exploration"/>
    <n v="146"/>
    <x v="1917"/>
    <x v="0"/>
    <x v="28"/>
    <x v="2269"/>
    <d v="2015-05-21T17:56:28"/>
    <x v="4"/>
  </r>
  <r>
    <n v="3621"/>
    <s v="EverScape"/>
    <s v="Bare Theatre and Sonorous Road collaborate on the NC debut of  Allan Maule's gamer fantasy play that was extended in New York."/>
    <x v="43"/>
    <x v="1917"/>
    <x v="2"/>
    <x v="0"/>
    <s v="USD"/>
    <n v="1475269200"/>
    <n v="1473200844"/>
    <b v="0"/>
    <x v="2"/>
    <b v="1"/>
    <s v="theater/plays"/>
    <n v="110"/>
    <x v="1918"/>
    <x v="2"/>
    <x v="5"/>
    <x v="2270"/>
    <d v="2016-09-30T21:00:00"/>
    <x v="1"/>
  </r>
  <r>
    <n v="1680"/>
    <s v="Kick Out a Record"/>
    <s v="Working Musician dilemma #164: how the taxman put Kick the Record 2.0 on hold"/>
    <x v="90"/>
    <x v="830"/>
    <x v="2"/>
    <x v="0"/>
    <s v="USD"/>
    <n v="1405188667"/>
    <n v="1402596667"/>
    <b v="0"/>
    <x v="69"/>
    <b v="1"/>
    <s v="music/pop"/>
    <n v="118"/>
    <x v="1919"/>
    <x v="6"/>
    <x v="13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x v="150"/>
    <x v="1918"/>
    <x v="2"/>
    <x v="0"/>
    <s v="USD"/>
    <n v="1423724400"/>
    <n v="1421274954"/>
    <b v="0"/>
    <x v="6"/>
    <b v="1"/>
    <s v="theater/plays"/>
    <n v="105"/>
    <x v="1919"/>
    <x v="2"/>
    <x v="5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x v="41"/>
    <x v="1919"/>
    <x v="2"/>
    <x v="0"/>
    <s v="USD"/>
    <n v="1318633200"/>
    <n v="1314947317"/>
    <b v="0"/>
    <x v="97"/>
    <b v="1"/>
    <s v="music/rock"/>
    <n v="100"/>
    <x v="1920"/>
    <x v="6"/>
    <x v="21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x v="62"/>
    <x v="1920"/>
    <x v="1"/>
    <x v="0"/>
    <s v="USD"/>
    <n v="1435429626"/>
    <n v="1431973626"/>
    <b v="0"/>
    <x v="50"/>
    <b v="0"/>
    <s v="theater/plays"/>
    <n v="37"/>
    <x v="1921"/>
    <x v="2"/>
    <x v="5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x v="228"/>
    <x v="1921"/>
    <x v="2"/>
    <x v="8"/>
    <s v="CAD"/>
    <n v="1432694700"/>
    <n v="1429651266"/>
    <b v="0"/>
    <x v="217"/>
    <b v="1"/>
    <s v="theater/plays"/>
    <n v="108"/>
    <x v="1922"/>
    <x v="2"/>
    <x v="5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x v="1"/>
    <x v="1922"/>
    <x v="2"/>
    <x v="0"/>
    <s v="USD"/>
    <n v="1367366460"/>
    <n v="1365791246"/>
    <b v="1"/>
    <x v="112"/>
    <b v="1"/>
    <s v="film &amp; video/documentary"/>
    <n v="120"/>
    <x v="1923"/>
    <x v="1"/>
    <x v="9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x v="77"/>
    <x v="1923"/>
    <x v="2"/>
    <x v="0"/>
    <s v="USD"/>
    <n v="1328029200"/>
    <n v="1323211621"/>
    <b v="1"/>
    <x v="369"/>
    <b v="1"/>
    <s v="theater/plays"/>
    <n v="101"/>
    <x v="1924"/>
    <x v="2"/>
    <x v="5"/>
    <x v="2277"/>
    <d v="2012-01-31T17:00:00"/>
    <x v="3"/>
  </r>
  <r>
    <n v="1500"/>
    <s v="Tarnish: A Fantasy Novel by J. D. Brink"/>
    <s v="A young hero, sword play, epic tales, swamp monsters, a gang of thieves, and romance and betrayal. Forging your own destiny ain't easy."/>
    <x v="117"/>
    <x v="1924"/>
    <x v="1"/>
    <x v="0"/>
    <s v="USD"/>
    <n v="1367444557"/>
    <n v="1364852557"/>
    <b v="0"/>
    <x v="3"/>
    <b v="0"/>
    <s v="publishing/fiction"/>
    <n v="25"/>
    <x v="1925"/>
    <x v="4"/>
    <x v="36"/>
    <x v="2278"/>
    <d v="2013-05-01T21:42:37"/>
    <x v="6"/>
  </r>
  <r>
    <n v="3186"/>
    <s v="Honest"/>
    <s v="Honest is an exciting and dark new play by Bristol based writer Alice Nicholas, touring the South of England and London this October."/>
    <x v="228"/>
    <x v="1925"/>
    <x v="2"/>
    <x v="4"/>
    <s v="GBP"/>
    <n v="1410901200"/>
    <n v="1408313438"/>
    <b v="1"/>
    <x v="2"/>
    <b v="1"/>
    <s v="theater/plays"/>
    <n v="102"/>
    <x v="1926"/>
    <x v="2"/>
    <x v="5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x v="90"/>
    <x v="1926"/>
    <x v="2"/>
    <x v="0"/>
    <s v="USD"/>
    <n v="1298680630"/>
    <n v="1296088630"/>
    <b v="0"/>
    <x v="86"/>
    <b v="1"/>
    <s v="film &amp; video/shorts"/>
    <n v="220"/>
    <x v="1927"/>
    <x v="1"/>
    <x v="26"/>
    <x v="2280"/>
    <d v="2011-02-26T00:37:10"/>
    <x v="5"/>
  </r>
  <r>
    <n v="850"/>
    <s v="Yet Further: Sioum's Second Full-Length Album"/>
    <s v="Help Chicago-based instrumental group Sioum complete the production of their 2nd full-length album."/>
    <x v="57"/>
    <x v="1927"/>
    <x v="2"/>
    <x v="0"/>
    <s v="USD"/>
    <n v="1461560340"/>
    <n v="1458762717"/>
    <b v="0"/>
    <x v="255"/>
    <b v="1"/>
    <s v="music/metal"/>
    <n v="155"/>
    <x v="1928"/>
    <x v="6"/>
    <x v="40"/>
    <x v="2281"/>
    <d v="2016-04-25T04:59:00"/>
    <x v="1"/>
  </r>
  <r>
    <n v="1991"/>
    <s v="Portraits of Resilience"/>
    <s v="Taking (and giving) professional portraits of survivors of human trafficking in Myanmar."/>
    <x v="65"/>
    <x v="1928"/>
    <x v="1"/>
    <x v="0"/>
    <s v="USD"/>
    <n v="1435958786"/>
    <n v="1434144386"/>
    <b v="0"/>
    <x v="17"/>
    <b v="0"/>
    <s v="photography/people"/>
    <n v="7"/>
    <x v="1928"/>
    <x v="3"/>
    <x v="20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4"/>
    <x v="1929"/>
    <x v="2"/>
    <x v="0"/>
    <s v="USD"/>
    <n v="1275368340"/>
    <n v="1272692732"/>
    <b v="0"/>
    <x v="72"/>
    <b v="1"/>
    <s v="music/indie rock"/>
    <n v="166"/>
    <x v="1929"/>
    <x v="6"/>
    <x v="12"/>
    <x v="2283"/>
    <d v="2010-06-01T04:59:00"/>
    <x v="7"/>
  </r>
  <r>
    <n v="2292"/>
    <s v="BE A PART OF HISTORY!"/>
    <s v="Aiding Contra in the telling of the &quot;Blue Planet Chronicles&quot;, a concept about the history of our beautiful home; Planet Earth!"/>
    <x v="65"/>
    <x v="1930"/>
    <x v="2"/>
    <x v="0"/>
    <s v="USD"/>
    <n v="1334767476"/>
    <n v="1332175476"/>
    <b v="0"/>
    <x v="56"/>
    <b v="1"/>
    <s v="music/rock"/>
    <n v="107"/>
    <x v="1930"/>
    <x v="6"/>
    <x v="21"/>
    <x v="2284"/>
    <d v="2012-04-18T16:44:36"/>
    <x v="3"/>
  </r>
  <r>
    <n v="1174"/>
    <s v="Give The Black Burro a Stable Stable"/>
    <s v="Help me purchase a parking space to be the Burro's permanant home, I need your help to raise $15,000!"/>
    <x v="38"/>
    <x v="1931"/>
    <x v="1"/>
    <x v="0"/>
    <s v="USD"/>
    <n v="1462738327"/>
    <n v="1460146327"/>
    <b v="0"/>
    <x v="28"/>
    <b v="0"/>
    <s v="food/food trucks"/>
    <n v="6"/>
    <x v="1930"/>
    <x v="5"/>
    <x v="10"/>
    <x v="2285"/>
    <d v="2016-05-08T20:12:07"/>
    <x v="1"/>
  </r>
  <r>
    <n v="3426"/>
    <s v="Holocene"/>
    <s v="Part ghost story, part cautionary tale, Holocene is a play about the end of our world, and the beginning of another."/>
    <x v="229"/>
    <x v="550"/>
    <x v="2"/>
    <x v="0"/>
    <s v="USD"/>
    <n v="1411264800"/>
    <n v="1409620903"/>
    <b v="0"/>
    <x v="214"/>
    <b v="1"/>
    <s v="theater/plays"/>
    <n v="108"/>
    <x v="1931"/>
    <x v="2"/>
    <x v="5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x v="65"/>
    <x v="1772"/>
    <x v="1"/>
    <x v="0"/>
    <s v="USD"/>
    <n v="1387479360"/>
    <n v="1384887360"/>
    <b v="0"/>
    <x v="35"/>
    <b v="0"/>
    <s v="music/jazz"/>
    <n v="68"/>
    <x v="1932"/>
    <x v="6"/>
    <x v="27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x v="8"/>
    <x v="1932"/>
    <x v="2"/>
    <x v="0"/>
    <s v="USD"/>
    <n v="1399668319"/>
    <n v="1397076319"/>
    <b v="1"/>
    <x v="455"/>
    <b v="1"/>
    <s v="technology/hardware"/>
    <n v="132"/>
    <x v="1933"/>
    <x v="0"/>
    <x v="4"/>
    <x v="2288"/>
    <d v="2014-05-09T20:45:19"/>
    <x v="2"/>
  </r>
  <r>
    <n v="198"/>
    <s v="Nine Lives"/>
    <s v="Nine Lives is a story of one woman's survival of EIGHT near deaths and her love for one man as an influence to fight for the NINTH."/>
    <x v="23"/>
    <x v="1933"/>
    <x v="1"/>
    <x v="0"/>
    <s v="USD"/>
    <n v="1412500322"/>
    <n v="1409908322"/>
    <b v="0"/>
    <x v="0"/>
    <b v="0"/>
    <s v="film &amp; video/drama"/>
    <n v="1"/>
    <x v="1934"/>
    <x v="1"/>
    <x v="1"/>
    <x v="228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x v="34"/>
    <x v="213"/>
    <x v="2"/>
    <x v="0"/>
    <s v="USD"/>
    <n v="1425099540"/>
    <n v="1424280938"/>
    <b v="0"/>
    <x v="50"/>
    <b v="1"/>
    <s v="theater/plays"/>
    <n v="130"/>
    <x v="1935"/>
    <x v="2"/>
    <x v="5"/>
    <x v="2290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x v="14"/>
    <x v="1934"/>
    <x v="2"/>
    <x v="4"/>
    <s v="GBP"/>
    <n v="1436696712"/>
    <n v="1434104712"/>
    <b v="1"/>
    <x v="59"/>
    <b v="1"/>
    <s v="theater/plays"/>
    <n v="106"/>
    <x v="1935"/>
    <x v="2"/>
    <x v="5"/>
    <x v="2291"/>
    <d v="2015-07-12T10:25:12"/>
    <x v="4"/>
  </r>
  <r>
    <n v="3865"/>
    <s v="Fellatia's-Fantastic-Fun-Time-Show"/>
    <s v="Sissy Entertainment delivers a delicious cabaret that blends comedic monologue, song, and traditional sketch comedy."/>
    <x v="296"/>
    <x v="213"/>
    <x v="1"/>
    <x v="8"/>
    <s v="CAD"/>
    <n v="1409376600"/>
    <n v="1405957098"/>
    <b v="0"/>
    <x v="50"/>
    <b v="0"/>
    <s v="theater/plays"/>
    <n v="27"/>
    <x v="1935"/>
    <x v="2"/>
    <x v="5"/>
    <x v="2292"/>
    <d v="2014-08-30T05:30:00"/>
    <x v="2"/>
  </r>
  <r>
    <n v="3300"/>
    <s v="MAX &amp; ELSA: NO MUSIC. NO CHILDREN."/>
    <s v="A subversive parody about the two people for whom the hills were NOT alive with THE SOUND OF MUSIC."/>
    <x v="43"/>
    <x v="1633"/>
    <x v="2"/>
    <x v="0"/>
    <s v="USD"/>
    <n v="1430329862"/>
    <n v="1428515462"/>
    <b v="0"/>
    <x v="240"/>
    <b v="1"/>
    <s v="theater/plays"/>
    <n v="136"/>
    <x v="1936"/>
    <x v="2"/>
    <x v="5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x v="63"/>
    <x v="1935"/>
    <x v="2"/>
    <x v="0"/>
    <s v="USD"/>
    <n v="1316124003"/>
    <n v="1313532003"/>
    <b v="0"/>
    <x v="227"/>
    <b v="1"/>
    <s v="music/indie rock"/>
    <n v="119"/>
    <x v="1937"/>
    <x v="6"/>
    <x v="12"/>
    <x v="2294"/>
    <d v="2011-09-15T22:00:03"/>
    <x v="5"/>
  </r>
  <r>
    <n v="2884"/>
    <s v="The Lizard King, a play by Jay Jeff Jones"/>
    <s v="Come explore the dream world of Jim Morrison, rock singer, mystic, poet, shaman."/>
    <x v="70"/>
    <x v="1521"/>
    <x v="1"/>
    <x v="0"/>
    <s v="USD"/>
    <n v="1417800435"/>
    <n v="1415208435"/>
    <b v="0"/>
    <x v="9"/>
    <b v="0"/>
    <s v="theater/plays"/>
    <n v="0"/>
    <x v="1938"/>
    <x v="2"/>
    <x v="5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x v="89"/>
    <x v="1836"/>
    <x v="2"/>
    <x v="0"/>
    <s v="USD"/>
    <n v="1439246991"/>
    <n v="1437950991"/>
    <b v="0"/>
    <x v="74"/>
    <b v="1"/>
    <s v="film &amp; video/documentary"/>
    <n v="100"/>
    <x v="1939"/>
    <x v="1"/>
    <x v="9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x v="63"/>
    <x v="1936"/>
    <x v="2"/>
    <x v="0"/>
    <s v="USD"/>
    <n v="1412086187"/>
    <n v="1409494187"/>
    <b v="0"/>
    <x v="214"/>
    <b v="1"/>
    <s v="music/rock"/>
    <n v="115"/>
    <x v="1940"/>
    <x v="6"/>
    <x v="21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x v="43"/>
    <x v="1937"/>
    <x v="2"/>
    <x v="0"/>
    <s v="USD"/>
    <n v="1284177540"/>
    <n v="1281028152"/>
    <b v="0"/>
    <x v="131"/>
    <b v="1"/>
    <s v="music/indie rock"/>
    <n v="116"/>
    <x v="1941"/>
    <x v="6"/>
    <x v="12"/>
    <x v="2298"/>
    <d v="2010-09-11T03:59:00"/>
    <x v="7"/>
  </r>
  <r>
    <n v="2302"/>
    <s v="Wildcat Strike's 2nd album release - Digital Age"/>
    <s v="Wildcat Strike is looking to complete it's second full length album, titled &quot;Digital Age&quot;, and we want you to be a part of it!"/>
    <x v="227"/>
    <x v="1938"/>
    <x v="2"/>
    <x v="0"/>
    <s v="USD"/>
    <n v="1388473200"/>
    <n v="1385585434"/>
    <b v="1"/>
    <x v="250"/>
    <b v="1"/>
    <s v="music/indie rock"/>
    <n v="171"/>
    <x v="1942"/>
    <x v="6"/>
    <x v="12"/>
    <x v="2299"/>
    <d v="2013-12-31T07:00:00"/>
    <x v="6"/>
  </r>
  <r>
    <n v="141"/>
    <s v="Catherine Kimbridge Chronicles - Live-Action SciFi TV Series"/>
    <s v="Join us creating a Science Fiction TV Series based upon the popular novels -The Catherine Kimbridge Chronicles."/>
    <x v="12"/>
    <x v="1939"/>
    <x v="0"/>
    <x v="0"/>
    <s v="USD"/>
    <n v="1433043623"/>
    <n v="1429155623"/>
    <b v="0"/>
    <x v="6"/>
    <b v="0"/>
    <s v="film &amp; video/science fiction"/>
    <n v="11"/>
    <x v="1942"/>
    <x v="1"/>
    <x v="17"/>
    <x v="2300"/>
    <d v="2015-05-31T03:40:23"/>
    <x v="4"/>
  </r>
  <r>
    <n v="3540"/>
    <s v="The Silence at the Song's End"/>
    <s v="A brand new stage adaptation of the Libby Purves/Nicholas Heiney book. A new work involving music, poetry and fajitas. #timetochange"/>
    <x v="225"/>
    <x v="1940"/>
    <x v="2"/>
    <x v="4"/>
    <s v="GBP"/>
    <n v="1466899491"/>
    <n v="1464307491"/>
    <b v="0"/>
    <x v="49"/>
    <b v="1"/>
    <s v="theater/plays"/>
    <n v="123"/>
    <x v="1943"/>
    <x v="2"/>
    <x v="5"/>
    <x v="2301"/>
    <d v="2016-06-26T00:04:51"/>
    <x v="1"/>
  </r>
  <r>
    <n v="1244"/>
    <s v="Theatrum Mundi releasing debut album &quot;Eyes of the Realm.&quot;"/>
    <s v="THEATRUM MUNDI releases DEBUT ALBUM! Pre-order &quot;The Eyes of the Realm&quot; and help make it happen!"/>
    <x v="65"/>
    <x v="1738"/>
    <x v="2"/>
    <x v="0"/>
    <s v="USD"/>
    <n v="1366664400"/>
    <n v="1363981723"/>
    <b v="1"/>
    <x v="16"/>
    <b v="1"/>
    <s v="music/rock"/>
    <n v="104"/>
    <x v="1943"/>
    <x v="6"/>
    <x v="21"/>
    <x v="2302"/>
    <d v="2013-04-22T21:00:00"/>
    <x v="6"/>
  </r>
  <r>
    <n v="2285"/>
    <s v="Blue Sky Alert &amp; The Retro Rock Machine of Fun"/>
    <s v="BSA is headed to Nashville, TN USA to record our first album at the historic Welcome to 1979 Studio. Come re-write history with us..."/>
    <x v="43"/>
    <x v="1941"/>
    <x v="2"/>
    <x v="0"/>
    <s v="USD"/>
    <n v="1340944043"/>
    <n v="1338352043"/>
    <b v="0"/>
    <x v="151"/>
    <b v="1"/>
    <s v="music/rock"/>
    <n v="121"/>
    <x v="1944"/>
    <x v="6"/>
    <x v="21"/>
    <x v="2303"/>
    <d v="2012-06-29T04:27:23"/>
    <x v="3"/>
  </r>
  <r>
    <n v="1276"/>
    <s v="MR. DREAM GOES TO JAIL"/>
    <s v="Sponsor this Brooklyn punk band's debut seven-inch, MR. DREAM GOES TO JAIL."/>
    <x v="43"/>
    <x v="1942"/>
    <x v="2"/>
    <x v="0"/>
    <s v="USD"/>
    <n v="1251777600"/>
    <n v="1247504047"/>
    <b v="1"/>
    <x v="235"/>
    <b v="1"/>
    <s v="music/rock"/>
    <n v="104"/>
    <x v="1945"/>
    <x v="6"/>
    <x v="21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x v="162"/>
    <x v="1506"/>
    <x v="2"/>
    <x v="0"/>
    <s v="USD"/>
    <n v="1466056689"/>
    <n v="1464847089"/>
    <b v="0"/>
    <x v="28"/>
    <b v="1"/>
    <s v="theater/plays"/>
    <n v="109"/>
    <x v="1946"/>
    <x v="2"/>
    <x v="5"/>
    <x v="2305"/>
    <d v="2016-06-16T05:58:09"/>
    <x v="1"/>
  </r>
  <r>
    <n v="932"/>
    <s v="Mandy Harvey Christmas Album"/>
    <s v="Help me to create my 3rd album, a Christmas CD with 16 Holiday/Original favorites!"/>
    <x v="96"/>
    <x v="1943"/>
    <x v="1"/>
    <x v="0"/>
    <s v="USD"/>
    <n v="1363990545"/>
    <n v="1360106145"/>
    <b v="0"/>
    <x v="102"/>
    <b v="0"/>
    <s v="music/jazz"/>
    <n v="15"/>
    <x v="1947"/>
    <x v="6"/>
    <x v="27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x v="22"/>
    <x v="1944"/>
    <x v="2"/>
    <x v="4"/>
    <s v="GBP"/>
    <n v="1488830400"/>
    <n v="1484924605"/>
    <b v="1"/>
    <x v="456"/>
    <b v="1"/>
    <s v="music/electronic music"/>
    <n v="117"/>
    <x v="1948"/>
    <x v="6"/>
    <x v="25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x v="41"/>
    <x v="1945"/>
    <x v="2"/>
    <x v="4"/>
    <s v="GBP"/>
    <n v="1448229600"/>
    <n v="1446401372"/>
    <b v="0"/>
    <x v="86"/>
    <b v="1"/>
    <s v="theater/plays"/>
    <n v="144"/>
    <x v="1949"/>
    <x v="2"/>
    <x v="5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x v="113"/>
    <x v="1946"/>
    <x v="1"/>
    <x v="0"/>
    <s v="USD"/>
    <n v="1434092876"/>
    <n v="1431414476"/>
    <b v="0"/>
    <x v="52"/>
    <b v="0"/>
    <s v="publishing/children's books"/>
    <n v="8"/>
    <x v="1950"/>
    <x v="4"/>
    <x v="37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x v="43"/>
    <x v="1947"/>
    <x v="2"/>
    <x v="0"/>
    <s v="USD"/>
    <n v="1433735474"/>
    <n v="1428551474"/>
    <b v="0"/>
    <x v="123"/>
    <b v="1"/>
    <s v="technology/space exploration"/>
    <n v="106"/>
    <x v="1951"/>
    <x v="0"/>
    <x v="28"/>
    <x v="2310"/>
    <d v="2015-06-08T03:51:14"/>
    <x v="4"/>
  </r>
  <r>
    <n v="3223"/>
    <s v="Good People by David Lindsay-Abaire at Waterfront Playhouse"/>
    <s v="Bringing David Lindsay-Abaire's award-winning story of our times to the East Bay."/>
    <x v="204"/>
    <x v="1948"/>
    <x v="2"/>
    <x v="0"/>
    <s v="USD"/>
    <n v="1440100976"/>
    <n v="1437508976"/>
    <b v="1"/>
    <x v="217"/>
    <b v="1"/>
    <s v="theater/plays"/>
    <n v="110"/>
    <x v="1952"/>
    <x v="2"/>
    <x v="5"/>
    <x v="2311"/>
    <d v="2015-08-20T20:02:56"/>
    <x v="4"/>
  </r>
  <r>
    <n v="1628"/>
    <s v="&quot;Songs for Tsippora&quot; Byronâ€™s DEBUT EP"/>
    <s v="Original Jewish rock music on human relationships and identity"/>
    <x v="57"/>
    <x v="1949"/>
    <x v="2"/>
    <x v="0"/>
    <s v="USD"/>
    <n v="1403026882"/>
    <n v="1400175682"/>
    <b v="0"/>
    <x v="240"/>
    <b v="1"/>
    <s v="music/rock"/>
    <n v="101"/>
    <x v="1952"/>
    <x v="6"/>
    <x v="21"/>
    <x v="2312"/>
    <d v="2014-06-17T17:41:22"/>
    <x v="2"/>
  </r>
  <r>
    <n v="4010"/>
    <s v="The Connection Play 2014"/>
    <s v="JUNTO Productions is proud to present our first production, the premiere of The Connection, a play by Jeffrey Paul."/>
    <x v="289"/>
    <x v="1950"/>
    <x v="1"/>
    <x v="0"/>
    <s v="USD"/>
    <n v="1414348166"/>
    <n v="1412879366"/>
    <b v="0"/>
    <x v="73"/>
    <b v="0"/>
    <s v="theater/plays"/>
    <n v="24"/>
    <x v="1953"/>
    <x v="2"/>
    <x v="5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x v="1"/>
    <x v="290"/>
    <x v="1"/>
    <x v="0"/>
    <s v="USD"/>
    <n v="1443704400"/>
    <n v="1439827639"/>
    <b v="0"/>
    <x v="14"/>
    <b v="0"/>
    <s v="theater/plays"/>
    <n v="11"/>
    <x v="1954"/>
    <x v="2"/>
    <x v="5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x v="43"/>
    <x v="1951"/>
    <x v="1"/>
    <x v="2"/>
    <s v="AUD"/>
    <n v="1477550434"/>
    <n v="1474958434"/>
    <b v="0"/>
    <x v="50"/>
    <b v="0"/>
    <s v="theater/plays"/>
    <n v="21"/>
    <x v="1955"/>
    <x v="2"/>
    <x v="5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x v="1"/>
    <x v="1952"/>
    <x v="2"/>
    <x v="0"/>
    <s v="USD"/>
    <n v="1309694266"/>
    <n v="1307102266"/>
    <b v="1"/>
    <x v="273"/>
    <b v="1"/>
    <s v="film &amp; video/documentary"/>
    <n v="108"/>
    <x v="1956"/>
    <x v="1"/>
    <x v="9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x v="90"/>
    <x v="1953"/>
    <x v="2"/>
    <x v="0"/>
    <s v="USD"/>
    <n v="1475342382"/>
    <n v="1472750382"/>
    <b v="0"/>
    <x v="16"/>
    <b v="1"/>
    <s v="music/rock"/>
    <n v="205"/>
    <x v="1957"/>
    <x v="6"/>
    <x v="21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x v="258"/>
    <x v="1954"/>
    <x v="2"/>
    <x v="0"/>
    <s v="USD"/>
    <n v="1411980020"/>
    <n v="1409388020"/>
    <b v="0"/>
    <x v="74"/>
    <b v="1"/>
    <s v="theater/plays"/>
    <n v="169"/>
    <x v="1957"/>
    <x v="2"/>
    <x v="5"/>
    <x v="2318"/>
    <d v="2014-09-29T08:40:20"/>
    <x v="2"/>
  </r>
  <r>
    <n v="409"/>
    <s v="The Lost Generation"/>
    <s v="I am working on a project that explores the relationship between education to work for youth within the European Union."/>
    <x v="34"/>
    <x v="1955"/>
    <x v="2"/>
    <x v="4"/>
    <s v="GBP"/>
    <n v="1469220144"/>
    <n v="1466628144"/>
    <b v="0"/>
    <x v="3"/>
    <b v="1"/>
    <s v="film &amp; video/documentary"/>
    <n v="137"/>
    <x v="1958"/>
    <x v="1"/>
    <x v="9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x v="114"/>
    <x v="1956"/>
    <x v="2"/>
    <x v="0"/>
    <s v="USD"/>
    <n v="1425675892"/>
    <n v="1423083892"/>
    <b v="0"/>
    <x v="96"/>
    <b v="1"/>
    <s v="music/pop"/>
    <n v="128"/>
    <x v="1959"/>
    <x v="6"/>
    <x v="13"/>
    <x v="2320"/>
    <d v="2015-03-06T21:04:52"/>
    <x v="4"/>
  </r>
  <r>
    <n v="2993"/>
    <s v="TRUE WEST: Think, Dog! Productions"/>
    <s v="Help us build the Kitchen from Hell!"/>
    <x v="90"/>
    <x v="1957"/>
    <x v="2"/>
    <x v="0"/>
    <s v="USD"/>
    <n v="1455998867"/>
    <n v="1453406867"/>
    <b v="0"/>
    <x v="191"/>
    <b v="1"/>
    <s v="theater/spaces"/>
    <n v="100"/>
    <x v="1959"/>
    <x v="2"/>
    <x v="3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x v="65"/>
    <x v="52"/>
    <x v="2"/>
    <x v="0"/>
    <s v="USD"/>
    <n v="1407701966"/>
    <n v="1405109966"/>
    <b v="0"/>
    <x v="141"/>
    <b v="1"/>
    <s v="publishing/nonfiction"/>
    <n v="100"/>
    <x v="1960"/>
    <x v="4"/>
    <x v="19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x v="38"/>
    <x v="1958"/>
    <x v="2"/>
    <x v="4"/>
    <s v="GBP"/>
    <n v="1456487532"/>
    <n v="1453895532"/>
    <b v="0"/>
    <x v="457"/>
    <b v="1"/>
    <s v="technology/hardware"/>
    <n v="202"/>
    <x v="1961"/>
    <x v="0"/>
    <x v="4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x v="41"/>
    <x v="1959"/>
    <x v="2"/>
    <x v="0"/>
    <s v="USD"/>
    <n v="1339022575"/>
    <n v="1336430575"/>
    <b v="0"/>
    <x v="181"/>
    <b v="1"/>
    <s v="music/indie rock"/>
    <n v="128"/>
    <x v="1961"/>
    <x v="6"/>
    <x v="12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x v="126"/>
    <x v="120"/>
    <x v="2"/>
    <x v="0"/>
    <s v="USD"/>
    <n v="1442426171"/>
    <n v="1439834171"/>
    <b v="0"/>
    <x v="179"/>
    <b v="1"/>
    <s v="theater/spaces"/>
    <n v="107"/>
    <x v="1962"/>
    <x v="2"/>
    <x v="3"/>
    <x v="2325"/>
    <d v="2015-09-16T17:56:11"/>
    <x v="4"/>
  </r>
  <r>
    <n v="3368"/>
    <s v="Peter Pan by J.M. Barrie @ Open Space Arts"/>
    <s v="Help a non-profit community theatre create an unforgettable production of J.M. Barrie's classic play."/>
    <x v="90"/>
    <x v="1960"/>
    <x v="2"/>
    <x v="0"/>
    <s v="USD"/>
    <n v="1420088400"/>
    <n v="1416977259"/>
    <b v="0"/>
    <x v="66"/>
    <b v="1"/>
    <s v="theater/plays"/>
    <n v="105"/>
    <x v="1963"/>
    <x v="2"/>
    <x v="5"/>
    <x v="2326"/>
    <d v="2015-01-01T05:00:00"/>
    <x v="4"/>
  </r>
  <r>
    <n v="814"/>
    <s v="Help Pat The Human Get A Tour Van!"/>
    <s v="We have been a band since 2007, but we've never hit the road. That's messed up... So this summer, we're trying to and need your help!"/>
    <x v="90"/>
    <x v="1961"/>
    <x v="2"/>
    <x v="0"/>
    <s v="USD"/>
    <n v="1306865040"/>
    <n v="1305568201"/>
    <b v="0"/>
    <x v="6"/>
    <b v="1"/>
    <s v="music/rock"/>
    <n v="127"/>
    <x v="1964"/>
    <x v="6"/>
    <x v="21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x v="43"/>
    <x v="1962"/>
    <x v="2"/>
    <x v="0"/>
    <s v="USD"/>
    <n v="1335672000"/>
    <n v="1332978688"/>
    <b v="0"/>
    <x v="168"/>
    <b v="1"/>
    <s v="music/rock"/>
    <n v="108"/>
    <x v="1965"/>
    <x v="6"/>
    <x v="21"/>
    <x v="2328"/>
    <d v="2012-04-29T04:00:00"/>
    <x v="3"/>
  </r>
  <r>
    <n v="255"/>
    <s v="xoxosms: a documentary about love in the 21st century"/>
    <s v="xoxosms is a documentary about first love, long distance and Skype."/>
    <x v="10"/>
    <x v="1963"/>
    <x v="2"/>
    <x v="0"/>
    <s v="USD"/>
    <n v="1300275482"/>
    <n v="1297687082"/>
    <b v="1"/>
    <x v="75"/>
    <b v="1"/>
    <s v="film &amp; video/documentary"/>
    <n v="107"/>
    <x v="1966"/>
    <x v="1"/>
    <x v="9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x v="13"/>
    <x v="1964"/>
    <x v="0"/>
    <x v="0"/>
    <s v="USD"/>
    <n v="1420938172"/>
    <n v="1418346172"/>
    <b v="0"/>
    <x v="159"/>
    <b v="0"/>
    <s v="technology/wearables"/>
    <n v="15"/>
    <x v="1967"/>
    <x v="0"/>
    <x v="0"/>
    <x v="2330"/>
    <d v="2015-01-11T01:02:52"/>
    <x v="4"/>
  </r>
  <r>
    <n v="603"/>
    <s v="Randompics.net - Make It Fan Owned And Updated! (Canceled)"/>
    <s v="The admin for Randompics has announced they will be shutting down. I want to run, and improve, this great site!"/>
    <x v="38"/>
    <x v="1965"/>
    <x v="0"/>
    <x v="0"/>
    <s v="USD"/>
    <n v="1408029623"/>
    <n v="1405437623"/>
    <b v="0"/>
    <x v="74"/>
    <b v="0"/>
    <s v="technology/web"/>
    <n v="4"/>
    <x v="1968"/>
    <x v="0"/>
    <x v="24"/>
    <x v="2331"/>
    <d v="2014-08-14T15:20:23"/>
    <x v="2"/>
  </r>
  <r>
    <n v="3684"/>
    <s v="Cassiopeia"/>
    <s v="Thespis Theater Festival presents Cassiopeia: A romantic tale of a bride finding her way to her unknown groom before it is too late."/>
    <x v="160"/>
    <x v="1966"/>
    <x v="2"/>
    <x v="0"/>
    <s v="USD"/>
    <n v="1441167586"/>
    <n v="1438575586"/>
    <b v="0"/>
    <x v="66"/>
    <b v="1"/>
    <s v="theater/plays"/>
    <n v="139"/>
    <x v="1969"/>
    <x v="2"/>
    <x v="5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x v="7"/>
    <x v="1967"/>
    <x v="0"/>
    <x v="0"/>
    <s v="USD"/>
    <n v="1417501145"/>
    <n v="1414041545"/>
    <b v="0"/>
    <x v="11"/>
    <b v="0"/>
    <s v="technology/wearables"/>
    <n v="1"/>
    <x v="1970"/>
    <x v="0"/>
    <x v="0"/>
    <x v="2333"/>
    <d v="2014-12-02T06:19:05"/>
    <x v="2"/>
  </r>
  <r>
    <n v="2986"/>
    <s v="Higher Education"/>
    <s v="Support the circus arts and help our aerial students work with more height. With your support, we will install beams at 19ft!"/>
    <x v="108"/>
    <x v="1968"/>
    <x v="2"/>
    <x v="4"/>
    <s v="GBP"/>
    <n v="1462100406"/>
    <n v="1456920006"/>
    <b v="0"/>
    <x v="58"/>
    <b v="1"/>
    <s v="theater/spaces"/>
    <n v="106"/>
    <x v="1971"/>
    <x v="2"/>
    <x v="3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x v="11"/>
    <x v="1969"/>
    <x v="1"/>
    <x v="0"/>
    <s v="USD"/>
    <n v="1433178060"/>
    <n v="1429290060"/>
    <b v="0"/>
    <x v="27"/>
    <b v="0"/>
    <s v="technology/wearables"/>
    <n v="0"/>
    <x v="1972"/>
    <x v="0"/>
    <x v="0"/>
    <x v="2335"/>
    <d v="2015-06-01T17:01:00"/>
    <x v="4"/>
  </r>
  <r>
    <n v="1772"/>
    <s v="White Mountain"/>
    <s v="A photobook and a short documentary film telling the story of Holocaust in Northwestern Lithuania"/>
    <x v="37"/>
    <x v="1970"/>
    <x v="1"/>
    <x v="4"/>
    <s v="GBP"/>
    <n v="1404666836"/>
    <n v="1399482836"/>
    <b v="1"/>
    <x v="28"/>
    <b v="0"/>
    <s v="photography/photobooks"/>
    <n v="16"/>
    <x v="1973"/>
    <x v="3"/>
    <x v="6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x v="271"/>
    <x v="1971"/>
    <x v="2"/>
    <x v="4"/>
    <s v="GBP"/>
    <n v="1484740918"/>
    <n v="1483012918"/>
    <b v="0"/>
    <x v="20"/>
    <b v="1"/>
    <s v="theater/plays"/>
    <n v="101"/>
    <x v="1974"/>
    <x v="2"/>
    <x v="5"/>
    <x v="233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x v="27"/>
    <x v="1972"/>
    <x v="2"/>
    <x v="0"/>
    <s v="USD"/>
    <n v="1316208031"/>
    <n v="1312320031"/>
    <b v="0"/>
    <x v="327"/>
    <b v="1"/>
    <s v="film &amp; video/documentary"/>
    <n v="131"/>
    <x v="1975"/>
    <x v="1"/>
    <x v="9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x v="297"/>
    <x v="1973"/>
    <x v="2"/>
    <x v="0"/>
    <s v="USD"/>
    <n v="1422937620"/>
    <n v="1420606303"/>
    <b v="0"/>
    <x v="5"/>
    <b v="1"/>
    <s v="theater/plays"/>
    <n v="124"/>
    <x v="1976"/>
    <x v="2"/>
    <x v="5"/>
    <x v="2339"/>
    <d v="2015-02-03T04:27:00"/>
    <x v="4"/>
  </r>
  <r>
    <n v="3738"/>
    <s v="'GULF' - a new play by PIVOT THEATRE"/>
    <s v="A filmic, fast-paced exploration of trust, making its debut at Camden People's Theatre this July."/>
    <x v="41"/>
    <x v="1715"/>
    <x v="1"/>
    <x v="4"/>
    <s v="GBP"/>
    <n v="1405461600"/>
    <n v="1403562705"/>
    <b v="0"/>
    <x v="0"/>
    <b v="0"/>
    <s v="theater/plays"/>
    <n v="18"/>
    <x v="1977"/>
    <x v="2"/>
    <x v="5"/>
    <x v="234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65"/>
    <x v="1209"/>
    <x v="1"/>
    <x v="0"/>
    <s v="USD"/>
    <n v="1279738800"/>
    <n v="1275599812"/>
    <b v="0"/>
    <x v="27"/>
    <b v="0"/>
    <s v="games/video games"/>
    <n v="11"/>
    <x v="1977"/>
    <x v="7"/>
    <x v="23"/>
    <x v="234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x v="298"/>
    <x v="1715"/>
    <x v="1"/>
    <x v="12"/>
    <s v="EUR"/>
    <n v="1450541229"/>
    <n v="1447949229"/>
    <b v="0"/>
    <x v="0"/>
    <b v="0"/>
    <s v="games/mobile games"/>
    <n v="6"/>
    <x v="1977"/>
    <x v="7"/>
    <x v="31"/>
    <x v="2342"/>
    <d v="2015-12-19T16:07:09"/>
    <x v="4"/>
  </r>
  <r>
    <n v="3920"/>
    <s v="'SCARAMOUCHE JONES'' by Justin Butcher"/>
    <s v="An enthralling tale charting the ecstasies and tragedies behind the seven white masks of centenarian clown,Scaramouche Jones."/>
    <x v="14"/>
    <x v="1974"/>
    <x v="1"/>
    <x v="4"/>
    <s v="GBP"/>
    <n v="1479032260"/>
    <n v="1476436660"/>
    <b v="0"/>
    <x v="17"/>
    <b v="0"/>
    <s v="theater/plays"/>
    <n v="5"/>
    <x v="1977"/>
    <x v="2"/>
    <x v="5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x v="63"/>
    <x v="1975"/>
    <x v="2"/>
    <x v="0"/>
    <s v="USD"/>
    <n v="1298343600"/>
    <n v="1295624113"/>
    <b v="0"/>
    <x v="154"/>
    <b v="1"/>
    <s v="music/pop"/>
    <n v="119"/>
    <x v="1978"/>
    <x v="6"/>
    <x v="13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x v="200"/>
    <x v="1976"/>
    <x v="1"/>
    <x v="0"/>
    <s v="USD"/>
    <n v="1413417600"/>
    <n v="1410750855"/>
    <b v="1"/>
    <x v="280"/>
    <b v="0"/>
    <s v="photography/photobooks"/>
    <n v="20"/>
    <x v="1979"/>
    <x v="3"/>
    <x v="6"/>
    <x v="2345"/>
    <d v="2014-10-16T00:00:00"/>
    <x v="2"/>
  </r>
  <r>
    <n v="3329"/>
    <s v="Jestia and Raedon"/>
    <s v="Jestia and Raedon is a brand new romantic comedy play going to the Edinburgh Fringe Festival this summer."/>
    <x v="90"/>
    <x v="1977"/>
    <x v="2"/>
    <x v="4"/>
    <s v="GBP"/>
    <n v="1406502000"/>
    <n v="1405583108"/>
    <b v="0"/>
    <x v="40"/>
    <b v="1"/>
    <s v="theater/plays"/>
    <n v="117"/>
    <x v="1980"/>
    <x v="2"/>
    <x v="5"/>
    <x v="2346"/>
    <d v="2014-07-27T23:00:00"/>
    <x v="2"/>
  </r>
  <r>
    <n v="3603"/>
    <s v="Thank You For Waiting"/>
    <s v="Help produce &quot;Thank You For Waiting,&quot; a new play that explores friendship, loss, and mental illness, at the 2016 Frigid Festival!"/>
    <x v="41"/>
    <x v="577"/>
    <x v="2"/>
    <x v="0"/>
    <s v="USD"/>
    <n v="1446759880"/>
    <n v="1444164280"/>
    <b v="0"/>
    <x v="59"/>
    <b v="1"/>
    <s v="theater/plays"/>
    <n v="171"/>
    <x v="1981"/>
    <x v="2"/>
    <x v="5"/>
    <x v="2347"/>
    <d v="2015-11-05T21:44:4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299"/>
    <x v="1978"/>
    <x v="2"/>
    <x v="9"/>
    <s v="EUR"/>
    <n v="1460066954"/>
    <n v="1456614554"/>
    <b v="1"/>
    <x v="458"/>
    <b v="1"/>
    <s v="film &amp; video/documentary"/>
    <n v="127"/>
    <x v="1981"/>
    <x v="1"/>
    <x v="9"/>
    <x v="2348"/>
    <d v="2016-04-07T22:09:14"/>
    <x v="1"/>
  </r>
  <r>
    <n v="2799"/>
    <s v="Yuri in Edinburgh"/>
    <s v="August012 make their debut at Edinburgh Fringe with their play about the absurdity of wanting to bring children into a deranged world"/>
    <x v="1"/>
    <x v="1979"/>
    <x v="2"/>
    <x v="4"/>
    <s v="GBP"/>
    <n v="1466179200"/>
    <n v="1463466070"/>
    <b v="0"/>
    <x v="88"/>
    <b v="1"/>
    <s v="theater/plays"/>
    <n v="117"/>
    <x v="1982"/>
    <x v="2"/>
    <x v="5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x v="300"/>
    <x v="1980"/>
    <x v="2"/>
    <x v="0"/>
    <s v="USD"/>
    <n v="1316442622"/>
    <n v="1312641022"/>
    <b v="1"/>
    <x v="179"/>
    <b v="1"/>
    <s v="technology/hardware"/>
    <n v="117"/>
    <x v="1983"/>
    <x v="0"/>
    <x v="4"/>
    <x v="2350"/>
    <d v="2011-09-19T14:30:22"/>
    <x v="5"/>
  </r>
  <r>
    <n v="3535"/>
    <s v="Twelve Angry Women"/>
    <s v="On the 60th anniversary of Twelve Angry Men, 12 female writers create 12 short pieces about what makes them angry."/>
    <x v="65"/>
    <x v="1981"/>
    <x v="2"/>
    <x v="4"/>
    <s v="GBP"/>
    <n v="1443808800"/>
    <n v="1441120910"/>
    <b v="0"/>
    <x v="56"/>
    <b v="1"/>
    <s v="theater/plays"/>
    <n v="103"/>
    <x v="1983"/>
    <x v="2"/>
    <x v="5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x v="295"/>
    <x v="1982"/>
    <x v="2"/>
    <x v="4"/>
    <s v="GBP"/>
    <n v="1438968146"/>
    <n v="1436376146"/>
    <b v="0"/>
    <x v="170"/>
    <b v="1"/>
    <s v="theater/plays"/>
    <n v="102"/>
    <x v="1984"/>
    <x v="2"/>
    <x v="5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x v="301"/>
    <x v="1983"/>
    <x v="0"/>
    <x v="4"/>
    <s v="GBP"/>
    <n v="1454425128"/>
    <n v="1451833128"/>
    <b v="0"/>
    <x v="56"/>
    <b v="0"/>
    <s v="theater/musical"/>
    <n v="53"/>
    <x v="1984"/>
    <x v="2"/>
    <x v="18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x v="77"/>
    <x v="1430"/>
    <x v="1"/>
    <x v="0"/>
    <s v="USD"/>
    <n v="1417392000"/>
    <n v="1414511307"/>
    <b v="0"/>
    <x v="62"/>
    <b v="0"/>
    <s v="technology/wearables"/>
    <n v="10"/>
    <x v="1985"/>
    <x v="0"/>
    <x v="0"/>
    <x v="2354"/>
    <d v="2014-12-01T00:00:00"/>
    <x v="2"/>
  </r>
  <r>
    <n v="1461"/>
    <s v="Relatively Prime Series 2"/>
    <s v="Series 2 of Relatively Prime, a podcast of stories from the Mathematical Domain"/>
    <x v="38"/>
    <x v="1984"/>
    <x v="2"/>
    <x v="0"/>
    <s v="USD"/>
    <n v="1413849600"/>
    <n v="1410967754"/>
    <b v="1"/>
    <x v="283"/>
    <b v="1"/>
    <s v="publishing/radio &amp; podcasts"/>
    <n v="101"/>
    <x v="1986"/>
    <x v="4"/>
    <x v="34"/>
    <x v="2355"/>
    <d v="2014-10-21T00:00:00"/>
    <x v="2"/>
  </r>
  <r>
    <n v="1655"/>
    <s v="Meg Porter Debut EP!"/>
    <s v="Berklee College of Music student, Meg Porter needs YOUR help to fund her very first EP!"/>
    <x v="41"/>
    <x v="1985"/>
    <x v="2"/>
    <x v="0"/>
    <s v="USD"/>
    <n v="1333648820"/>
    <n v="1331060420"/>
    <b v="0"/>
    <x v="34"/>
    <b v="1"/>
    <s v="music/pop"/>
    <n v="143"/>
    <x v="1987"/>
    <x v="6"/>
    <x v="13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x v="90"/>
    <x v="108"/>
    <x v="2"/>
    <x v="0"/>
    <s v="USD"/>
    <n v="1278302400"/>
    <n v="1273961999"/>
    <b v="0"/>
    <x v="66"/>
    <b v="1"/>
    <s v="music/pop"/>
    <n v="103"/>
    <x v="1988"/>
    <x v="6"/>
    <x v="13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x v="65"/>
    <x v="462"/>
    <x v="2"/>
    <x v="0"/>
    <s v="USD"/>
    <n v="1407967200"/>
    <n v="1406039696"/>
    <b v="0"/>
    <x v="195"/>
    <b v="1"/>
    <s v="theater/plays"/>
    <n v="120"/>
    <x v="1989"/>
    <x v="2"/>
    <x v="5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x v="12"/>
    <x v="1986"/>
    <x v="0"/>
    <x v="0"/>
    <s v="USD"/>
    <n v="1310158800"/>
    <n v="1304888771"/>
    <b v="0"/>
    <x v="73"/>
    <b v="0"/>
    <s v="music/world music"/>
    <n v="14"/>
    <x v="1990"/>
    <x v="6"/>
    <x v="39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x v="302"/>
    <x v="1987"/>
    <x v="1"/>
    <x v="0"/>
    <s v="USD"/>
    <n v="1476010619"/>
    <n v="1473418619"/>
    <b v="0"/>
    <x v="29"/>
    <b v="0"/>
    <s v="publishing/translations"/>
    <n v="7"/>
    <x v="1990"/>
    <x v="4"/>
    <x v="7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x v="115"/>
    <x v="1988"/>
    <x v="1"/>
    <x v="4"/>
    <s v="GBP"/>
    <n v="1459700741"/>
    <n v="1457112341"/>
    <b v="0"/>
    <x v="36"/>
    <b v="0"/>
    <s v="photography/places"/>
    <n v="29"/>
    <x v="1991"/>
    <x v="3"/>
    <x v="16"/>
    <x v="2361"/>
    <d v="2016-04-03T16:25:41"/>
    <x v="1"/>
  </r>
  <r>
    <n v="2708"/>
    <s v="Angel Comedy Club"/>
    <s v="Angel Comedy Club: A permanent home for Londonâ€™s loveliest comedy night - a community comedy club"/>
    <x v="26"/>
    <x v="1989"/>
    <x v="2"/>
    <x v="4"/>
    <s v="GBP"/>
    <n v="1469119526"/>
    <n v="1463935526"/>
    <b v="1"/>
    <x v="459"/>
    <b v="1"/>
    <s v="theater/spaces"/>
    <n v="233"/>
    <x v="1992"/>
    <x v="2"/>
    <x v="3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x v="10"/>
    <x v="33"/>
    <x v="1"/>
    <x v="0"/>
    <s v="USD"/>
    <n v="1440734400"/>
    <n v="1438549026"/>
    <b v="0"/>
    <x v="138"/>
    <b v="0"/>
    <s v="music/indie rock"/>
    <n v="40"/>
    <x v="1993"/>
    <x v="6"/>
    <x v="12"/>
    <x v="2363"/>
    <d v="2015-08-28T04:00:00"/>
    <x v="4"/>
  </r>
  <r>
    <n v="528"/>
    <s v="Devastated No Matter What"/>
    <s v="A Festival Backed Production of a Full-Length Play."/>
    <x v="303"/>
    <x v="1990"/>
    <x v="2"/>
    <x v="0"/>
    <s v="USD"/>
    <n v="1434921600"/>
    <n v="1433109907"/>
    <b v="0"/>
    <x v="102"/>
    <b v="1"/>
    <s v="theater/plays"/>
    <n v="116"/>
    <x v="1994"/>
    <x v="2"/>
    <x v="5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x v="43"/>
    <x v="1991"/>
    <x v="2"/>
    <x v="0"/>
    <s v="USD"/>
    <n v="1379093292"/>
    <n v="1376501292"/>
    <b v="1"/>
    <x v="63"/>
    <b v="1"/>
    <s v="publishing/radio &amp; podcasts"/>
    <n v="112"/>
    <x v="1995"/>
    <x v="4"/>
    <x v="34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x v="65"/>
    <x v="1992"/>
    <x v="1"/>
    <x v="4"/>
    <s v="GBP"/>
    <n v="1404149280"/>
    <n v="1400547969"/>
    <b v="0"/>
    <x v="74"/>
    <b v="0"/>
    <s v="theater/plays"/>
    <n v="29"/>
    <x v="1996"/>
    <x v="2"/>
    <x v="5"/>
    <x v="2366"/>
    <d v="2014-06-30T17:28:00"/>
    <x v="2"/>
  </r>
  <r>
    <n v="2806"/>
    <s v="And Now: The World!"/>
    <s v="A one woman show about the challenges of being a feminist in a digital age. Touring 6 UK cities. Now with Stretch Goals!"/>
    <x v="43"/>
    <x v="1993"/>
    <x v="2"/>
    <x v="4"/>
    <s v="GBP"/>
    <n v="1438772400"/>
    <n v="1435645490"/>
    <b v="0"/>
    <x v="63"/>
    <b v="1"/>
    <s v="theater/plays"/>
    <n v="112"/>
    <x v="1997"/>
    <x v="2"/>
    <x v="5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x v="225"/>
    <x v="1994"/>
    <x v="2"/>
    <x v="8"/>
    <s v="CAD"/>
    <n v="1472097540"/>
    <n v="1471188502"/>
    <b v="0"/>
    <x v="24"/>
    <b v="1"/>
    <s v="theater/plays"/>
    <n v="251"/>
    <x v="1998"/>
    <x v="2"/>
    <x v="5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x v="129"/>
    <x v="1995"/>
    <x v="2"/>
    <x v="0"/>
    <s v="USD"/>
    <n v="1359240856"/>
    <n v="1356648856"/>
    <b v="0"/>
    <x v="23"/>
    <b v="1"/>
    <s v="music/rock"/>
    <n v="125"/>
    <x v="1999"/>
    <x v="6"/>
    <x v="21"/>
    <x v="2369"/>
    <d v="2013-01-26T22:54:16"/>
    <x v="6"/>
  </r>
  <r>
    <n v="1290"/>
    <s v="I Died... I Came Back, ... Whatever"/>
    <s v="Sometimes your Heart has to STOP for your Life to START."/>
    <x v="63"/>
    <x v="1996"/>
    <x v="2"/>
    <x v="0"/>
    <s v="USD"/>
    <n v="1429772340"/>
    <n v="1427121931"/>
    <b v="0"/>
    <x v="215"/>
    <b v="1"/>
    <s v="theater/plays"/>
    <n v="109"/>
    <x v="2000"/>
    <x v="2"/>
    <x v="5"/>
    <x v="2370"/>
    <d v="2015-04-23T06:59:00"/>
    <x v="4"/>
  </r>
  <r>
    <n v="2182"/>
    <s v="Broken World - A Post-Apocalypse Tabletop RPG"/>
    <s v="An incredibly comprehensive tabletop rpg book for the post apocalypse, inspired by Dungeon World."/>
    <x v="43"/>
    <x v="1997"/>
    <x v="2"/>
    <x v="8"/>
    <s v="CAD"/>
    <n v="1412285825"/>
    <n v="1409261825"/>
    <b v="0"/>
    <x v="135"/>
    <b v="1"/>
    <s v="games/tabletop games"/>
    <n v="524"/>
    <x v="2001"/>
    <x v="7"/>
    <x v="22"/>
    <x v="2371"/>
    <d v="2014-10-02T21:37:05"/>
    <x v="2"/>
  </r>
  <r>
    <n v="1146"/>
    <s v="Sleepy PIg Barbecue: Auburn's First BBQ Food Truck"/>
    <s v="Bringing the flavor of competition BBQ to small town Auburn with the ease of a big city food truck."/>
    <x v="27"/>
    <x v="1191"/>
    <x v="1"/>
    <x v="0"/>
    <s v="USD"/>
    <n v="1399071173"/>
    <n v="1395787973"/>
    <b v="0"/>
    <x v="14"/>
    <b v="0"/>
    <s v="food/food trucks"/>
    <n v="9"/>
    <x v="2001"/>
    <x v="5"/>
    <x v="10"/>
    <x v="2372"/>
    <d v="2014-05-02T22:52:53"/>
    <x v="2"/>
  </r>
  <r>
    <n v="3364"/>
    <s v="Cancel The Sunshine"/>
    <s v="Cancel The SunshineÂ is a new play that explores living with a mental health condition in an honest, witty and articulate way."/>
    <x v="43"/>
    <x v="1998"/>
    <x v="2"/>
    <x v="4"/>
    <s v="GBP"/>
    <n v="1458075600"/>
    <n v="1456183649"/>
    <b v="0"/>
    <x v="138"/>
    <b v="1"/>
    <s v="theater/plays"/>
    <n v="106"/>
    <x v="2002"/>
    <x v="2"/>
    <x v="5"/>
    <x v="2373"/>
    <d v="2016-03-15T21:00:00"/>
    <x v="1"/>
  </r>
  <r>
    <n v="2628"/>
    <s v="Pie In Space!"/>
    <s v="A high school freshman is sending pie into space and you can be a part of it.  GO SCIENCE!!!"/>
    <x v="304"/>
    <x v="1399"/>
    <x v="2"/>
    <x v="0"/>
    <s v="USD"/>
    <n v="1417389067"/>
    <n v="1415661067"/>
    <b v="0"/>
    <x v="80"/>
    <b v="1"/>
    <s v="technology/space exploration"/>
    <n v="110"/>
    <x v="2003"/>
    <x v="0"/>
    <x v="28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x v="305"/>
    <x v="1999"/>
    <x v="2"/>
    <x v="0"/>
    <s v="USD"/>
    <n v="1487393940"/>
    <n v="1484115418"/>
    <b v="0"/>
    <x v="10"/>
    <b v="1"/>
    <s v="theater/plays"/>
    <n v="108"/>
    <x v="2004"/>
    <x v="2"/>
    <x v="5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x v="306"/>
    <x v="2000"/>
    <x v="2"/>
    <x v="2"/>
    <s v="AUD"/>
    <n v="1477414800"/>
    <n v="1474380241"/>
    <b v="0"/>
    <x v="460"/>
    <b v="1"/>
    <s v="games/tabletop games"/>
    <n v="412"/>
    <x v="2005"/>
    <x v="7"/>
    <x v="22"/>
    <x v="2376"/>
    <d v="2016-10-25T17:00:00"/>
    <x v="1"/>
  </r>
  <r>
    <n v="2796"/>
    <s v="Fishcakes"/>
    <s v="Fishcakes is a piece of new writing for the Camden Fringe that explores a story of love, loss, and all the â€˜little things'."/>
    <x v="162"/>
    <x v="2001"/>
    <x v="2"/>
    <x v="4"/>
    <s v="GBP"/>
    <n v="1404564028"/>
    <n v="1401972028"/>
    <b v="0"/>
    <x v="80"/>
    <b v="1"/>
    <s v="theater/plays"/>
    <n v="116"/>
    <x v="2006"/>
    <x v="2"/>
    <x v="5"/>
    <x v="2377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x v="14"/>
    <x v="2002"/>
    <x v="1"/>
    <x v="14"/>
    <s v="NZD"/>
    <n v="1420750683"/>
    <n v="1418158683"/>
    <b v="0"/>
    <x v="29"/>
    <b v="0"/>
    <s v="theater/plays"/>
    <n v="18"/>
    <x v="2006"/>
    <x v="2"/>
    <x v="5"/>
    <x v="2378"/>
    <d v="2015-01-08T20:58:03"/>
    <x v="4"/>
  </r>
  <r>
    <n v="1225"/>
    <s v="Cesar Chavez's First Music Album (Canceled)"/>
    <s v="My first music album is a collection of 9 songs honoring Mexico's prolific composer, Jose Alfredo Jimenez with my artistic vision."/>
    <x v="43"/>
    <x v="2003"/>
    <x v="0"/>
    <x v="0"/>
    <s v="USD"/>
    <n v="1382478278"/>
    <n v="1377294278"/>
    <b v="0"/>
    <x v="17"/>
    <b v="0"/>
    <s v="music/world music"/>
    <n v="4"/>
    <x v="2006"/>
    <x v="6"/>
    <x v="39"/>
    <x v="2379"/>
    <d v="2013-10-22T21:44:38"/>
    <x v="6"/>
  </r>
  <r>
    <n v="2679"/>
    <s v="DIY Garage"/>
    <s v="A do-it-yourself auto garage in Des Moines, Iowa where people can learn how to work on cars &amp; those who know can share their knowledge."/>
    <x v="13"/>
    <x v="2003"/>
    <x v="1"/>
    <x v="0"/>
    <s v="USD"/>
    <n v="1425081694"/>
    <n v="1422489694"/>
    <b v="0"/>
    <x v="17"/>
    <b v="0"/>
    <s v="technology/makerspaces"/>
    <n v="0"/>
    <x v="2006"/>
    <x v="0"/>
    <x v="14"/>
    <x v="2380"/>
    <d v="2015-02-28T00:01:34"/>
    <x v="4"/>
  </r>
  <r>
    <n v="1077"/>
    <s v="Legends of Callasia [Demo Available NOW!]"/>
    <s v="An epic strategy game of world conquest with simultaneous turn-based multiplayer gameplay and no hotseat waiting"/>
    <x v="23"/>
    <x v="2004"/>
    <x v="1"/>
    <x v="0"/>
    <s v="USD"/>
    <n v="1452744011"/>
    <n v="1450152011"/>
    <b v="0"/>
    <x v="261"/>
    <b v="0"/>
    <s v="games/video games"/>
    <n v="29"/>
    <x v="2007"/>
    <x v="7"/>
    <x v="23"/>
    <x v="2381"/>
    <d v="2016-01-14T04:00:11"/>
    <x v="1"/>
  </r>
  <r>
    <n v="967"/>
    <s v="Better Beanie"/>
    <s v="Better Beanie is the new therapeutic wearable designed to assist you while keeping your hands free."/>
    <x v="26"/>
    <x v="2005"/>
    <x v="1"/>
    <x v="0"/>
    <s v="USD"/>
    <n v="1461301574"/>
    <n v="1456121174"/>
    <b v="0"/>
    <x v="224"/>
    <b v="0"/>
    <s v="technology/wearables"/>
    <n v="18"/>
    <x v="2007"/>
    <x v="0"/>
    <x v="0"/>
    <x v="2382"/>
    <d v="2016-04-22T05:06:14"/>
    <x v="1"/>
  </r>
  <r>
    <n v="2246"/>
    <s v="The BESPOKE GEEK: Cosplay for Everyday"/>
    <s v="The BESPOKE GEEK is a brand new clothing company from Bletchley, England producing handmade and individual hoodies for geeks."/>
    <x v="14"/>
    <x v="1408"/>
    <x v="2"/>
    <x v="4"/>
    <s v="GBP"/>
    <n v="1441393210"/>
    <n v="1438801210"/>
    <b v="0"/>
    <x v="59"/>
    <b v="1"/>
    <s v="games/tabletop games"/>
    <n v="100"/>
    <x v="2008"/>
    <x v="7"/>
    <x v="22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x v="57"/>
    <x v="1286"/>
    <x v="1"/>
    <x v="0"/>
    <s v="USD"/>
    <n v="1362711728"/>
    <n v="1360119728"/>
    <b v="0"/>
    <x v="74"/>
    <b v="0"/>
    <s v="publishing/children's books"/>
    <n v="14"/>
    <x v="2009"/>
    <x v="4"/>
    <x v="37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x v="65"/>
    <x v="252"/>
    <x v="2"/>
    <x v="8"/>
    <s v="CAD"/>
    <n v="1443127082"/>
    <n v="1440535082"/>
    <b v="0"/>
    <x v="144"/>
    <b v="1"/>
    <s v="music/electronic music"/>
    <n v="110"/>
    <x v="2010"/>
    <x v="6"/>
    <x v="25"/>
    <x v="2385"/>
    <d v="2015-09-24T20:38:02"/>
    <x v="4"/>
  </r>
  <r>
    <n v="801"/>
    <s v="SLUTEVER DO AMERICA TOUR"/>
    <s v="ALL WE WANT TO DO IS DRIVE AROUND AMERICA AND PLAY A BUNCH OF SHOWS, BUT WE DON'T HAVE ANY MONEY..."/>
    <x v="65"/>
    <x v="2006"/>
    <x v="2"/>
    <x v="0"/>
    <s v="USD"/>
    <n v="1309547120"/>
    <n v="1306955120"/>
    <b v="0"/>
    <x v="262"/>
    <b v="1"/>
    <s v="music/rock"/>
    <n v="112"/>
    <x v="2011"/>
    <x v="6"/>
    <x v="21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x v="41"/>
    <x v="1060"/>
    <x v="2"/>
    <x v="0"/>
    <s v="USD"/>
    <n v="1322106796"/>
    <n v="1316919196"/>
    <b v="0"/>
    <x v="73"/>
    <b v="1"/>
    <s v="music/indie rock"/>
    <n v="111"/>
    <x v="2012"/>
    <x v="6"/>
    <x v="12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x v="87"/>
    <x v="2007"/>
    <x v="2"/>
    <x v="0"/>
    <s v="USD"/>
    <n v="1444276740"/>
    <n v="1439392406"/>
    <b v="0"/>
    <x v="202"/>
    <b v="1"/>
    <s v="music/classical music"/>
    <n v="101"/>
    <x v="2013"/>
    <x v="6"/>
    <x v="30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x v="90"/>
    <x v="2008"/>
    <x v="2"/>
    <x v="0"/>
    <s v="USD"/>
    <n v="1378592731"/>
    <n v="1373408731"/>
    <b v="0"/>
    <x v="69"/>
    <b v="1"/>
    <s v="publishing/nonfiction"/>
    <n v="109"/>
    <x v="2014"/>
    <x v="4"/>
    <x v="19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x v="307"/>
    <x v="1171"/>
    <x v="2"/>
    <x v="4"/>
    <s v="GBP"/>
    <n v="1370019600"/>
    <n v="1366999870"/>
    <b v="0"/>
    <x v="20"/>
    <b v="1"/>
    <s v="music/classical music"/>
    <n v="103"/>
    <x v="2015"/>
    <x v="6"/>
    <x v="30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x v="89"/>
    <x v="234"/>
    <x v="2"/>
    <x v="0"/>
    <s v="USD"/>
    <n v="1351223940"/>
    <n v="1349892735"/>
    <b v="0"/>
    <x v="50"/>
    <b v="1"/>
    <s v="music/indie rock"/>
    <n v="102"/>
    <x v="2016"/>
    <x v="6"/>
    <x v="12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x v="57"/>
    <x v="1116"/>
    <x v="2"/>
    <x v="0"/>
    <s v="USD"/>
    <n v="1348028861"/>
    <n v="1342844861"/>
    <b v="0"/>
    <x v="169"/>
    <b v="1"/>
    <s v="publishing/nonfiction"/>
    <n v="131"/>
    <x v="2017"/>
    <x v="4"/>
    <x v="19"/>
    <x v="2392"/>
    <d v="2012-09-19T04:27:41"/>
    <x v="3"/>
  </r>
  <r>
    <n v="1263"/>
    <s v="New Tropic Bombs EP ~ &quot;Return to Bomber Bay&quot;"/>
    <s v="A fresh batch of chaos from Toledo, Ohio's reggae-rockers, Tropic Bombs!"/>
    <x v="41"/>
    <x v="599"/>
    <x v="2"/>
    <x v="0"/>
    <s v="USD"/>
    <n v="1396054800"/>
    <n v="1393034470"/>
    <b v="1"/>
    <x v="179"/>
    <b v="1"/>
    <s v="music/rock"/>
    <n v="119"/>
    <x v="2018"/>
    <x v="6"/>
    <x v="21"/>
    <x v="2393"/>
    <d v="2014-03-29T01:00:00"/>
    <x v="2"/>
  </r>
  <r>
    <n v="823"/>
    <s v="Debut Album"/>
    <s v="Eyes For Fire is finally ready to release their Debut Album but we need YOU to help us put the final touches on it."/>
    <x v="162"/>
    <x v="2009"/>
    <x v="2"/>
    <x v="0"/>
    <s v="USD"/>
    <n v="1427062852"/>
    <n v="1424474452"/>
    <b v="0"/>
    <x v="4"/>
    <b v="1"/>
    <s v="music/rock"/>
    <n v="180"/>
    <x v="2019"/>
    <x v="6"/>
    <x v="21"/>
    <x v="2394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x v="308"/>
    <x v="1544"/>
    <x v="2"/>
    <x v="8"/>
    <s v="CAD"/>
    <n v="1416211140"/>
    <n v="1413016216"/>
    <b v="0"/>
    <x v="6"/>
    <b v="1"/>
    <s v="theater/plays"/>
    <n v="180"/>
    <x v="2020"/>
    <x v="2"/>
    <x v="5"/>
    <x v="2395"/>
    <d v="2014-11-17T07:59:00"/>
    <x v="2"/>
  </r>
  <r>
    <n v="162"/>
    <s v="See It My Way"/>
    <s v="This film follows a young man who has had only a troubled family life. He turns to all the wrong things and life falls apart."/>
    <x v="117"/>
    <x v="445"/>
    <x v="1"/>
    <x v="0"/>
    <s v="USD"/>
    <n v="1408232520"/>
    <n v="1405393356"/>
    <b v="0"/>
    <x v="29"/>
    <b v="0"/>
    <s v="film &amp; video/drama"/>
    <n v="16"/>
    <x v="2020"/>
    <x v="1"/>
    <x v="1"/>
    <x v="2396"/>
    <d v="2014-08-16T23:42:00"/>
    <x v="2"/>
  </r>
  <r>
    <n v="3811"/>
    <s v="The Merchant of Venice"/>
    <s v="The University of Exeter Shakespeare Society is touring its acclaimed show The Merchant of Venice to Stratford-upon-Avon!"/>
    <x v="263"/>
    <x v="2010"/>
    <x v="2"/>
    <x v="4"/>
    <s v="GBP"/>
    <n v="1464692400"/>
    <n v="1461769373"/>
    <b v="0"/>
    <x v="28"/>
    <b v="1"/>
    <s v="theater/plays"/>
    <n v="330"/>
    <x v="2021"/>
    <x v="2"/>
    <x v="5"/>
    <x v="2397"/>
    <d v="2016-05-31T11:00:00"/>
    <x v="1"/>
  </r>
  <r>
    <n v="1088"/>
    <s v="Still Alive"/>
    <s v="A fresh twist on survival games. Intense, high-stakes 30 minute rounds for up to 10 players."/>
    <x v="70"/>
    <x v="2011"/>
    <x v="1"/>
    <x v="0"/>
    <s v="USD"/>
    <n v="1398366667"/>
    <n v="1395774667"/>
    <b v="0"/>
    <x v="115"/>
    <b v="0"/>
    <s v="games/video games"/>
    <n v="14"/>
    <x v="2021"/>
    <x v="7"/>
    <x v="23"/>
    <x v="239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x v="225"/>
    <x v="2012"/>
    <x v="2"/>
    <x v="2"/>
    <s v="AUD"/>
    <n v="1465394340"/>
    <n v="1464677986"/>
    <b v="0"/>
    <x v="113"/>
    <b v="1"/>
    <s v="theater/plays"/>
    <n v="289"/>
    <x v="2022"/>
    <x v="2"/>
    <x v="5"/>
    <x v="2399"/>
    <d v="2016-06-08T13:59:00"/>
    <x v="1"/>
  </r>
  <r>
    <n v="1476"/>
    <s v="The Comedy Button Podcast"/>
    <s v="The Comedy Button is a brand new nerd pop culture podcast with weekly video sketches."/>
    <x v="27"/>
    <x v="2013"/>
    <x v="2"/>
    <x v="0"/>
    <s v="USD"/>
    <n v="1315616422"/>
    <n v="1313024422"/>
    <b v="1"/>
    <x v="461"/>
    <b v="1"/>
    <s v="publishing/radio &amp; podcasts"/>
    <n v="662"/>
    <x v="2023"/>
    <x v="4"/>
    <x v="34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x v="90"/>
    <x v="2014"/>
    <x v="2"/>
    <x v="4"/>
    <s v="GBP"/>
    <n v="1423138800"/>
    <n v="1421092725"/>
    <b v="0"/>
    <x v="69"/>
    <b v="1"/>
    <s v="theater/plays"/>
    <n v="108"/>
    <x v="2024"/>
    <x v="2"/>
    <x v="5"/>
    <x v="2401"/>
    <d v="2015-02-05T12:20:00"/>
    <x v="4"/>
  </r>
  <r>
    <n v="2815"/>
    <s v="Widow's Wedding Dress"/>
    <s v="Set in 1950s Northern Ireland, this play tells the story of two sisters in a community of Travellers, or Irish Gypsies."/>
    <x v="263"/>
    <x v="243"/>
    <x v="2"/>
    <x v="8"/>
    <s v="CAD"/>
    <n v="1470595109"/>
    <n v="1468003109"/>
    <b v="0"/>
    <x v="50"/>
    <b v="1"/>
    <s v="theater/plays"/>
    <n v="242"/>
    <x v="2025"/>
    <x v="2"/>
    <x v="5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55"/>
    <x v="1440"/>
    <x v="2"/>
    <x v="0"/>
    <s v="USD"/>
    <n v="1471071540"/>
    <n v="1467720388"/>
    <b v="0"/>
    <x v="102"/>
    <b v="1"/>
    <s v="theater/plays"/>
    <n v="123"/>
    <x v="2026"/>
    <x v="2"/>
    <x v="5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x v="90"/>
    <x v="2015"/>
    <x v="2"/>
    <x v="2"/>
    <s v="AUD"/>
    <n v="1438333080"/>
    <n v="1436408308"/>
    <b v="0"/>
    <x v="164"/>
    <b v="1"/>
    <s v="theater/plays"/>
    <n v="104"/>
    <x v="2027"/>
    <x v="2"/>
    <x v="5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x v="10"/>
    <x v="2016"/>
    <x v="2"/>
    <x v="0"/>
    <s v="USD"/>
    <n v="1388017937"/>
    <n v="1385425937"/>
    <b v="0"/>
    <x v="462"/>
    <b v="1"/>
    <s v="technology/hardware"/>
    <n v="130"/>
    <x v="2028"/>
    <x v="0"/>
    <x v="4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x v="41"/>
    <x v="1217"/>
    <x v="2"/>
    <x v="0"/>
    <s v="USD"/>
    <n v="1458874388"/>
    <n v="1456285988"/>
    <b v="0"/>
    <x v="170"/>
    <b v="1"/>
    <s v="music/rock"/>
    <n v="189"/>
    <x v="2029"/>
    <x v="6"/>
    <x v="21"/>
    <x v="2406"/>
    <d v="2016-03-25T02:53:08"/>
    <x v="1"/>
  </r>
  <r>
    <n v="60"/>
    <s v="Ever Since - Short Film"/>
    <s v="Set in a beautiful but desolate world, we see how loneliness can lead to friendship in unconventional ways."/>
    <x v="67"/>
    <x v="2017"/>
    <x v="2"/>
    <x v="4"/>
    <s v="GBP"/>
    <n v="1395532800"/>
    <n v="1393882717"/>
    <b v="0"/>
    <x v="280"/>
    <b v="1"/>
    <s v="film &amp; video/shorts"/>
    <n v="103"/>
    <x v="2030"/>
    <x v="1"/>
    <x v="26"/>
    <x v="2407"/>
    <d v="2014-03-23T00:00:00"/>
    <x v="2"/>
  </r>
  <r>
    <n v="1030"/>
    <s v="The Gothsicles - I FEEL SICLE"/>
    <s v="Help fund the latest Gothsicles mega-album, I FEEL SICLE!"/>
    <x v="65"/>
    <x v="2018"/>
    <x v="2"/>
    <x v="0"/>
    <s v="USD"/>
    <n v="1473680149"/>
    <n v="1472470549"/>
    <b v="0"/>
    <x v="207"/>
    <b v="1"/>
    <s v="music/electronic music"/>
    <n v="342"/>
    <x v="2031"/>
    <x v="6"/>
    <x v="25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x v="309"/>
    <x v="1825"/>
    <x v="2"/>
    <x v="0"/>
    <s v="USD"/>
    <n v="1400467759"/>
    <n v="1398480559"/>
    <b v="0"/>
    <x v="34"/>
    <b v="1"/>
    <s v="film &amp; video/documentary"/>
    <n v="207"/>
    <x v="2032"/>
    <x v="1"/>
    <x v="9"/>
    <x v="2409"/>
    <d v="2014-05-19T02:49:19"/>
    <x v="2"/>
  </r>
  <r>
    <n v="2921"/>
    <s v="Fools Rush In: A Cabaret Benefiting BC/EFA Kickstarter"/>
    <s v="I'm creating a cabaret in which all donations go directly to Broadway Cares/Equity Fights AIDS."/>
    <x v="226"/>
    <x v="2019"/>
    <x v="2"/>
    <x v="0"/>
    <s v="USD"/>
    <n v="1411679804"/>
    <n v="1409087804"/>
    <b v="0"/>
    <x v="17"/>
    <b v="1"/>
    <s v="theater/musical"/>
    <n v="129"/>
    <x v="2033"/>
    <x v="2"/>
    <x v="18"/>
    <x v="2410"/>
    <d v="2014-09-25T21:16:44"/>
    <x v="2"/>
  </r>
  <r>
    <n v="1896"/>
    <s v="the bridge"/>
    <s v="My barely anticipated second album of self produced songs is ready to go.  Just need a little help to cover mastering, artwork etc."/>
    <x v="310"/>
    <x v="2020"/>
    <x v="2"/>
    <x v="0"/>
    <s v="USD"/>
    <n v="1334250165"/>
    <n v="1331658165"/>
    <b v="0"/>
    <x v="74"/>
    <b v="1"/>
    <s v="music/indie rock"/>
    <n v="124"/>
    <x v="2033"/>
    <x v="6"/>
    <x v="12"/>
    <x v="2411"/>
    <d v="2012-04-12T17:02:45"/>
    <x v="3"/>
  </r>
  <r>
    <n v="3116"/>
    <s v="CoreCon Asylum"/>
    <s v="Creating a consuite for CoreCon. A focus on the insanity of asylums and early medical practices from history."/>
    <x v="160"/>
    <x v="1895"/>
    <x v="1"/>
    <x v="0"/>
    <s v="USD"/>
    <n v="1427890925"/>
    <n v="1426681325"/>
    <b v="0"/>
    <x v="29"/>
    <b v="0"/>
    <s v="theater/spaces"/>
    <n v="57"/>
    <x v="2033"/>
    <x v="2"/>
    <x v="3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x v="90"/>
    <x v="1990"/>
    <x v="2"/>
    <x v="4"/>
    <s v="GBP"/>
    <n v="1420377366"/>
    <n v="1415193366"/>
    <b v="0"/>
    <x v="105"/>
    <b v="1"/>
    <s v="theater/plays"/>
    <n v="133"/>
    <x v="2034"/>
    <x v="2"/>
    <x v="5"/>
    <x v="2413"/>
    <d v="2015-01-04T13:16:06"/>
    <x v="4"/>
  </r>
  <r>
    <n v="655"/>
    <s v="Spark: The Watch That Keeps You Awake"/>
    <s v="Meet Spark: The friendly companion that helps you stay awake during the day. Re-released with new features!"/>
    <x v="10"/>
    <x v="2021"/>
    <x v="2"/>
    <x v="0"/>
    <s v="USD"/>
    <n v="1426197512"/>
    <n v="1423609112"/>
    <b v="0"/>
    <x v="150"/>
    <b v="1"/>
    <s v="technology/wearables"/>
    <n v="147"/>
    <x v="2035"/>
    <x v="0"/>
    <x v="0"/>
    <x v="2414"/>
    <d v="2015-03-12T21:58:32"/>
    <x v="4"/>
  </r>
  <r>
    <n v="369"/>
    <s v="Alpine Zone"/>
    <s v="A documentary of one woman's attempt at solo hiking 2,000 miles, in an effort to understand herself and societal expectations."/>
    <x v="87"/>
    <x v="2022"/>
    <x v="2"/>
    <x v="0"/>
    <s v="USD"/>
    <n v="1326633269"/>
    <n v="1324041269"/>
    <b v="0"/>
    <x v="261"/>
    <b v="1"/>
    <s v="film &amp; video/documentary"/>
    <n v="110"/>
    <x v="2036"/>
    <x v="1"/>
    <x v="9"/>
    <x v="2415"/>
    <d v="2012-01-15T13:14:29"/>
    <x v="3"/>
  </r>
  <r>
    <n v="375"/>
    <s v="Project Reconnect: WHERE WE ARE NOW"/>
    <s v="As the videocam &quot;Enrique de Malaca&quot; circumnavigates the globe, it captures stories of friends who have set foot on other lands."/>
    <x v="34"/>
    <x v="1212"/>
    <x v="2"/>
    <x v="0"/>
    <s v="USD"/>
    <n v="1393694280"/>
    <n v="1390088311"/>
    <b v="0"/>
    <x v="50"/>
    <b v="1"/>
    <s v="film &amp; video/documentary"/>
    <n v="120"/>
    <x v="2037"/>
    <x v="1"/>
    <x v="9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x v="129"/>
    <x v="1389"/>
    <x v="2"/>
    <x v="0"/>
    <s v="USD"/>
    <n v="1308011727"/>
    <n v="1306283727"/>
    <b v="0"/>
    <x v="6"/>
    <b v="1"/>
    <s v="music/pop"/>
    <n v="100"/>
    <x v="2037"/>
    <x v="6"/>
    <x v="13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x v="228"/>
    <x v="2023"/>
    <x v="2"/>
    <x v="0"/>
    <s v="USD"/>
    <n v="1309825866"/>
    <n v="1306197066"/>
    <b v="0"/>
    <x v="131"/>
    <b v="1"/>
    <s v="music/indie rock"/>
    <n v="100"/>
    <x v="2038"/>
    <x v="6"/>
    <x v="12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x v="311"/>
    <x v="2024"/>
    <x v="2"/>
    <x v="0"/>
    <s v="USD"/>
    <n v="1409770107"/>
    <n v="1407178107"/>
    <b v="1"/>
    <x v="463"/>
    <b v="1"/>
    <s v="music/rock"/>
    <n v="303833"/>
    <x v="2039"/>
    <x v="6"/>
    <x v="21"/>
    <x v="2419"/>
    <d v="2014-09-03T18:48:27"/>
    <x v="2"/>
  </r>
  <r>
    <n v="859"/>
    <s v="Rise With Us Campaign"/>
    <s v="We are heading to the studio to create our second album and we want you to be right there with us!"/>
    <x v="57"/>
    <x v="2025"/>
    <x v="2"/>
    <x v="0"/>
    <s v="USD"/>
    <n v="1433376000"/>
    <n v="1430768468"/>
    <b v="0"/>
    <x v="157"/>
    <b v="1"/>
    <s v="music/metal"/>
    <n v="105"/>
    <x v="2040"/>
    <x v="6"/>
    <x v="40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x v="14"/>
    <x v="2026"/>
    <x v="2"/>
    <x v="0"/>
    <s v="USD"/>
    <n v="1410904413"/>
    <n v="1409090013"/>
    <b v="0"/>
    <x v="278"/>
    <b v="1"/>
    <s v="technology/wearables"/>
    <n v="140"/>
    <x v="2041"/>
    <x v="0"/>
    <x v="0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x v="26"/>
    <x v="2027"/>
    <x v="2"/>
    <x v="0"/>
    <s v="USD"/>
    <n v="1481328004"/>
    <n v="1478736004"/>
    <b v="0"/>
    <x v="464"/>
    <b v="1"/>
    <s v="games/tabletop games"/>
    <n v="283"/>
    <x v="2042"/>
    <x v="7"/>
    <x v="22"/>
    <x v="2422"/>
    <d v="2016-12-10T00:00:04"/>
    <x v="1"/>
  </r>
  <r>
    <n v="781"/>
    <s v="Touring the United States This July"/>
    <s v="&quot;WE ARE ON A MISSION TO TOUR THE UNITED STATES NON-STOP. TO DO SO WE NEED TO PURCHASE A NEW VAN.&quot;"/>
    <x v="162"/>
    <x v="2028"/>
    <x v="2"/>
    <x v="0"/>
    <s v="USD"/>
    <n v="1370649674"/>
    <n v="1368057674"/>
    <b v="0"/>
    <x v="69"/>
    <b v="1"/>
    <s v="music/rock"/>
    <n v="133"/>
    <x v="2043"/>
    <x v="6"/>
    <x v="21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x v="65"/>
    <x v="142"/>
    <x v="2"/>
    <x v="0"/>
    <s v="USD"/>
    <n v="1352573869"/>
    <n v="1349978269"/>
    <b v="0"/>
    <x v="86"/>
    <b v="1"/>
    <s v="music/indie rock"/>
    <n v="100"/>
    <x v="2044"/>
    <x v="6"/>
    <x v="12"/>
    <x v="2424"/>
    <d v="2012-11-10T18:57:49"/>
    <x v="3"/>
  </r>
  <r>
    <n v="307"/>
    <s v="Grammar Revolution"/>
    <s v="Why is grammar important?"/>
    <x v="111"/>
    <x v="2029"/>
    <x v="2"/>
    <x v="0"/>
    <s v="USD"/>
    <n v="1360276801"/>
    <n v="1357684801"/>
    <b v="1"/>
    <x v="465"/>
    <b v="1"/>
    <s v="film &amp; video/documentary"/>
    <n v="111"/>
    <x v="2045"/>
    <x v="1"/>
    <x v="9"/>
    <x v="2425"/>
    <d v="2013-02-07T22:40:01"/>
    <x v="6"/>
  </r>
  <r>
    <n v="3896"/>
    <s v="Yorick and Company"/>
    <s v="Yorick and Co. is a comedy about a struggling theatre company whose mysterious benefactor starts haunting the show!"/>
    <x v="267"/>
    <x v="2030"/>
    <x v="1"/>
    <x v="0"/>
    <s v="USD"/>
    <n v="1402979778"/>
    <n v="1401770178"/>
    <b v="0"/>
    <x v="9"/>
    <b v="0"/>
    <s v="theater/plays"/>
    <n v="11"/>
    <x v="2046"/>
    <x v="2"/>
    <x v="5"/>
    <x v="242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x v="27"/>
    <x v="2031"/>
    <x v="0"/>
    <x v="4"/>
    <s v="GBP"/>
    <n v="1394815751"/>
    <n v="1389635351"/>
    <b v="0"/>
    <x v="12"/>
    <b v="0"/>
    <s v="publishing/art books"/>
    <n v="1"/>
    <x v="2046"/>
    <x v="4"/>
    <x v="33"/>
    <x v="242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x v="7"/>
    <x v="2030"/>
    <x v="1"/>
    <x v="4"/>
    <s v="GBP"/>
    <n v="1384179548"/>
    <n v="1381583948"/>
    <b v="0"/>
    <x v="9"/>
    <b v="0"/>
    <s v="music/jazz"/>
    <n v="0"/>
    <x v="2046"/>
    <x v="6"/>
    <x v="27"/>
    <x v="2428"/>
    <d v="2013-11-11T14:19:08"/>
    <x v="6"/>
  </r>
  <r>
    <n v="1758"/>
    <s v="Yashica TLR Cameras History -Playing Cards"/>
    <s v="Yashica TLRs (Twin Lens Reflex) history cards are a cool way to present Yashica TLR collections in a fun way: by playing cards. Enjoy!"/>
    <x v="90"/>
    <x v="2032"/>
    <x v="2"/>
    <x v="0"/>
    <s v="USD"/>
    <n v="1468536992"/>
    <n v="1463352992"/>
    <b v="0"/>
    <x v="5"/>
    <b v="1"/>
    <s v="photography/photobooks"/>
    <n v="115"/>
    <x v="2047"/>
    <x v="3"/>
    <x v="6"/>
    <x v="2429"/>
    <d v="2016-07-14T22:56:32"/>
    <x v="1"/>
  </r>
  <r>
    <n v="1391"/>
    <s v="Rules and Regulations"/>
    <s v="With the money donated through this project we intend on investing in sound equipment for live shows"/>
    <x v="34"/>
    <x v="2033"/>
    <x v="2"/>
    <x v="0"/>
    <s v="USD"/>
    <n v="1440219540"/>
    <n v="1436369818"/>
    <b v="0"/>
    <x v="74"/>
    <b v="1"/>
    <s v="music/rock"/>
    <n v="110"/>
    <x v="2048"/>
    <x v="6"/>
    <x v="21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65"/>
    <x v="2034"/>
    <x v="2"/>
    <x v="0"/>
    <s v="USD"/>
    <n v="1357408721"/>
    <n v="1354816721"/>
    <b v="0"/>
    <x v="241"/>
    <b v="1"/>
    <s v="publishing/nonfiction"/>
    <n v="104"/>
    <x v="2049"/>
    <x v="4"/>
    <x v="19"/>
    <x v="2431"/>
    <d v="2013-01-05T17:58:41"/>
    <x v="6"/>
  </r>
  <r>
    <n v="2208"/>
    <s v="HELP FUND SELF IMPLIED RESTRICTIONS DEBUT RELEASE"/>
    <s v="Early Summer, SIR will be releasing two EP's. The funding of this project will determine if they get professional pressings or cdr's"/>
    <x v="90"/>
    <x v="2035"/>
    <x v="2"/>
    <x v="0"/>
    <s v="USD"/>
    <n v="1333771200"/>
    <n v="1328649026"/>
    <b v="0"/>
    <x v="164"/>
    <b v="1"/>
    <s v="music/electronic music"/>
    <n v="102"/>
    <x v="2050"/>
    <x v="6"/>
    <x v="25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x v="312"/>
    <x v="1091"/>
    <x v="2"/>
    <x v="0"/>
    <s v="USD"/>
    <n v="1411012740"/>
    <n v="1409667827"/>
    <b v="0"/>
    <x v="5"/>
    <b v="1"/>
    <s v="theater/plays"/>
    <n v="119"/>
    <x v="2051"/>
    <x v="2"/>
    <x v="5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x v="129"/>
    <x v="317"/>
    <x v="2"/>
    <x v="0"/>
    <s v="USD"/>
    <n v="1415832338"/>
    <n v="1413236738"/>
    <b v="0"/>
    <x v="35"/>
    <b v="1"/>
    <s v="music/indie rock"/>
    <n v="102"/>
    <x v="2052"/>
    <x v="6"/>
    <x v="12"/>
    <x v="243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x v="160"/>
    <x v="2036"/>
    <x v="2"/>
    <x v="0"/>
    <s v="USD"/>
    <n v="1338579789"/>
    <n v="1335987789"/>
    <b v="0"/>
    <x v="5"/>
    <b v="1"/>
    <s v="music/electronic music"/>
    <n v="152"/>
    <x v="2053"/>
    <x v="6"/>
    <x v="25"/>
    <x v="2435"/>
    <d v="2012-06-01T19:43:09"/>
    <x v="3"/>
  </r>
  <r>
    <n v="1809"/>
    <s v="Hamilton: A Different Perspective"/>
    <s v="A stunning photo book highlighting the visual diversity of the City of Hamilton and showcasing it in a new light."/>
    <x v="63"/>
    <x v="1706"/>
    <x v="1"/>
    <x v="8"/>
    <s v="CAD"/>
    <n v="1425246439"/>
    <n v="1422222439"/>
    <b v="1"/>
    <x v="11"/>
    <b v="0"/>
    <s v="photography/photobooks"/>
    <n v="11"/>
    <x v="2053"/>
    <x v="3"/>
    <x v="6"/>
    <x v="2436"/>
    <d v="2015-03-01T21:47:19"/>
    <x v="4"/>
  </r>
  <r>
    <n v="1303"/>
    <s v="Forward Arena Theatre Company: Summer Season"/>
    <s v="Groundbreaking queer theatre."/>
    <x v="63"/>
    <x v="2037"/>
    <x v="2"/>
    <x v="4"/>
    <s v="GBP"/>
    <n v="1469962800"/>
    <n v="1468578920"/>
    <b v="0"/>
    <x v="280"/>
    <b v="1"/>
    <s v="theater/plays"/>
    <n v="130"/>
    <x v="2054"/>
    <x v="2"/>
    <x v="5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x v="12"/>
    <x v="2038"/>
    <x v="1"/>
    <x v="4"/>
    <s v="GBP"/>
    <n v="1425108736"/>
    <n v="1422516736"/>
    <b v="0"/>
    <x v="161"/>
    <b v="0"/>
    <s v="photography/photobooks"/>
    <n v="49"/>
    <x v="2055"/>
    <x v="3"/>
    <x v="6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x v="43"/>
    <x v="1733"/>
    <x v="1"/>
    <x v="0"/>
    <s v="USD"/>
    <n v="1409337911"/>
    <n v="1406745911"/>
    <b v="0"/>
    <x v="28"/>
    <b v="0"/>
    <s v="publishing/children's books"/>
    <n v="27"/>
    <x v="2055"/>
    <x v="4"/>
    <x v="37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x v="160"/>
    <x v="2039"/>
    <x v="2"/>
    <x v="4"/>
    <s v="GBP"/>
    <n v="1377621089"/>
    <n v="1372437089"/>
    <b v="0"/>
    <x v="76"/>
    <b v="1"/>
    <s v="music/rock"/>
    <n v="101"/>
    <x v="2056"/>
    <x v="6"/>
    <x v="21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x v="65"/>
    <x v="2040"/>
    <x v="2"/>
    <x v="0"/>
    <s v="USD"/>
    <n v="1373572903"/>
    <n v="1371585703"/>
    <b v="0"/>
    <x v="144"/>
    <b v="1"/>
    <s v="music/rock"/>
    <n v="105"/>
    <x v="2057"/>
    <x v="6"/>
    <x v="21"/>
    <x v="2441"/>
    <d v="2013-07-11T20:01:43"/>
    <x v="6"/>
  </r>
  <r>
    <n v="1833"/>
    <s v="HAIRcyclopedia Vol. 2 - The Vault"/>
    <s v="I am writing the second volume in a series of hair band encyclopedias, however I lack the means to afford the costs of the photos."/>
    <x v="254"/>
    <x v="48"/>
    <x v="2"/>
    <x v="0"/>
    <s v="USD"/>
    <n v="1362211140"/>
    <n v="1359421403"/>
    <b v="0"/>
    <x v="69"/>
    <b v="1"/>
    <s v="music/rock"/>
    <n v="263"/>
    <x v="2058"/>
    <x v="6"/>
    <x v="21"/>
    <x v="2442"/>
    <d v="2013-03-02T07:59:00"/>
    <x v="6"/>
  </r>
  <r>
    <n v="1150"/>
    <s v="Chef Po's Food Truck"/>
    <s v="Bringing delicious authentic and fusion Taiwanese Food to the West Coast."/>
    <x v="14"/>
    <x v="1495"/>
    <x v="1"/>
    <x v="0"/>
    <s v="USD"/>
    <n v="1452293675"/>
    <n v="1447109675"/>
    <b v="0"/>
    <x v="0"/>
    <b v="0"/>
    <s v="food/food trucks"/>
    <n v="10"/>
    <x v="2058"/>
    <x v="5"/>
    <x v="10"/>
    <x v="2443"/>
    <d v="2016-01-08T22:54:35"/>
    <x v="1"/>
  </r>
  <r>
    <n v="3964"/>
    <s v="MAMA'Z BA-B: The StagePlay"/>
    <s v="&quot;MAMA'Z BA-B&quot; is the story of Marcus Williams who struggles to find a place for himself as a young black male."/>
    <x v="65"/>
    <x v="2041"/>
    <x v="1"/>
    <x v="0"/>
    <s v="USD"/>
    <n v="1429460386"/>
    <n v="1424279986"/>
    <b v="0"/>
    <x v="17"/>
    <b v="0"/>
    <s v="theater/plays"/>
    <n v="6"/>
    <x v="2058"/>
    <x v="2"/>
    <x v="5"/>
    <x v="2444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x v="125"/>
    <x v="2041"/>
    <x v="1"/>
    <x v="0"/>
    <s v="USD"/>
    <n v="1420724460"/>
    <n v="1418046247"/>
    <b v="0"/>
    <x v="17"/>
    <b v="0"/>
    <s v="theater/spaces"/>
    <n v="0"/>
    <x v="2058"/>
    <x v="2"/>
    <x v="3"/>
    <x v="2445"/>
    <d v="2015-01-08T13:41:00"/>
    <x v="4"/>
  </r>
  <r>
    <n v="2319"/>
    <s v="Nevada Color recording first full-length album &quot;Adventures&quot;"/>
    <s v="The upcoming debut full-length album from Nevada Color &quot;Adventures&quot; will be available Spring 2014 with your help!"/>
    <x v="43"/>
    <x v="2042"/>
    <x v="2"/>
    <x v="0"/>
    <s v="USD"/>
    <n v="1387072685"/>
    <n v="1384480685"/>
    <b v="1"/>
    <x v="132"/>
    <b v="1"/>
    <s v="music/indie rock"/>
    <n v="108"/>
    <x v="2059"/>
    <x v="6"/>
    <x v="12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"/>
    <x v="1691"/>
    <x v="1"/>
    <x v="4"/>
    <s v="GBP"/>
    <n v="1403192031"/>
    <n v="1400600031"/>
    <b v="0"/>
    <x v="80"/>
    <b v="0"/>
    <s v="theater/plays"/>
    <n v="18"/>
    <x v="2060"/>
    <x v="2"/>
    <x v="5"/>
    <x v="244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x v="1"/>
    <x v="2043"/>
    <x v="2"/>
    <x v="0"/>
    <s v="USD"/>
    <n v="1400533200"/>
    <n v="1398348859"/>
    <b v="0"/>
    <x v="137"/>
    <b v="1"/>
    <s v="theater/plays"/>
    <n v="106"/>
    <x v="2061"/>
    <x v="2"/>
    <x v="5"/>
    <x v="2448"/>
    <d v="2014-05-19T21:00:00"/>
    <x v="2"/>
  </r>
  <r>
    <n v="17"/>
    <s v="Humble Pie"/>
    <s v="Uplifting English sitcom, a love letter to youthful exuberance that proves once and for all that none of us are ready for real life."/>
    <x v="41"/>
    <x v="1196"/>
    <x v="2"/>
    <x v="4"/>
    <s v="GBP"/>
    <n v="1415126022"/>
    <n v="1412530422"/>
    <b v="0"/>
    <x v="52"/>
    <b v="1"/>
    <s v="film &amp; video/television"/>
    <n v="101"/>
    <x v="2061"/>
    <x v="1"/>
    <x v="11"/>
    <x v="2449"/>
    <d v="2014-11-04T18:33:42"/>
    <x v="2"/>
  </r>
  <r>
    <n v="2965"/>
    <s v="Imaginary Theater Company Presents the Premiere of The Boat"/>
    <s v="Marina's mother has disappeared at sea.  Everyone believes she has drowned.  But Marina believes her mother has become a mermaid."/>
    <x v="41"/>
    <x v="2044"/>
    <x v="2"/>
    <x v="0"/>
    <s v="USD"/>
    <n v="1436290233"/>
    <n v="1433698233"/>
    <b v="0"/>
    <x v="99"/>
    <b v="1"/>
    <s v="theater/plays"/>
    <n v="109"/>
    <x v="2062"/>
    <x v="2"/>
    <x v="5"/>
    <x v="2450"/>
    <d v="2015-07-07T17:30:33"/>
    <x v="4"/>
  </r>
  <r>
    <n v="963"/>
    <s v="The Ultimate Learning Center"/>
    <s v="WE are molding an educated, motivated, non violent GENERATION!"/>
    <x v="5"/>
    <x v="2045"/>
    <x v="1"/>
    <x v="0"/>
    <s v="USD"/>
    <n v="1476717319"/>
    <n v="1473693319"/>
    <b v="0"/>
    <x v="11"/>
    <b v="0"/>
    <s v="technology/wearables"/>
    <n v="1"/>
    <x v="2063"/>
    <x v="0"/>
    <x v="0"/>
    <x v="2451"/>
    <d v="2016-10-17T15:15:19"/>
    <x v="1"/>
  </r>
  <r>
    <n v="792"/>
    <s v="&quot;Believable Lies&quot; - The Album"/>
    <s v="Rock n' Roll about the intersection of lies and belief: the Believable Lie."/>
    <x v="14"/>
    <x v="2046"/>
    <x v="2"/>
    <x v="0"/>
    <s v="USD"/>
    <n v="1383861483"/>
    <n v="1381265883"/>
    <b v="0"/>
    <x v="100"/>
    <b v="1"/>
    <s v="music/rock"/>
    <n v="100"/>
    <x v="2064"/>
    <x v="6"/>
    <x v="21"/>
    <x v="2452"/>
    <d v="2013-11-07T21:58:03"/>
    <x v="6"/>
  </r>
  <r>
    <n v="1880"/>
    <s v="Sim Betting Football"/>
    <s v="Sim Betting Football is the only football (soccer) betting simulation  game."/>
    <x v="1"/>
    <x v="2047"/>
    <x v="1"/>
    <x v="4"/>
    <s v="GBP"/>
    <n v="1459341380"/>
    <n v="1456839380"/>
    <b v="0"/>
    <x v="164"/>
    <b v="0"/>
    <s v="games/mobile games"/>
    <n v="20"/>
    <x v="2065"/>
    <x v="7"/>
    <x v="31"/>
    <x v="2453"/>
    <d v="2016-03-30T12:36:20"/>
    <x v="1"/>
  </r>
  <r>
    <n v="2255"/>
    <s v="Jumbo Jets - Jet Set Expansion Set #2"/>
    <s v="This is the second set of 5 expansions for our route-building game, Jet Set!"/>
    <x v="313"/>
    <x v="2048"/>
    <x v="2"/>
    <x v="0"/>
    <s v="USD"/>
    <n v="1462661451"/>
    <n v="1460069451"/>
    <b v="0"/>
    <x v="152"/>
    <b v="1"/>
    <s v="games/tabletop games"/>
    <n v="287"/>
    <x v="2066"/>
    <x v="7"/>
    <x v="22"/>
    <x v="2454"/>
    <d v="2016-05-07T22:50:51"/>
    <x v="1"/>
  </r>
  <r>
    <n v="372"/>
    <s v="Wild Equus"/>
    <s v="A short documentary exploring the uses of 'Natural Horsemanship' across Europe"/>
    <x v="225"/>
    <x v="1725"/>
    <x v="2"/>
    <x v="4"/>
    <s v="GBP"/>
    <n v="1459872000"/>
    <n v="1456408244"/>
    <b v="0"/>
    <x v="11"/>
    <b v="1"/>
    <s v="film &amp; video/documentary"/>
    <n v="125"/>
    <x v="2066"/>
    <x v="1"/>
    <x v="9"/>
    <x v="2455"/>
    <d v="2016-04-05T16:00:00"/>
    <x v="1"/>
  </r>
  <r>
    <n v="3153"/>
    <s v="Terminator the Second"/>
    <s v="A stage production of Terminator 2: Judgment Day, composed entirely of the words of William Shakespeare"/>
    <x v="43"/>
    <x v="2049"/>
    <x v="2"/>
    <x v="0"/>
    <s v="USD"/>
    <n v="1304225940"/>
    <n v="1301542937"/>
    <b v="1"/>
    <x v="237"/>
    <b v="1"/>
    <s v="theater/plays"/>
    <n v="336"/>
    <x v="2067"/>
    <x v="2"/>
    <x v="5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x v="49"/>
    <x v="2050"/>
    <x v="1"/>
    <x v="0"/>
    <s v="USD"/>
    <n v="1455826460"/>
    <n v="1452716060"/>
    <b v="0"/>
    <x v="62"/>
    <b v="0"/>
    <s v="technology/wearables"/>
    <n v="9"/>
    <x v="2068"/>
    <x v="0"/>
    <x v="0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x v="1"/>
    <x v="2051"/>
    <x v="2"/>
    <x v="0"/>
    <s v="USD"/>
    <n v="1448466551"/>
    <n v="1445870951"/>
    <b v="0"/>
    <x v="185"/>
    <b v="1"/>
    <s v="technology/hardware"/>
    <n v="101"/>
    <x v="2069"/>
    <x v="0"/>
    <x v="4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x v="153"/>
    <x v="2052"/>
    <x v="2"/>
    <x v="0"/>
    <s v="USD"/>
    <n v="1341964080"/>
    <n v="1339109212"/>
    <b v="0"/>
    <x v="224"/>
    <b v="1"/>
    <s v="music/indie rock"/>
    <n v="101"/>
    <x v="2070"/>
    <x v="6"/>
    <x v="12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x v="57"/>
    <x v="2053"/>
    <x v="2"/>
    <x v="0"/>
    <s v="USD"/>
    <n v="1426473264"/>
    <n v="1424057664"/>
    <b v="0"/>
    <x v="160"/>
    <b v="1"/>
    <s v="music/metal"/>
    <n v="120"/>
    <x v="2071"/>
    <x v="6"/>
    <x v="40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x v="65"/>
    <x v="2054"/>
    <x v="2"/>
    <x v="0"/>
    <s v="USD"/>
    <n v="1425185940"/>
    <n v="1423960097"/>
    <b v="0"/>
    <x v="58"/>
    <b v="1"/>
    <s v="theater/musical"/>
    <n v="117"/>
    <x v="2071"/>
    <x v="2"/>
    <x v="18"/>
    <x v="2461"/>
    <d v="2015-03-01T04:59:00"/>
    <x v="4"/>
  </r>
  <r>
    <n v="38"/>
    <s v="Brewz Brothers TV"/>
    <s v="A television show about three brothers from Chicago on a mission to discover and highlight the best breweries in America."/>
    <x v="14"/>
    <x v="2055"/>
    <x v="2"/>
    <x v="0"/>
    <s v="USD"/>
    <n v="1368235344"/>
    <n v="1365643344"/>
    <b v="0"/>
    <x v="170"/>
    <b v="1"/>
    <s v="film &amp; video/television"/>
    <n v="110"/>
    <x v="2072"/>
    <x v="1"/>
    <x v="11"/>
    <x v="2462"/>
    <d v="2013-05-11T01:22:24"/>
    <x v="6"/>
  </r>
  <r>
    <n v="3470"/>
    <s v="She Kills Monsters"/>
    <s v="The New Artist's Circle is a theatre company dedicated to bringing the arts to young people."/>
    <x v="263"/>
    <x v="887"/>
    <x v="2"/>
    <x v="0"/>
    <s v="USD"/>
    <n v="1468618680"/>
    <n v="1465345902"/>
    <b v="0"/>
    <x v="11"/>
    <b v="1"/>
    <s v="theater/plays"/>
    <n v="150"/>
    <x v="2073"/>
    <x v="2"/>
    <x v="5"/>
    <x v="2463"/>
    <d v="2016-07-15T21:38:00"/>
    <x v="1"/>
  </r>
  <r>
    <n v="2928"/>
    <s v="Music Theatre of Idaho Presents &quot;A Year with Frog and Toad"/>
    <s v="This is a touring production for schools in the Treasure Valley!"/>
    <x v="90"/>
    <x v="457"/>
    <x v="2"/>
    <x v="0"/>
    <s v="USD"/>
    <n v="1457135846"/>
    <n v="1454543846"/>
    <b v="0"/>
    <x v="164"/>
    <b v="1"/>
    <s v="theater/musical"/>
    <n v="100"/>
    <x v="2073"/>
    <x v="2"/>
    <x v="18"/>
    <x v="2464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x v="90"/>
    <x v="457"/>
    <x v="2"/>
    <x v="4"/>
    <s v="GBP"/>
    <n v="1405553241"/>
    <n v="1404948441"/>
    <b v="1"/>
    <x v="164"/>
    <b v="1"/>
    <s v="theater/plays"/>
    <n v="100"/>
    <x v="2073"/>
    <x v="2"/>
    <x v="5"/>
    <x v="2465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x v="90"/>
    <x v="457"/>
    <x v="2"/>
    <x v="4"/>
    <s v="GBP"/>
    <n v="1429955619"/>
    <n v="1424775219"/>
    <b v="0"/>
    <x v="164"/>
    <b v="1"/>
    <s v="theater/plays"/>
    <n v="100"/>
    <x v="2073"/>
    <x v="2"/>
    <x v="5"/>
    <x v="2466"/>
    <d v="2015-04-25T09:53:39"/>
    <x v="4"/>
  </r>
  <r>
    <n v="3392"/>
    <s v="1 in 3"/>
    <s v="Life is more than the days you have left. 1 in 3 tells of two normal people &amp; their confrontation with mortality and the dice of fate."/>
    <x v="34"/>
    <x v="53"/>
    <x v="2"/>
    <x v="4"/>
    <s v="GBP"/>
    <n v="1462565855"/>
    <n v="1458245855"/>
    <b v="0"/>
    <x v="14"/>
    <b v="1"/>
    <s v="theater/plays"/>
    <n v="100"/>
    <x v="2073"/>
    <x v="2"/>
    <x v="5"/>
    <x v="2467"/>
    <d v="2016-05-06T20:17:35"/>
    <x v="1"/>
  </r>
  <r>
    <n v="3203"/>
    <s v="Escape from Reality's 1st Season &quot;Defying Gravity&quot;"/>
    <s v="Escape from Reality's 1st Season &quot;Defying Gravity&quot; including The Last Five Years, Godspell, and Aida."/>
    <x v="90"/>
    <x v="171"/>
    <x v="1"/>
    <x v="0"/>
    <s v="USD"/>
    <n v="1443224622"/>
    <n v="1440632622"/>
    <b v="0"/>
    <x v="0"/>
    <b v="0"/>
    <s v="theater/musical"/>
    <n v="25"/>
    <x v="2073"/>
    <x v="2"/>
    <x v="18"/>
    <x v="2468"/>
    <d v="2015-09-25T23:43:42"/>
    <x v="4"/>
  </r>
  <r>
    <n v="915"/>
    <s v="Russ Spiegel's Uncommon Knowledge: The Deep Brooklyn Suite"/>
    <s v="â€œThe Deep Brooklyn Suiteâ€ is a series of musical impressions about living and surviving in Brooklyn."/>
    <x v="87"/>
    <x v="887"/>
    <x v="1"/>
    <x v="0"/>
    <s v="USD"/>
    <n v="1330577940"/>
    <n v="1327853914"/>
    <b v="0"/>
    <x v="11"/>
    <b v="0"/>
    <s v="music/jazz"/>
    <n v="6"/>
    <x v="2073"/>
    <x v="6"/>
    <x v="27"/>
    <x v="2469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14"/>
    <x v="1507"/>
    <x v="0"/>
    <x v="4"/>
    <s v="GBP"/>
    <n v="1456703940"/>
    <n v="1454546859"/>
    <b v="0"/>
    <x v="17"/>
    <b v="0"/>
    <s v="publishing/art books"/>
    <n v="5"/>
    <x v="2073"/>
    <x v="4"/>
    <x v="33"/>
    <x v="2470"/>
    <d v="2016-02-28T23:59:00"/>
    <x v="1"/>
  </r>
  <r>
    <n v="2234"/>
    <s v="Pine Tar Baseball: 1936 Negro League + 1960 Season"/>
    <s v="Pine Tar Baseball is a fun and fast paced dice and card game for 1 to 2 players. The game features fast streamlined game play."/>
    <x v="226"/>
    <x v="2056"/>
    <x v="2"/>
    <x v="0"/>
    <s v="USD"/>
    <n v="1483645647"/>
    <n v="1481053647"/>
    <b v="0"/>
    <x v="6"/>
    <b v="1"/>
    <s v="games/tabletop games"/>
    <n v="1165"/>
    <x v="2074"/>
    <x v="7"/>
    <x v="22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x v="32"/>
    <x v="2057"/>
    <x v="0"/>
    <x v="0"/>
    <s v="USD"/>
    <n v="1432916235"/>
    <n v="1430324235"/>
    <b v="0"/>
    <x v="179"/>
    <b v="0"/>
    <s v="technology/wearables"/>
    <n v="4"/>
    <x v="2075"/>
    <x v="0"/>
    <x v="0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x v="314"/>
    <x v="2058"/>
    <x v="1"/>
    <x v="2"/>
    <s v="AUD"/>
    <n v="1406593780"/>
    <n v="1404174580"/>
    <b v="1"/>
    <x v="100"/>
    <b v="0"/>
    <s v="technology/makerspaces"/>
    <n v="6"/>
    <x v="2076"/>
    <x v="0"/>
    <x v="14"/>
    <x v="2473"/>
    <d v="2014-07-29T00:29:40"/>
    <x v="2"/>
  </r>
  <r>
    <n v="3148"/>
    <s v="The Aurora Project: A Sci-Fi Epic by Bella Poynton"/>
    <s v="Help fund The Aurora Project, an immersive science fiction epic."/>
    <x v="62"/>
    <x v="2059"/>
    <x v="2"/>
    <x v="0"/>
    <s v="USD"/>
    <n v="1412136000"/>
    <n v="1410278284"/>
    <b v="1"/>
    <x v="59"/>
    <b v="1"/>
    <s v="theater/plays"/>
    <n v="131"/>
    <x v="2077"/>
    <x v="2"/>
    <x v="5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x v="90"/>
    <x v="2060"/>
    <x v="2"/>
    <x v="0"/>
    <s v="USD"/>
    <n v="1406087940"/>
    <n v="1404141626"/>
    <b v="0"/>
    <x v="20"/>
    <b v="1"/>
    <s v="theater/plays"/>
    <n v="153"/>
    <x v="2078"/>
    <x v="2"/>
    <x v="5"/>
    <x v="2475"/>
    <d v="2014-07-23T03:59:00"/>
    <x v="2"/>
  </r>
  <r>
    <n v="262"/>
    <s v="The Last Cosmonaut"/>
    <s v="He can never die. He will live forever. He is the last cosmonaut, and this is his story."/>
    <x v="14"/>
    <x v="36"/>
    <x v="2"/>
    <x v="0"/>
    <s v="USD"/>
    <n v="1298699828"/>
    <n v="1294811828"/>
    <b v="1"/>
    <x v="277"/>
    <b v="1"/>
    <s v="film &amp; video/documentary"/>
    <n v="240"/>
    <x v="2079"/>
    <x v="1"/>
    <x v="9"/>
    <x v="2476"/>
    <d v="2011-02-26T05:57:08"/>
    <x v="5"/>
  </r>
  <r>
    <n v="2649"/>
    <s v="The Mission - Please Check Back Soon (Canceled)"/>
    <s v="They have launched a Kickstarter."/>
    <x v="40"/>
    <x v="2061"/>
    <x v="0"/>
    <x v="0"/>
    <s v="USD"/>
    <n v="1454370941"/>
    <n v="1449186941"/>
    <b v="0"/>
    <x v="17"/>
    <b v="0"/>
    <s v="technology/space exploration"/>
    <n v="0"/>
    <x v="2080"/>
    <x v="0"/>
    <x v="28"/>
    <x v="2477"/>
    <d v="2016-02-01T23:55:41"/>
    <x v="1"/>
  </r>
  <r>
    <n v="3263"/>
    <s v="Titus Andronicus (with an all-female cast &amp; crew)"/>
    <s v="Shakespeare's bloodiest tragedy, performed and produced exclusively by women."/>
    <x v="14"/>
    <x v="2062"/>
    <x v="2"/>
    <x v="0"/>
    <s v="USD"/>
    <n v="1446238800"/>
    <n v="1444220588"/>
    <b v="1"/>
    <x v="235"/>
    <b v="1"/>
    <s v="theater/plays"/>
    <n v="112"/>
    <x v="2081"/>
    <x v="2"/>
    <x v="5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x v="65"/>
    <x v="2063"/>
    <x v="2"/>
    <x v="4"/>
    <s v="GBP"/>
    <n v="1436151600"/>
    <n v="1433775668"/>
    <b v="0"/>
    <x v="108"/>
    <b v="1"/>
    <s v="games/tabletop games"/>
    <n v="542"/>
    <x v="2082"/>
    <x v="7"/>
    <x v="22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x v="90"/>
    <x v="2064"/>
    <x v="2"/>
    <x v="0"/>
    <s v="USD"/>
    <n v="1410266146"/>
    <n v="1407674146"/>
    <b v="0"/>
    <x v="16"/>
    <b v="1"/>
    <s v="theater/plays"/>
    <n v="186"/>
    <x v="2083"/>
    <x v="2"/>
    <x v="5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x v="274"/>
    <x v="2065"/>
    <x v="2"/>
    <x v="0"/>
    <s v="USD"/>
    <n v="1429636927"/>
    <n v="1427304127"/>
    <b v="0"/>
    <x v="62"/>
    <b v="1"/>
    <s v="theater/plays"/>
    <n v="101"/>
    <x v="2084"/>
    <x v="2"/>
    <x v="5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x v="14"/>
    <x v="2066"/>
    <x v="2"/>
    <x v="0"/>
    <s v="USD"/>
    <n v="1364447073"/>
    <n v="1361858673"/>
    <b v="0"/>
    <x v="157"/>
    <b v="1"/>
    <s v="music/pop"/>
    <n v="161"/>
    <x v="2085"/>
    <x v="6"/>
    <x v="13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x v="315"/>
    <x v="2067"/>
    <x v="2"/>
    <x v="4"/>
    <s v="GBP"/>
    <n v="1442311560"/>
    <n v="1439924246"/>
    <b v="0"/>
    <x v="23"/>
    <b v="1"/>
    <s v="theater/plays"/>
    <n v="100"/>
    <x v="2086"/>
    <x v="2"/>
    <x v="5"/>
    <x v="2483"/>
    <d v="2015-09-15T10:06:00"/>
    <x v="4"/>
  </r>
  <r>
    <n v="3967"/>
    <s v="Backdrops for Maplewood Barn Theatre Summer 2017 Production"/>
    <s v="Ramsay Wise is painting the backdrops for the Maplewood Barn Theatre's summer 2017 production. He needs canvas and paint."/>
    <x v="139"/>
    <x v="78"/>
    <x v="1"/>
    <x v="0"/>
    <s v="USD"/>
    <n v="1488783507"/>
    <n v="1486191507"/>
    <b v="0"/>
    <x v="29"/>
    <b v="0"/>
    <s v="theater/plays"/>
    <n v="24"/>
    <x v="2087"/>
    <x v="2"/>
    <x v="5"/>
    <x v="2484"/>
    <d v="2017-03-06T06:58:27"/>
    <x v="0"/>
  </r>
  <r>
    <n v="3059"/>
    <s v="Let There Be Light! (and you get to name a ghost too!)"/>
    <s v="We, as a theatre, are 50 years old and our lights and building are even older so we are looking to update and revamp our lights."/>
    <x v="38"/>
    <x v="2068"/>
    <x v="1"/>
    <x v="0"/>
    <s v="USD"/>
    <n v="1407536846"/>
    <n v="1404944846"/>
    <b v="0"/>
    <x v="10"/>
    <b v="0"/>
    <s v="theater/spaces"/>
    <n v="3"/>
    <x v="2087"/>
    <x v="2"/>
    <x v="3"/>
    <x v="2485"/>
    <d v="2014-08-08T22:27:26"/>
    <x v="2"/>
  </r>
  <r>
    <n v="1920"/>
    <s v="Brightside - Side lighting for cyclists"/>
    <s v="A new concept in bike light safety, protecting cyclists from being hit in the side. Bright, amber sideways."/>
    <x v="22"/>
    <x v="2069"/>
    <x v="1"/>
    <x v="4"/>
    <s v="GBP"/>
    <n v="1445468400"/>
    <n v="1443042061"/>
    <b v="0"/>
    <x v="110"/>
    <b v="0"/>
    <s v="technology/gadgets"/>
    <n v="43"/>
    <x v="2088"/>
    <x v="0"/>
    <x v="2"/>
    <x v="2486"/>
    <d v="2015-10-21T23:00:00"/>
    <x v="4"/>
  </r>
  <r>
    <n v="2312"/>
    <s v="DINOWALRUS: 3RD RECORD ON VINYL"/>
    <s v="Help Brooklyn psychedelic synth rockers DINOWALRUS release their 3rd Record, COMPLEXION, on vinyl!"/>
    <x v="43"/>
    <x v="2070"/>
    <x v="2"/>
    <x v="0"/>
    <s v="USD"/>
    <n v="1397862000"/>
    <n v="1395155478"/>
    <b v="1"/>
    <x v="151"/>
    <b v="1"/>
    <s v="music/indie rock"/>
    <n v="108"/>
    <x v="2089"/>
    <x v="6"/>
    <x v="12"/>
    <x v="2487"/>
    <d v="2014-04-18T23:00:00"/>
    <x v="2"/>
  </r>
  <r>
    <n v="3550"/>
    <s v="MOONFACE"/>
    <s v="MOONFACE explores the formative f***k-ups of adolescence. Fresh, incisive new writing. Monologue, movement and striking naturalism."/>
    <x v="14"/>
    <x v="2071"/>
    <x v="2"/>
    <x v="4"/>
    <s v="GBP"/>
    <n v="1462224398"/>
    <n v="1459632398"/>
    <b v="0"/>
    <x v="310"/>
    <b v="1"/>
    <s v="theater/plays"/>
    <n v="105"/>
    <x v="2090"/>
    <x v="2"/>
    <x v="5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x v="90"/>
    <x v="2072"/>
    <x v="2"/>
    <x v="0"/>
    <s v="USD"/>
    <n v="1437166920"/>
    <n v="1435554104"/>
    <b v="0"/>
    <x v="40"/>
    <b v="1"/>
    <s v="theater/plays"/>
    <n v="106"/>
    <x v="2091"/>
    <x v="2"/>
    <x v="5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x v="65"/>
    <x v="2073"/>
    <x v="2"/>
    <x v="0"/>
    <s v="USD"/>
    <n v="1446665191"/>
    <n v="1444069591"/>
    <b v="0"/>
    <x v="96"/>
    <b v="1"/>
    <s v="theater/plays"/>
    <n v="121"/>
    <x v="2092"/>
    <x v="2"/>
    <x v="5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x v="22"/>
    <x v="2074"/>
    <x v="1"/>
    <x v="4"/>
    <s v="GBP"/>
    <n v="1475848800"/>
    <n v="1474027501"/>
    <b v="0"/>
    <x v="181"/>
    <b v="0"/>
    <s v="theater/spaces"/>
    <n v="17"/>
    <x v="2093"/>
    <x v="2"/>
    <x v="3"/>
    <x v="2491"/>
    <d v="2016-10-07T14:00:00"/>
    <x v="1"/>
  </r>
  <r>
    <n v="2331"/>
    <s v="Meadowlands Chocolate"/>
    <s v="Handcrafted, organic, single-origin, bean-to-bar, dark chocolate. Like fine wine, the secret is in the terroir."/>
    <x v="10"/>
    <x v="2075"/>
    <x v="2"/>
    <x v="0"/>
    <s v="USD"/>
    <n v="1408320490"/>
    <n v="1405728490"/>
    <b v="1"/>
    <x v="466"/>
    <b v="1"/>
    <s v="food/small batch"/>
    <n v="144"/>
    <x v="2094"/>
    <x v="5"/>
    <x v="29"/>
    <x v="2492"/>
    <d v="2014-08-18T00:08:10"/>
    <x v="2"/>
  </r>
  <r>
    <n v="3598"/>
    <s v="Cinderella"/>
    <s v="River City Theatre Company needs your support as we embark on our thirteenth production, CINDERELLA!"/>
    <x v="90"/>
    <x v="97"/>
    <x v="2"/>
    <x v="0"/>
    <s v="USD"/>
    <n v="1409720340"/>
    <n v="1408129822"/>
    <b v="0"/>
    <x v="5"/>
    <b v="1"/>
    <s v="theater/plays"/>
    <n v="110"/>
    <x v="2095"/>
    <x v="2"/>
    <x v="5"/>
    <x v="2493"/>
    <d v="2014-09-03T04:59:00"/>
    <x v="2"/>
  </r>
  <r>
    <n v="99"/>
    <s v="BEAT: An Original Short Film"/>
    <s v="A feminist tale of two girls finally giving a &quot;Nice Guy&quot; what he truly deserves. Also, dancing!"/>
    <x v="41"/>
    <x v="2076"/>
    <x v="2"/>
    <x v="0"/>
    <s v="USD"/>
    <n v="1390426799"/>
    <n v="1387834799"/>
    <b v="0"/>
    <x v="99"/>
    <b v="1"/>
    <s v="film &amp; video/shorts"/>
    <n v="106"/>
    <x v="2095"/>
    <x v="1"/>
    <x v="26"/>
    <x v="2494"/>
    <d v="2014-01-22T21:39:59"/>
    <x v="2"/>
  </r>
  <r>
    <n v="1600"/>
    <s v="Organic in India"/>
    <s v="I plan to document volunteer work on an organic farm in rural India, and photograph the people and places I encounter during the trip."/>
    <x v="1"/>
    <x v="2077"/>
    <x v="1"/>
    <x v="0"/>
    <s v="USD"/>
    <n v="1405401060"/>
    <n v="1401585752"/>
    <b v="0"/>
    <x v="11"/>
    <b v="0"/>
    <s v="photography/places"/>
    <n v="7"/>
    <x v="2095"/>
    <x v="3"/>
    <x v="16"/>
    <x v="2495"/>
    <d v="2014-07-15T05:11:00"/>
    <x v="2"/>
  </r>
  <r>
    <n v="424"/>
    <s v="Drowning -Short animated Film"/>
    <s v="A short film about a gay teenage boy who is bullied to the point where he is willing to commit suicide. Only he can save himself."/>
    <x v="43"/>
    <x v="2078"/>
    <x v="1"/>
    <x v="0"/>
    <s v="USD"/>
    <n v="1332748899"/>
    <n v="1327568499"/>
    <b v="0"/>
    <x v="27"/>
    <b v="0"/>
    <s v="film &amp; video/animation"/>
    <n v="7"/>
    <x v="2095"/>
    <x v="1"/>
    <x v="8"/>
    <x v="2496"/>
    <d v="2012-03-26T08:01:39"/>
    <x v="3"/>
  </r>
  <r>
    <n v="2721"/>
    <s v="Pi Crust - Easily Connect Electronics To Your Raspberry Pi"/>
    <s v="Pi Crust is a breakout board for the Raspberry Pi that makes it easier to connect electronics - help us to bring this into kit form!"/>
    <x v="160"/>
    <x v="2079"/>
    <x v="2"/>
    <x v="4"/>
    <s v="GBP"/>
    <n v="1378494000"/>
    <n v="1375880598"/>
    <b v="0"/>
    <x v="228"/>
    <b v="1"/>
    <s v="technology/hardware"/>
    <n v="1462"/>
    <x v="2096"/>
    <x v="0"/>
    <x v="4"/>
    <x v="2497"/>
    <d v="2013-09-06T19:00:00"/>
    <x v="6"/>
  </r>
  <r>
    <n v="1344"/>
    <s v="A Masters Guide to The Way of the Warrior"/>
    <s v="The is the ultimate guide to applied Eastern philosophy, martial arts, and the path of the warrior from a scientific perspective."/>
    <x v="41"/>
    <x v="2080"/>
    <x v="2"/>
    <x v="8"/>
    <s v="CAD"/>
    <n v="1467313039"/>
    <n v="1464807439"/>
    <b v="0"/>
    <x v="266"/>
    <b v="1"/>
    <s v="publishing/nonfiction"/>
    <n v="378"/>
    <x v="2096"/>
    <x v="4"/>
    <x v="19"/>
    <x v="2498"/>
    <d v="2016-06-30T18:57:19"/>
    <x v="1"/>
  </r>
  <r>
    <n v="352"/>
    <s v="Art Therapy: The Movie - The Final Push"/>
    <s v="An epic journey around the world, exploring the power of the human spirit and how art can be used to inspire a lifetime."/>
    <x v="22"/>
    <x v="2081"/>
    <x v="2"/>
    <x v="0"/>
    <s v="USD"/>
    <n v="1412740868"/>
    <n v="1410148868"/>
    <b v="1"/>
    <x v="350"/>
    <b v="1"/>
    <s v="film &amp; video/documentary"/>
    <n v="117"/>
    <x v="2096"/>
    <x v="1"/>
    <x v="9"/>
    <x v="249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x v="14"/>
    <x v="2082"/>
    <x v="2"/>
    <x v="0"/>
    <s v="USD"/>
    <n v="1397113140"/>
    <n v="1395168625"/>
    <b v="0"/>
    <x v="169"/>
    <b v="1"/>
    <s v="music/electronic music"/>
    <n v="196"/>
    <x v="2097"/>
    <x v="6"/>
    <x v="25"/>
    <x v="2500"/>
    <d v="2014-04-10T06:59:00"/>
    <x v="2"/>
  </r>
  <r>
    <n v="800"/>
    <s v="LF4 WildFire"/>
    <s v="Scotland's premier classic rock and metal festival, 3 days, 3-4 stages, family friendly,  for people of all ages"/>
    <x v="41"/>
    <x v="2083"/>
    <x v="2"/>
    <x v="4"/>
    <s v="GBP"/>
    <n v="1410431054"/>
    <n v="1407839054"/>
    <b v="0"/>
    <x v="58"/>
    <b v="1"/>
    <s v="music/rock"/>
    <n v="152"/>
    <x v="2097"/>
    <x v="6"/>
    <x v="21"/>
    <x v="2501"/>
    <d v="2014-09-11T10:24:14"/>
    <x v="2"/>
  </r>
  <r>
    <n v="3291"/>
    <s v="THE DRESSER     TETCNY    The Ensemble Theatre Company of NY"/>
    <s v="We are raising funds for our second production. This will be the first NYC Equity production of THE DRESSER since 1982. www.TETCNY.org"/>
    <x v="34"/>
    <x v="1286"/>
    <x v="2"/>
    <x v="0"/>
    <s v="USD"/>
    <n v="1442462340"/>
    <n v="1439743900"/>
    <b v="0"/>
    <x v="50"/>
    <b v="1"/>
    <s v="theater/plays"/>
    <n v="114"/>
    <x v="2098"/>
    <x v="2"/>
    <x v="5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x v="1"/>
    <x v="2084"/>
    <x v="2"/>
    <x v="0"/>
    <s v="USD"/>
    <n v="1456946487"/>
    <n v="1454354487"/>
    <b v="0"/>
    <x v="387"/>
    <b v="1"/>
    <s v="theater/plays"/>
    <n v="111"/>
    <x v="2099"/>
    <x v="2"/>
    <x v="5"/>
    <x v="2503"/>
    <d v="2016-03-02T19:21:27"/>
    <x v="1"/>
  </r>
  <r>
    <n v="2742"/>
    <s v="What a Zoo!"/>
    <s v="The pachyderms at the Denver Zoo are moving. Follow along on the convoluted journey to their new home."/>
    <x v="14"/>
    <x v="2085"/>
    <x v="1"/>
    <x v="0"/>
    <s v="USD"/>
    <n v="1337102187"/>
    <n v="1335892587"/>
    <b v="0"/>
    <x v="76"/>
    <b v="0"/>
    <s v="publishing/children's books"/>
    <n v="29"/>
    <x v="2100"/>
    <x v="4"/>
    <x v="37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x v="316"/>
    <x v="2086"/>
    <x v="2"/>
    <x v="0"/>
    <s v="USD"/>
    <n v="1324014521"/>
    <n v="1318826921"/>
    <b v="0"/>
    <x v="256"/>
    <b v="1"/>
    <s v="music/rock"/>
    <n v="109"/>
    <x v="2101"/>
    <x v="6"/>
    <x v="21"/>
    <x v="2505"/>
    <d v="2011-12-16T05:48:41"/>
    <x v="5"/>
  </r>
  <r>
    <n v="3578"/>
    <s v="Home"/>
    <s v="An unsparing, slightly surreal look at the effects of the private rented sector on two young women. Based on real events."/>
    <x v="41"/>
    <x v="2087"/>
    <x v="2"/>
    <x v="4"/>
    <s v="GBP"/>
    <n v="1462037777"/>
    <n v="1459445777"/>
    <b v="0"/>
    <x v="20"/>
    <b v="1"/>
    <s v="theater/plays"/>
    <n v="100"/>
    <x v="2101"/>
    <x v="2"/>
    <x v="5"/>
    <x v="2506"/>
    <d v="2016-04-30T17:36:17"/>
    <x v="1"/>
  </r>
  <r>
    <n v="2456"/>
    <s v="Beef Sticks to Chomp On!!"/>
    <s v="These beef sticks will make your taste buds dance with happiness. Plus they are healthier than most available today!"/>
    <x v="41"/>
    <x v="2088"/>
    <x v="2"/>
    <x v="0"/>
    <s v="USD"/>
    <n v="1488063839"/>
    <n v="1485471839"/>
    <b v="0"/>
    <x v="45"/>
    <b v="1"/>
    <s v="food/small batch"/>
    <n v="181"/>
    <x v="2102"/>
    <x v="5"/>
    <x v="29"/>
    <x v="2507"/>
    <d v="2017-02-25T23:03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53"/>
    <x v="578"/>
    <x v="2"/>
    <x v="8"/>
    <s v="CAD"/>
    <n v="1449701284"/>
    <n v="1446241684"/>
    <b v="0"/>
    <x v="80"/>
    <b v="1"/>
    <s v="theater/plays"/>
    <n v="100"/>
    <x v="2103"/>
    <x v="2"/>
    <x v="5"/>
    <x v="2508"/>
    <d v="2015-12-09T22:48:04"/>
    <x v="4"/>
  </r>
  <r>
    <n v="1069"/>
    <s v="Until The End (PC, Mac, and Linux)"/>
    <s v="A run-n-gun zombie survival game where you scavenge for items to make the night a little less scary."/>
    <x v="166"/>
    <x v="578"/>
    <x v="1"/>
    <x v="0"/>
    <s v="USD"/>
    <n v="1385447459"/>
    <n v="1382679059"/>
    <b v="0"/>
    <x v="80"/>
    <b v="0"/>
    <s v="games/video games"/>
    <n v="39"/>
    <x v="2103"/>
    <x v="7"/>
    <x v="23"/>
    <x v="2509"/>
    <d v="2013-11-26T06:30:59"/>
    <x v="6"/>
  </r>
  <r>
    <n v="1494"/>
    <s v="Six Days in September: A Civil War Novel"/>
    <s v="Help this story of the 1862 Confederate invasion of Maryland be published! It is to Sharpsburg as The Killer Angels is to Gettysburg."/>
    <x v="1"/>
    <x v="1987"/>
    <x v="1"/>
    <x v="0"/>
    <s v="USD"/>
    <n v="1428075480"/>
    <n v="1425489613"/>
    <b v="0"/>
    <x v="10"/>
    <b v="0"/>
    <s v="publishing/fiction"/>
    <n v="9"/>
    <x v="2104"/>
    <x v="4"/>
    <x v="36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x v="90"/>
    <x v="928"/>
    <x v="2"/>
    <x v="0"/>
    <s v="USD"/>
    <n v="1271994660"/>
    <n v="1264565507"/>
    <b v="1"/>
    <x v="52"/>
    <b v="1"/>
    <s v="film &amp; video/documentary"/>
    <n v="146"/>
    <x v="2105"/>
    <x v="1"/>
    <x v="9"/>
    <x v="2511"/>
    <d v="2010-04-23T03:51:00"/>
    <x v="7"/>
  </r>
  <r>
    <n v="1675"/>
    <s v="The Great Party's Debut Album!"/>
    <s v="The Great Party is releasing their debut album. Here's your chance to be a part of it!"/>
    <x v="90"/>
    <x v="2089"/>
    <x v="2"/>
    <x v="0"/>
    <s v="USD"/>
    <n v="1318802580"/>
    <n v="1316194540"/>
    <b v="0"/>
    <x v="23"/>
    <b v="1"/>
    <s v="music/pop"/>
    <n v="137"/>
    <x v="2105"/>
    <x v="6"/>
    <x v="13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x v="43"/>
    <x v="2090"/>
    <x v="2"/>
    <x v="8"/>
    <s v="CAD"/>
    <n v="1453765920"/>
    <n v="1451655808"/>
    <b v="0"/>
    <x v="322"/>
    <b v="1"/>
    <s v="film &amp; video/documentary"/>
    <n v="112"/>
    <x v="2106"/>
    <x v="1"/>
    <x v="9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x v="23"/>
    <x v="2091"/>
    <x v="2"/>
    <x v="0"/>
    <s v="USD"/>
    <n v="1484752597"/>
    <n v="1482160597"/>
    <b v="0"/>
    <x v="467"/>
    <b v="1"/>
    <s v="music/rock"/>
    <n v="139"/>
    <x v="2107"/>
    <x v="6"/>
    <x v="21"/>
    <x v="2514"/>
    <d v="2017-01-18T15:16:37"/>
    <x v="0"/>
  </r>
  <r>
    <n v="3483"/>
    <s v="The Faculty Lounge"/>
    <s v="Join 5 high school teachers in the lounge of every high school in America.  Hear what they never say in the classroom."/>
    <x v="153"/>
    <x v="2092"/>
    <x v="2"/>
    <x v="0"/>
    <s v="USD"/>
    <n v="1404403381"/>
    <n v="1401811381"/>
    <b v="0"/>
    <x v="255"/>
    <b v="1"/>
    <s v="theater/plays"/>
    <n v="160"/>
    <x v="2108"/>
    <x v="2"/>
    <x v="5"/>
    <x v="2515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x v="65"/>
    <x v="1292"/>
    <x v="2"/>
    <x v="4"/>
    <s v="GBP"/>
    <n v="1425142800"/>
    <n v="1422983847"/>
    <b v="0"/>
    <x v="262"/>
    <b v="1"/>
    <s v="theater/plays"/>
    <n v="103"/>
    <x v="2108"/>
    <x v="2"/>
    <x v="5"/>
    <x v="2516"/>
    <d v="2015-02-28T17:00:00"/>
    <x v="4"/>
  </r>
  <r>
    <n v="79"/>
    <s v="Japanese/International Short Film &quot;Mtn.&quot;"/>
    <s v="A short film about life, achieving your dreams, and overcoming hardship. We all have our mountain to climb."/>
    <x v="239"/>
    <x v="2093"/>
    <x v="2"/>
    <x v="4"/>
    <s v="GBP"/>
    <n v="1398451093"/>
    <n v="1395859093"/>
    <b v="0"/>
    <x v="179"/>
    <b v="1"/>
    <s v="film &amp; video/shorts"/>
    <n v="127"/>
    <x v="2109"/>
    <x v="1"/>
    <x v="26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x v="271"/>
    <x v="2094"/>
    <x v="2"/>
    <x v="8"/>
    <s v="CAD"/>
    <n v="1464471840"/>
    <n v="1459309704"/>
    <b v="0"/>
    <x v="181"/>
    <b v="1"/>
    <s v="theater/plays"/>
    <n v="102"/>
    <x v="2110"/>
    <x v="2"/>
    <x v="5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x v="317"/>
    <x v="2095"/>
    <x v="2"/>
    <x v="0"/>
    <s v="USD"/>
    <n v="1309980790"/>
    <n v="1304623990"/>
    <b v="0"/>
    <x v="28"/>
    <b v="1"/>
    <s v="publishing/nonfiction"/>
    <n v="116"/>
    <x v="2111"/>
    <x v="4"/>
    <x v="19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x v="155"/>
    <x v="2096"/>
    <x v="1"/>
    <x v="8"/>
    <s v="CAD"/>
    <n v="1443379104"/>
    <n v="1440787104"/>
    <b v="0"/>
    <x v="18"/>
    <b v="0"/>
    <s v="food/restaurants"/>
    <n v="3"/>
    <x v="2112"/>
    <x v="5"/>
    <x v="38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x v="14"/>
    <x v="1159"/>
    <x v="2"/>
    <x v="0"/>
    <s v="USD"/>
    <n v="1336238743"/>
    <n v="1333646743"/>
    <b v="1"/>
    <x v="310"/>
    <b v="1"/>
    <s v="music/indie rock"/>
    <n v="103"/>
    <x v="2113"/>
    <x v="6"/>
    <x v="12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x v="12"/>
    <x v="2097"/>
    <x v="2"/>
    <x v="4"/>
    <s v="GBP"/>
    <n v="1481842800"/>
    <n v="1479414344"/>
    <b v="0"/>
    <x v="468"/>
    <b v="1"/>
    <s v="games/tabletop games"/>
    <n v="1081"/>
    <x v="2114"/>
    <x v="7"/>
    <x v="22"/>
    <x v="2522"/>
    <d v="2016-12-15T23:00:00"/>
    <x v="1"/>
  </r>
  <r>
    <n v="3183"/>
    <s v="The Seagull on The River"/>
    <s v="Anton Chekhov's The Seagull. An outdoor Amphitheater in Manhattan. Trees. A River. Daybreak."/>
    <x v="14"/>
    <x v="83"/>
    <x v="2"/>
    <x v="0"/>
    <s v="USD"/>
    <n v="1377284669"/>
    <n v="1375729469"/>
    <b v="1"/>
    <x v="235"/>
    <b v="1"/>
    <s v="theater/plays"/>
    <n v="109"/>
    <x v="2114"/>
    <x v="2"/>
    <x v="5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x v="65"/>
    <x v="1951"/>
    <x v="1"/>
    <x v="0"/>
    <s v="USD"/>
    <n v="1406988000"/>
    <n v="1403822912"/>
    <b v="0"/>
    <x v="62"/>
    <b v="0"/>
    <s v="theater/plays"/>
    <n v="32"/>
    <x v="2115"/>
    <x v="2"/>
    <x v="5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x v="90"/>
    <x v="927"/>
    <x v="2"/>
    <x v="0"/>
    <s v="USD"/>
    <n v="1340733600"/>
    <n v="1339098689"/>
    <b v="0"/>
    <x v="69"/>
    <b v="1"/>
    <s v="music/rock"/>
    <n v="100"/>
    <x v="2116"/>
    <x v="6"/>
    <x v="21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x v="90"/>
    <x v="927"/>
    <x v="2"/>
    <x v="0"/>
    <s v="USD"/>
    <n v="1312224383"/>
    <n v="1308336383"/>
    <b v="0"/>
    <x v="69"/>
    <b v="1"/>
    <s v="music/indie rock"/>
    <n v="100"/>
    <x v="2116"/>
    <x v="6"/>
    <x v="12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x v="57"/>
    <x v="2098"/>
    <x v="2"/>
    <x v="0"/>
    <s v="USD"/>
    <n v="1318189261"/>
    <n v="1315597261"/>
    <b v="0"/>
    <x v="13"/>
    <b v="1"/>
    <s v="film &amp; video/shorts"/>
    <n v="100"/>
    <x v="2117"/>
    <x v="1"/>
    <x v="26"/>
    <x v="2527"/>
    <d v="2011-10-09T19:41:01"/>
    <x v="5"/>
  </r>
  <r>
    <n v="3835"/>
    <s v="Support new theatre piece IT DOESN'T MATTER"/>
    <s v="IT DOESN'T MATTER is a new comedic piece of political theatre written by three enthusiastic students. Help us produce it at LIPA!"/>
    <x v="176"/>
    <x v="2099"/>
    <x v="2"/>
    <x v="4"/>
    <s v="GBP"/>
    <n v="1461278208"/>
    <n v="1459463808"/>
    <b v="0"/>
    <x v="49"/>
    <b v="1"/>
    <s v="theater/plays"/>
    <n v="160"/>
    <x v="2118"/>
    <x v="2"/>
    <x v="5"/>
    <x v="2528"/>
    <d v="2016-04-21T22:36:48"/>
    <x v="1"/>
  </r>
  <r>
    <n v="1363"/>
    <s v="A Book about Hidden Disease Causing Products we use Everyday"/>
    <s v="Identifying cancer and disease products we use everyday and are totally unaware of. Then substituting them with healthy alternatives"/>
    <x v="176"/>
    <x v="250"/>
    <x v="2"/>
    <x v="0"/>
    <s v="USD"/>
    <n v="1455523140"/>
    <n v="1453925727"/>
    <b v="0"/>
    <x v="27"/>
    <b v="1"/>
    <s v="publishing/nonfiction"/>
    <n v="100"/>
    <x v="2118"/>
    <x v="4"/>
    <x v="19"/>
    <x v="2529"/>
    <d v="2016-02-15T07:59:00"/>
    <x v="1"/>
  </r>
  <r>
    <n v="452"/>
    <s v="Lost in the Shadows"/>
    <s v="A man must find his way out of the depths of the shadows by using the aid of a little girl."/>
    <x v="160"/>
    <x v="1569"/>
    <x v="1"/>
    <x v="0"/>
    <s v="USD"/>
    <n v="1431536015"/>
    <n v="1428944015"/>
    <b v="0"/>
    <x v="14"/>
    <b v="0"/>
    <s v="film &amp; video/animation"/>
    <n v="64"/>
    <x v="2118"/>
    <x v="1"/>
    <x v="8"/>
    <x v="2530"/>
    <d v="2015-05-13T16:53:35"/>
    <x v="4"/>
  </r>
  <r>
    <n v="4037"/>
    <s v="The Pelican, by August Strindberg"/>
    <s v="The Pelican is a haunted play by one of Swedenâ€™s most renowned playwrights, August Strindberg, about a mother's tragic deceit."/>
    <x v="151"/>
    <x v="2100"/>
    <x v="1"/>
    <x v="0"/>
    <s v="USD"/>
    <n v="1464099900"/>
    <n v="1462585315"/>
    <b v="0"/>
    <x v="12"/>
    <b v="0"/>
    <s v="theater/plays"/>
    <n v="11"/>
    <x v="2118"/>
    <x v="2"/>
    <x v="5"/>
    <x v="2531"/>
    <d v="2016-05-24T14:25:00"/>
    <x v="1"/>
  </r>
  <r>
    <n v="893"/>
    <s v="The Big Band Theory Music Festival"/>
    <s v="The Philly music scene is full of amazing talent. This annual music festival is to celebrate those gems within that scene!"/>
    <x v="65"/>
    <x v="250"/>
    <x v="1"/>
    <x v="0"/>
    <s v="USD"/>
    <n v="1427920363"/>
    <n v="1425331963"/>
    <b v="0"/>
    <x v="27"/>
    <b v="0"/>
    <s v="music/indie rock"/>
    <n v="10"/>
    <x v="2118"/>
    <x v="6"/>
    <x v="12"/>
    <x v="2532"/>
    <d v="2015-04-01T20:32:43"/>
    <x v="4"/>
  </r>
  <r>
    <n v="1015"/>
    <s v="SKIN - Wearable music remote control for your mobile phone"/>
    <s v="SKIN - The wearable music remote control which makes your fitness lifestyle a bit easier"/>
    <x v="104"/>
    <x v="2101"/>
    <x v="0"/>
    <x v="18"/>
    <s v="CHF"/>
    <n v="1448489095"/>
    <n v="1445893495"/>
    <b v="0"/>
    <x v="0"/>
    <b v="0"/>
    <s v="technology/wearables"/>
    <n v="3"/>
    <x v="2118"/>
    <x v="0"/>
    <x v="0"/>
    <x v="2533"/>
    <d v="2015-11-25T22:04:55"/>
    <x v="4"/>
  </r>
  <r>
    <n v="903"/>
    <s v="U City Jazz Festival, St. Louis, MO"/>
    <s v="The U City Jazz Festival is offered for free to the community and features the best jazz talent from the midwest."/>
    <x v="1"/>
    <x v="2102"/>
    <x v="1"/>
    <x v="0"/>
    <s v="USD"/>
    <n v="1348367100"/>
    <n v="1346180780"/>
    <b v="0"/>
    <x v="9"/>
    <b v="0"/>
    <s v="music/jazz"/>
    <n v="3"/>
    <x v="2118"/>
    <x v="6"/>
    <x v="27"/>
    <x v="2534"/>
    <d v="2012-09-23T02:25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x v="2103"/>
    <x v="0"/>
    <x v="0"/>
    <s v="USD"/>
    <n v="1381090870"/>
    <n v="1377030070"/>
    <b v="0"/>
    <x v="1"/>
    <b v="0"/>
    <s v="music/world music"/>
    <n v="1"/>
    <x v="2118"/>
    <x v="6"/>
    <x v="39"/>
    <x v="2535"/>
    <d v="2013-10-06T20:21:10"/>
    <x v="6"/>
  </r>
  <r>
    <n v="1595"/>
    <s v="Civil war battlefields and forts"/>
    <s v="To make a coffee table book,  displaying civil war battlefields and forts,  taken at the same time of year the battles were fought."/>
    <x v="11"/>
    <x v="893"/>
    <x v="1"/>
    <x v="0"/>
    <s v="USD"/>
    <n v="1403122380"/>
    <n v="1400634728"/>
    <b v="0"/>
    <x v="18"/>
    <b v="0"/>
    <s v="photography/places"/>
    <n v="0"/>
    <x v="2118"/>
    <x v="3"/>
    <x v="16"/>
    <x v="2536"/>
    <d v="2014-06-18T20:13:00"/>
    <x v="2"/>
  </r>
  <r>
    <n v="3918"/>
    <s v="The Singing Teacher"/>
    <s v="A fantastic new comedy coming to the West End 2014.  An Alan Ayckbourn meets Richard Curtis style comedy. Who knew singing was therapy!"/>
    <x v="25"/>
    <x v="1568"/>
    <x v="1"/>
    <x v="4"/>
    <s v="GBP"/>
    <n v="1407168000"/>
    <n v="1406131023"/>
    <b v="0"/>
    <x v="17"/>
    <b v="0"/>
    <s v="theater/plays"/>
    <n v="0"/>
    <x v="2118"/>
    <x v="2"/>
    <x v="5"/>
    <x v="2537"/>
    <d v="2014-08-04T16:00:00"/>
    <x v="2"/>
  </r>
  <r>
    <n v="1640"/>
    <s v="Lovers and Poets- music video"/>
    <s v="We are a friendly neighborhood electronic pop duo from Los Angeles. We want to shoot a music video for a song from our debut album."/>
    <x v="254"/>
    <x v="2104"/>
    <x v="2"/>
    <x v="0"/>
    <s v="USD"/>
    <n v="1280800740"/>
    <n v="1279603955"/>
    <b v="0"/>
    <x v="24"/>
    <b v="1"/>
    <s v="music/rock"/>
    <n v="170"/>
    <x v="2119"/>
    <x v="6"/>
    <x v="21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x v="141"/>
    <x v="2105"/>
    <x v="2"/>
    <x v="4"/>
    <s v="GBP"/>
    <n v="1405761278"/>
    <n v="1403169278"/>
    <b v="1"/>
    <x v="153"/>
    <b v="1"/>
    <s v="photography/photobooks"/>
    <n v="101"/>
    <x v="2120"/>
    <x v="3"/>
    <x v="6"/>
    <x v="2539"/>
    <d v="2014-07-19T09:14:38"/>
    <x v="2"/>
  </r>
  <r>
    <n v="3673"/>
    <s v="CHILD Z"/>
    <s v="Zoe is a teenage girl growing up in a deeply disturbing society. If those paid to protect her aren't listening, then who is?"/>
    <x v="57"/>
    <x v="2106"/>
    <x v="2"/>
    <x v="4"/>
    <s v="GBP"/>
    <n v="1415191920"/>
    <n v="1412233497"/>
    <b v="0"/>
    <x v="194"/>
    <b v="1"/>
    <s v="theater/plays"/>
    <n v="114"/>
    <x v="2121"/>
    <x v="2"/>
    <x v="5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x v="14"/>
    <x v="2107"/>
    <x v="2"/>
    <x v="4"/>
    <s v="GBP"/>
    <n v="1438189200"/>
    <n v="1435585497"/>
    <b v="0"/>
    <x v="310"/>
    <b v="1"/>
    <s v="theater/plays"/>
    <n v="102"/>
    <x v="2122"/>
    <x v="2"/>
    <x v="5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x v="267"/>
    <x v="2108"/>
    <x v="2"/>
    <x v="0"/>
    <s v="USD"/>
    <n v="1271573940"/>
    <n v="1268459318"/>
    <b v="0"/>
    <x v="195"/>
    <b v="1"/>
    <s v="music/rock"/>
    <n v="134"/>
    <x v="2123"/>
    <x v="6"/>
    <x v="21"/>
    <x v="2542"/>
    <d v="2010-04-18T06:59:00"/>
    <x v="7"/>
  </r>
  <r>
    <n v="2786"/>
    <s v="Fierce"/>
    <s v="A heart-melting farce about sex, art and the lovelorn lay-abouts of London-town."/>
    <x v="14"/>
    <x v="2109"/>
    <x v="2"/>
    <x v="4"/>
    <s v="GBP"/>
    <n v="1404913180"/>
    <n v="1403703580"/>
    <b v="0"/>
    <x v="217"/>
    <b v="1"/>
    <s v="theater/plays"/>
    <n v="118"/>
    <x v="2124"/>
    <x v="2"/>
    <x v="5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x v="117"/>
    <x v="2110"/>
    <x v="2"/>
    <x v="4"/>
    <s v="GBP"/>
    <n v="1435752898"/>
    <n v="1433160898"/>
    <b v="1"/>
    <x v="151"/>
    <b v="1"/>
    <s v="theater/plays"/>
    <n v="112"/>
    <x v="2124"/>
    <x v="2"/>
    <x v="5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x v="65"/>
    <x v="533"/>
    <x v="2"/>
    <x v="4"/>
    <s v="GBP"/>
    <n v="1423838916"/>
    <n v="1418654916"/>
    <b v="0"/>
    <x v="91"/>
    <b v="1"/>
    <s v="theater/plays"/>
    <n v="155"/>
    <x v="2125"/>
    <x v="2"/>
    <x v="5"/>
    <x v="2545"/>
    <d v="2015-02-13T14:48:36"/>
    <x v="4"/>
  </r>
  <r>
    <n v="3176"/>
    <s v="Romeo and Juliet at Moody's Pub"/>
    <s v="Romeo and Juliet at Moody's Pub is an adapted, 90-minute version of Shakespeare's classic tragedy, performed for free in a restaurant"/>
    <x v="242"/>
    <x v="1593"/>
    <x v="2"/>
    <x v="0"/>
    <s v="USD"/>
    <n v="1376838000"/>
    <n v="1374531631"/>
    <b v="1"/>
    <x v="155"/>
    <b v="1"/>
    <s v="theater/plays"/>
    <n v="115"/>
    <x v="2126"/>
    <x v="2"/>
    <x v="5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x v="65"/>
    <x v="2111"/>
    <x v="2"/>
    <x v="0"/>
    <s v="USD"/>
    <n v="1426539600"/>
    <n v="1424296822"/>
    <b v="0"/>
    <x v="59"/>
    <b v="1"/>
    <s v="theater/plays"/>
    <n v="113"/>
    <x v="2127"/>
    <x v="2"/>
    <x v="5"/>
    <x v="2547"/>
    <d v="2015-03-16T21:00:00"/>
    <x v="4"/>
  </r>
  <r>
    <n v="476"/>
    <s v="Sight Word Music Videos"/>
    <s v="Animated Music Videos that teach kids how to read."/>
    <x v="268"/>
    <x v="2112"/>
    <x v="1"/>
    <x v="0"/>
    <s v="USD"/>
    <n v="1401767940"/>
    <n v="1398727441"/>
    <b v="0"/>
    <x v="146"/>
    <b v="0"/>
    <s v="film &amp; video/animation"/>
    <n v="2"/>
    <x v="2128"/>
    <x v="1"/>
    <x v="8"/>
    <x v="2548"/>
    <d v="2014-06-03T03:59:00"/>
    <x v="2"/>
  </r>
  <r>
    <n v="3573"/>
    <s v="Licensed To Ill"/>
    <s v="London based theatre makers collaborating to create a new show about the history of HipHop."/>
    <x v="43"/>
    <x v="2113"/>
    <x v="2"/>
    <x v="4"/>
    <s v="GBP"/>
    <n v="1415440846"/>
    <n v="1412845246"/>
    <b v="0"/>
    <x v="91"/>
    <b v="1"/>
    <s v="theater/plays"/>
    <n v="103"/>
    <x v="2129"/>
    <x v="2"/>
    <x v="5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x v="38"/>
    <x v="2114"/>
    <x v="2"/>
    <x v="0"/>
    <s v="USD"/>
    <n v="1417845600"/>
    <n v="1415194553"/>
    <b v="1"/>
    <x v="469"/>
    <b v="1"/>
    <s v="photography/photobooks"/>
    <n v="162"/>
    <x v="2130"/>
    <x v="3"/>
    <x v="6"/>
    <x v="2550"/>
    <d v="2014-12-06T06:00:00"/>
    <x v="2"/>
  </r>
  <r>
    <n v="3625"/>
    <s v="Village Pub Theatre- FRINGE 2015"/>
    <s v="Help us run Leithâ€™s acclaimed, year round pub theatre VPT as part of Edinburgh Fringe 2015. Presenting 72 short plays over two weeks."/>
    <x v="43"/>
    <x v="1380"/>
    <x v="2"/>
    <x v="4"/>
    <s v="GBP"/>
    <n v="1435851577"/>
    <n v="1433259577"/>
    <b v="0"/>
    <x v="91"/>
    <b v="1"/>
    <s v="theater/plays"/>
    <n v="103"/>
    <x v="2131"/>
    <x v="2"/>
    <x v="5"/>
    <x v="2551"/>
    <d v="2015-07-02T15:39:37"/>
    <x v="4"/>
  </r>
  <r>
    <n v="2487"/>
    <s v="Copyrighting 1978 Champs Finished Album"/>
    <s v="Raise enough money to fund the copyright cost for the full length indie rock record we spent the year recording."/>
    <x v="41"/>
    <x v="2115"/>
    <x v="2"/>
    <x v="0"/>
    <s v="USD"/>
    <n v="1338083997"/>
    <n v="1335491997"/>
    <b v="0"/>
    <x v="73"/>
    <b v="1"/>
    <s v="music/indie rock"/>
    <n v="100"/>
    <x v="2131"/>
    <x v="6"/>
    <x v="12"/>
    <x v="2552"/>
    <d v="2012-05-27T01:59:57"/>
    <x v="3"/>
  </r>
  <r>
    <n v="2644"/>
    <s v="Helios - Near Space Launch To Capture The 2017 Solar Eclipse (Canceled)"/>
    <s v="A historic manned launch into near space by 3 brave pilots to capture the 2017 total solar eclipse in virtual reality."/>
    <x v="11"/>
    <x v="1953"/>
    <x v="0"/>
    <x v="0"/>
    <s v="USD"/>
    <n v="1489172435"/>
    <n v="1486580435"/>
    <b v="1"/>
    <x v="121"/>
    <b v="0"/>
    <s v="technology/space exploration"/>
    <n v="2"/>
    <x v="2132"/>
    <x v="0"/>
    <x v="28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x v="318"/>
    <x v="2116"/>
    <x v="2"/>
    <x v="0"/>
    <s v="USD"/>
    <n v="1475163921"/>
    <n v="1472571921"/>
    <b v="0"/>
    <x v="69"/>
    <b v="1"/>
    <s v="technology/space exploration"/>
    <n v="106"/>
    <x v="2133"/>
    <x v="0"/>
    <x v="28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x v="166"/>
    <x v="2117"/>
    <x v="2"/>
    <x v="0"/>
    <s v="USD"/>
    <n v="1463184000"/>
    <n v="1461605020"/>
    <b v="0"/>
    <x v="100"/>
    <b v="1"/>
    <s v="film &amp; video/shorts"/>
    <n v="107"/>
    <x v="2134"/>
    <x v="1"/>
    <x v="26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x v="129"/>
    <x v="1232"/>
    <x v="2"/>
    <x v="4"/>
    <s v="GBP"/>
    <n v="1441042275"/>
    <n v="1438882275"/>
    <b v="0"/>
    <x v="97"/>
    <b v="1"/>
    <s v="theater/plays"/>
    <n v="105"/>
    <x v="2134"/>
    <x v="2"/>
    <x v="5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x v="65"/>
    <x v="2118"/>
    <x v="2"/>
    <x v="4"/>
    <s v="GBP"/>
    <n v="1421452682"/>
    <n v="1418860682"/>
    <b v="0"/>
    <x v="184"/>
    <b v="1"/>
    <s v="theater/plays"/>
    <n v="104"/>
    <x v="2134"/>
    <x v="2"/>
    <x v="5"/>
    <x v="2557"/>
    <d v="2015-01-16T23:58:02"/>
    <x v="4"/>
  </r>
  <r>
    <n v="816"/>
    <s v="Help Friends and Family Release Their Debut Album"/>
    <s v="Friends and Family have an album for you. They need your help to release it to the world."/>
    <x v="77"/>
    <x v="2119"/>
    <x v="2"/>
    <x v="0"/>
    <s v="USD"/>
    <n v="1365489000"/>
    <n v="1362776043"/>
    <b v="0"/>
    <x v="253"/>
    <b v="1"/>
    <s v="music/rock"/>
    <n v="115"/>
    <x v="2135"/>
    <x v="6"/>
    <x v="21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x v="248"/>
    <x v="290"/>
    <x v="1"/>
    <x v="0"/>
    <s v="USD"/>
    <n v="1324232504"/>
    <n v="1320776504"/>
    <b v="0"/>
    <x v="50"/>
    <b v="0"/>
    <s v="publishing/children's books"/>
    <n v="11"/>
    <x v="2136"/>
    <x v="4"/>
    <x v="37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x v="319"/>
    <x v="1541"/>
    <x v="1"/>
    <x v="0"/>
    <s v="USD"/>
    <n v="1354699421"/>
    <n v="1352107421"/>
    <b v="0"/>
    <x v="2"/>
    <b v="0"/>
    <s v="film &amp; video/animation"/>
    <n v="23"/>
    <x v="2137"/>
    <x v="1"/>
    <x v="8"/>
    <x v="2560"/>
    <d v="2012-12-05T09:23:41"/>
    <x v="3"/>
  </r>
  <r>
    <n v="1672"/>
    <s v="High Altotude Debut Album"/>
    <s v="Sweet, sweet harmonies from Portland Oregon's premiere high school women's a cappella group."/>
    <x v="139"/>
    <x v="1775"/>
    <x v="2"/>
    <x v="0"/>
    <s v="USD"/>
    <n v="1338824730"/>
    <n v="1336232730"/>
    <b v="0"/>
    <x v="241"/>
    <b v="1"/>
    <s v="music/pop"/>
    <n v="113"/>
    <x v="2138"/>
    <x v="6"/>
    <x v="13"/>
    <x v="2561"/>
    <d v="2012-06-04T15:45:30"/>
    <x v="3"/>
  </r>
  <r>
    <n v="761"/>
    <s v="DONE WITH DEATH"/>
    <s v="The day Chuck died was the day everything changed. Now he has to save the afterlife from extinction or die again trying."/>
    <x v="1"/>
    <x v="2120"/>
    <x v="1"/>
    <x v="0"/>
    <s v="USD"/>
    <n v="1391364126"/>
    <n v="1388772126"/>
    <b v="0"/>
    <x v="0"/>
    <b v="0"/>
    <s v="publishing/fiction"/>
    <n v="5"/>
    <x v="2139"/>
    <x v="4"/>
    <x v="36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x v="1"/>
    <x v="2121"/>
    <x v="2"/>
    <x v="0"/>
    <s v="USD"/>
    <n v="1470369540"/>
    <n v="1467604804"/>
    <b v="0"/>
    <x v="470"/>
    <b v="1"/>
    <s v="music/electronic music"/>
    <n v="130"/>
    <x v="2140"/>
    <x v="6"/>
    <x v="25"/>
    <x v="2563"/>
    <d v="2016-08-05T03:59:00"/>
    <x v="1"/>
  </r>
  <r>
    <n v="2202"/>
    <s v="zircon - &quot;Identity Sequence&quot;: A cyberpunk-inspired journey"/>
    <s v="An electro-organic album of evolved dance music inspired by seminal cyberpunk works."/>
    <x v="57"/>
    <x v="2122"/>
    <x v="2"/>
    <x v="0"/>
    <s v="USD"/>
    <n v="1351801368"/>
    <n v="1349209368"/>
    <b v="0"/>
    <x v="471"/>
    <b v="1"/>
    <s v="music/electronic music"/>
    <n v="704"/>
    <x v="2141"/>
    <x v="6"/>
    <x v="25"/>
    <x v="2564"/>
    <d v="2012-11-01T20:22:48"/>
    <x v="3"/>
  </r>
  <r>
    <n v="646"/>
    <s v="Body Armor - The Super Female Police Officer of the Future!!"/>
    <s v="Small town police forces don't always have the resources to provide for the unique needs of female officers and their body armor."/>
    <x v="162"/>
    <x v="2123"/>
    <x v="2"/>
    <x v="0"/>
    <s v="USD"/>
    <n v="1407788867"/>
    <n v="1405196867"/>
    <b v="0"/>
    <x v="5"/>
    <b v="1"/>
    <s v="technology/wearables"/>
    <n v="132"/>
    <x v="2141"/>
    <x v="0"/>
    <x v="0"/>
    <x v="2565"/>
    <d v="2014-08-11T20:27:47"/>
    <x v="2"/>
  </r>
  <r>
    <n v="738"/>
    <s v="Under the Sour Sun: Hunger through the Eyes of a Child"/>
    <s v="The true story of a child's struggle with hunger, poverty, and war in El Salvador."/>
    <x v="41"/>
    <x v="2124"/>
    <x v="2"/>
    <x v="0"/>
    <s v="USD"/>
    <n v="1417409940"/>
    <n v="1414765794"/>
    <b v="0"/>
    <x v="179"/>
    <b v="1"/>
    <s v="publishing/nonfiction"/>
    <n v="107"/>
    <x v="2142"/>
    <x v="4"/>
    <x v="19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x v="90"/>
    <x v="1732"/>
    <x v="2"/>
    <x v="0"/>
    <s v="USD"/>
    <n v="1342921202"/>
    <n v="1340329202"/>
    <b v="0"/>
    <x v="40"/>
    <b v="1"/>
    <s v="music/rock"/>
    <n v="102"/>
    <x v="2143"/>
    <x v="6"/>
    <x v="21"/>
    <x v="2567"/>
    <d v="2012-07-22T01:40:02"/>
    <x v="3"/>
  </r>
  <r>
    <n v="774"/>
    <s v="Arabella makes her novel Pants On FIre! an audio book!"/>
    <s v="Arabella seeks studio time to professionally read her novel, making it available to listeners as an audio book on audible.com"/>
    <x v="34"/>
    <x v="2125"/>
    <x v="1"/>
    <x v="0"/>
    <s v="USD"/>
    <n v="1393181018"/>
    <n v="1390589018"/>
    <b v="0"/>
    <x v="11"/>
    <b v="0"/>
    <s v="publishing/fiction"/>
    <n v="70"/>
    <x v="2144"/>
    <x v="4"/>
    <x v="36"/>
    <x v="256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x v="65"/>
    <x v="2126"/>
    <x v="1"/>
    <x v="2"/>
    <s v="AUD"/>
    <n v="1476095783"/>
    <n v="1474886183"/>
    <b v="0"/>
    <x v="0"/>
    <b v="0"/>
    <s v="publishing/children's books"/>
    <n v="12"/>
    <x v="2144"/>
    <x v="4"/>
    <x v="37"/>
    <x v="2569"/>
    <d v="2016-10-10T10:36:23"/>
    <x v="1"/>
  </r>
  <r>
    <n v="3946"/>
    <s v="DR. Mecurio's Mythical Marvels &amp; Beastiry"/>
    <s v="Dr. Mecurio's is an original work of fantasy designed and written for the stage."/>
    <x v="27"/>
    <x v="2127"/>
    <x v="1"/>
    <x v="0"/>
    <s v="USD"/>
    <n v="1425110400"/>
    <n v="1422388822"/>
    <b v="0"/>
    <x v="27"/>
    <b v="0"/>
    <s v="theater/plays"/>
    <n v="3"/>
    <x v="2144"/>
    <x v="2"/>
    <x v="5"/>
    <x v="2570"/>
    <d v="2015-02-28T08:00:00"/>
    <x v="4"/>
  </r>
  <r>
    <n v="949"/>
    <s v="INBED"/>
    <s v="Der INBED ist ein innovatives Multisensor-Wearable fÃ¼r die SturzprÃ¤vention motorisch eingeschrÃ¤nkter Personen."/>
    <x v="26"/>
    <x v="2128"/>
    <x v="1"/>
    <x v="13"/>
    <s v="EUR"/>
    <n v="1456016576"/>
    <n v="1450832576"/>
    <b v="0"/>
    <x v="18"/>
    <b v="0"/>
    <s v="technology/wearables"/>
    <n v="1"/>
    <x v="2144"/>
    <x v="0"/>
    <x v="0"/>
    <x v="2571"/>
    <d v="2016-02-21T01:02:56"/>
    <x v="1"/>
  </r>
  <r>
    <n v="662"/>
    <s v="LW - the cool luminescent band with a watch"/>
    <s v="A stylish, durable safety light band on your wrist or ankle holds a watch or another modular accessory."/>
    <x v="320"/>
    <x v="2129"/>
    <x v="1"/>
    <x v="0"/>
    <s v="USD"/>
    <n v="1421404247"/>
    <n v="1418812247"/>
    <b v="0"/>
    <x v="9"/>
    <b v="0"/>
    <s v="technology/wearables"/>
    <n v="0"/>
    <x v="2144"/>
    <x v="0"/>
    <x v="0"/>
    <x v="2572"/>
    <d v="2015-01-16T10:30:47"/>
    <x v="4"/>
  </r>
  <r>
    <n v="2630"/>
    <s v="Asteroid What! - Very Near Earth Asteroids"/>
    <s v="Free and easy to use information when asteroids pass closer than the Moon. Stretch - take photos of all of these asteroids"/>
    <x v="65"/>
    <x v="2130"/>
    <x v="2"/>
    <x v="2"/>
    <s v="AUD"/>
    <n v="1467280800"/>
    <n v="1464921112"/>
    <b v="0"/>
    <x v="224"/>
    <b v="1"/>
    <s v="technology/space exploration"/>
    <n v="158"/>
    <x v="2145"/>
    <x v="0"/>
    <x v="28"/>
    <x v="2573"/>
    <d v="2016-06-30T10:00:00"/>
    <x v="1"/>
  </r>
  <r>
    <n v="1261"/>
    <s v="The Puget EP's Vinyl Release"/>
    <s v="We just recorded a stellar EP and we're trying to put it out on vinyl.  Can you help these punx out?"/>
    <x v="65"/>
    <x v="1482"/>
    <x v="2"/>
    <x v="0"/>
    <s v="USD"/>
    <n v="1390983227"/>
    <n v="1388391227"/>
    <b v="1"/>
    <x v="121"/>
    <b v="1"/>
    <s v="music/rock"/>
    <n v="101"/>
    <x v="2146"/>
    <x v="6"/>
    <x v="21"/>
    <x v="2574"/>
    <d v="2014-01-29T08:13:47"/>
    <x v="2"/>
  </r>
  <r>
    <n v="1638"/>
    <s v="Avenues EP 2013"/>
    <s v="Avenues will be going in to the studio to record a new EP with Matt Allison!"/>
    <x v="90"/>
    <x v="48"/>
    <x v="2"/>
    <x v="0"/>
    <s v="USD"/>
    <n v="1362086700"/>
    <n v="1358180968"/>
    <b v="0"/>
    <x v="5"/>
    <b v="1"/>
    <s v="music/rock"/>
    <n v="105"/>
    <x v="2147"/>
    <x v="6"/>
    <x v="21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x v="41"/>
    <x v="2131"/>
    <x v="2"/>
    <x v="0"/>
    <s v="USD"/>
    <n v="1348202807"/>
    <n v="1343018807"/>
    <b v="0"/>
    <x v="100"/>
    <b v="1"/>
    <s v="music/classical music"/>
    <n v="156"/>
    <x v="2148"/>
    <x v="6"/>
    <x v="30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x v="14"/>
    <x v="1962"/>
    <x v="2"/>
    <x v="0"/>
    <s v="USD"/>
    <n v="1448586000"/>
    <n v="1447195695"/>
    <b v="0"/>
    <x v="322"/>
    <b v="1"/>
    <s v="photography/photobooks"/>
    <n v="129"/>
    <x v="2149"/>
    <x v="3"/>
    <x v="6"/>
    <x v="2577"/>
    <d v="2015-11-27T01:00:00"/>
    <x v="4"/>
  </r>
  <r>
    <n v="1506"/>
    <s v="Holden Lane High School photobook"/>
    <s v="A photographic book consisting of 36 colour photographs that explore Holden Lane High School in its final state."/>
    <x v="41"/>
    <x v="2132"/>
    <x v="2"/>
    <x v="4"/>
    <s v="GBP"/>
    <n v="1406227904"/>
    <n v="1403635904"/>
    <b v="1"/>
    <x v="26"/>
    <b v="1"/>
    <s v="photography/photobooks"/>
    <n v="111"/>
    <x v="2150"/>
    <x v="3"/>
    <x v="6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x v="41"/>
    <x v="2133"/>
    <x v="2"/>
    <x v="0"/>
    <s v="USD"/>
    <n v="1337786944"/>
    <n v="1335194944"/>
    <b v="0"/>
    <x v="99"/>
    <b v="1"/>
    <s v="music/indie rock"/>
    <n v="101"/>
    <x v="2151"/>
    <x v="6"/>
    <x v="12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x v="217"/>
    <x v="2134"/>
    <x v="2"/>
    <x v="0"/>
    <s v="USD"/>
    <n v="1334784160"/>
    <n v="1332192160"/>
    <b v="0"/>
    <x v="23"/>
    <b v="1"/>
    <s v="music/pop"/>
    <n v="120"/>
    <x v="2152"/>
    <x v="6"/>
    <x v="13"/>
    <x v="2580"/>
    <d v="2012-04-18T21:22:40"/>
    <x v="3"/>
  </r>
  <r>
    <n v="1372"/>
    <s v="Ted Lukas &amp; the Misled new CD - &quot;FEED&quot;"/>
    <s v="Please help us raise funds to press our new CD!"/>
    <x v="34"/>
    <x v="1516"/>
    <x v="2"/>
    <x v="0"/>
    <s v="USD"/>
    <n v="1342115132"/>
    <n v="1339523132"/>
    <b v="0"/>
    <x v="62"/>
    <b v="1"/>
    <s v="music/rock"/>
    <n v="124"/>
    <x v="2153"/>
    <x v="6"/>
    <x v="21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x v="89"/>
    <x v="2135"/>
    <x v="2"/>
    <x v="0"/>
    <s v="USD"/>
    <n v="1339732740"/>
    <n v="1338346281"/>
    <b v="0"/>
    <x v="35"/>
    <b v="1"/>
    <s v="music/indie rock"/>
    <n v="187"/>
    <x v="2154"/>
    <x v="6"/>
    <x v="12"/>
    <x v="2582"/>
    <d v="2012-06-15T03:59:00"/>
    <x v="3"/>
  </r>
  <r>
    <n v="3487"/>
    <s v="Jericho Creek"/>
    <s v="Jericho Creek is an original production by Fledgling Theatre Company which will be performed at The Cockpit Theatre in July 2015"/>
    <x v="65"/>
    <x v="1071"/>
    <x v="2"/>
    <x v="4"/>
    <s v="GBP"/>
    <n v="1435185252"/>
    <n v="1432593252"/>
    <b v="0"/>
    <x v="170"/>
    <b v="1"/>
    <s v="theater/plays"/>
    <n v="128"/>
    <x v="2155"/>
    <x v="2"/>
    <x v="5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x v="65"/>
    <x v="2136"/>
    <x v="1"/>
    <x v="4"/>
    <s v="GBP"/>
    <n v="1488114358"/>
    <n v="1485522358"/>
    <b v="0"/>
    <x v="50"/>
    <b v="0"/>
    <s v="theater/plays"/>
    <n v="27"/>
    <x v="2155"/>
    <x v="2"/>
    <x v="5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x v="321"/>
    <x v="2137"/>
    <x v="2"/>
    <x v="4"/>
    <s v="GBP"/>
    <n v="1403964324"/>
    <n v="1401372324"/>
    <b v="0"/>
    <x v="113"/>
    <b v="1"/>
    <s v="theater/plays"/>
    <n v="100"/>
    <x v="2156"/>
    <x v="2"/>
    <x v="5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x v="322"/>
    <x v="1772"/>
    <x v="2"/>
    <x v="12"/>
    <s v="EUR"/>
    <n v="1472751121"/>
    <n v="1471887121"/>
    <b v="0"/>
    <x v="42"/>
    <b v="1"/>
    <s v="film &amp; video/shorts"/>
    <n v="2702"/>
    <x v="2157"/>
    <x v="1"/>
    <x v="26"/>
    <x v="2586"/>
    <d v="2016-09-01T17:32:01"/>
    <x v="1"/>
  </r>
  <r>
    <n v="3701"/>
    <s v="Dog Show"/>
    <s v="Part-silent film, part-thriller, Dog Show sees four actors play a community of dogs and their owners. One autumn, a killer strikes."/>
    <x v="41"/>
    <x v="2138"/>
    <x v="2"/>
    <x v="4"/>
    <s v="GBP"/>
    <n v="1433422793"/>
    <n v="1430830793"/>
    <b v="0"/>
    <x v="99"/>
    <b v="1"/>
    <s v="theater/plays"/>
    <n v="100"/>
    <x v="2158"/>
    <x v="2"/>
    <x v="5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x v="263"/>
    <x v="1715"/>
    <x v="2"/>
    <x v="4"/>
    <s v="GBP"/>
    <n v="1470058860"/>
    <n v="1469026903"/>
    <b v="0"/>
    <x v="18"/>
    <b v="1"/>
    <s v="theater/plays"/>
    <n v="108"/>
    <x v="2159"/>
    <x v="2"/>
    <x v="5"/>
    <x v="2588"/>
    <d v="2016-08-01T13:41:00"/>
    <x v="1"/>
  </r>
  <r>
    <n v="1357"/>
    <s v="Becoming Alicia"/>
    <s v="The search for identity leads one young woman to Mexico, where she follows her grandfather's journey back to America."/>
    <x v="65"/>
    <x v="1367"/>
    <x v="2"/>
    <x v="0"/>
    <s v="USD"/>
    <n v="1362117540"/>
    <n v="1359587137"/>
    <b v="0"/>
    <x v="109"/>
    <b v="1"/>
    <s v="publishing/nonfiction"/>
    <n v="125"/>
    <x v="2160"/>
    <x v="4"/>
    <x v="19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x v="38"/>
    <x v="2139"/>
    <x v="2"/>
    <x v="0"/>
    <s v="USD"/>
    <n v="1346765347"/>
    <n v="1343741347"/>
    <b v="1"/>
    <x v="472"/>
    <b v="1"/>
    <s v="music/rock"/>
    <n v="106"/>
    <x v="2161"/>
    <x v="6"/>
    <x v="21"/>
    <x v="2590"/>
    <d v="2012-09-04T13:29:07"/>
    <x v="3"/>
  </r>
  <r>
    <n v="780"/>
    <s v="Wess Meets West - Press Our New Album on CD!"/>
    <s v="We are finishing up recording our new record and we would like help with its physical CD release."/>
    <x v="90"/>
    <x v="104"/>
    <x v="2"/>
    <x v="0"/>
    <s v="USD"/>
    <n v="1304439025"/>
    <n v="1301847025"/>
    <b v="0"/>
    <x v="5"/>
    <b v="1"/>
    <s v="music/rock"/>
    <n v="104"/>
    <x v="2162"/>
    <x v="6"/>
    <x v="21"/>
    <x v="2591"/>
    <d v="2011-05-03T16:10:25"/>
    <x v="5"/>
  </r>
  <r>
    <n v="3159"/>
    <s v="Waxwing: A New Play"/>
    <s v="WAXWING is an exciting new world premiere of mythic (perhaps even apocalyptic!) proportions."/>
    <x v="41"/>
    <x v="2140"/>
    <x v="2"/>
    <x v="0"/>
    <s v="USD"/>
    <n v="1326927600"/>
    <n v="1323221761"/>
    <b v="1"/>
    <x v="121"/>
    <b v="1"/>
    <s v="theater/plays"/>
    <n v="133"/>
    <x v="2163"/>
    <x v="2"/>
    <x v="5"/>
    <x v="2592"/>
    <d v="2012-01-18T2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x v="22"/>
    <x v="2141"/>
    <x v="1"/>
    <x v="13"/>
    <s v="EUR"/>
    <n v="1456043057"/>
    <n v="1453451057"/>
    <b v="0"/>
    <x v="12"/>
    <b v="0"/>
    <s v="publishing/translations"/>
    <n v="1"/>
    <x v="2163"/>
    <x v="4"/>
    <x v="7"/>
    <x v="2593"/>
    <d v="2016-02-21T08:24:17"/>
    <x v="1"/>
  </r>
  <r>
    <n v="471"/>
    <s v="Red Origins"/>
    <s v="Three kids try to stop Mazi Mbe's plan to restore Africa to its original state where Tricksters &amp; Spirits ruled_x000a_and Juju was law."/>
    <x v="51"/>
    <x v="2142"/>
    <x v="1"/>
    <x v="0"/>
    <s v="USD"/>
    <n v="1397924379"/>
    <n v="1394039979"/>
    <b v="0"/>
    <x v="85"/>
    <b v="0"/>
    <s v="film &amp; video/animation"/>
    <n v="12"/>
    <x v="2164"/>
    <x v="1"/>
    <x v="8"/>
    <x v="2594"/>
    <d v="2014-04-19T16:19:39"/>
    <x v="2"/>
  </r>
  <r>
    <n v="1473"/>
    <s v="ONE LOVES ONLY FORM"/>
    <s v="Public Radio Project"/>
    <x v="41"/>
    <x v="2143"/>
    <x v="2"/>
    <x v="0"/>
    <s v="USD"/>
    <n v="1330644639"/>
    <n v="1328052639"/>
    <b v="1"/>
    <x v="86"/>
    <b v="1"/>
    <s v="publishing/radio &amp; podcasts"/>
    <n v="121"/>
    <x v="2165"/>
    <x v="4"/>
    <x v="34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x v="323"/>
    <x v="2144"/>
    <x v="1"/>
    <x v="0"/>
    <s v="USD"/>
    <n v="1421543520"/>
    <n v="1416445931"/>
    <b v="0"/>
    <x v="11"/>
    <b v="0"/>
    <s v="technology/web"/>
    <n v="0"/>
    <x v="2166"/>
    <x v="0"/>
    <x v="24"/>
    <x v="2596"/>
    <d v="2015-01-18T01:12:00"/>
    <x v="4"/>
  </r>
  <r>
    <n v="3771"/>
    <s v="COME OUT SWINGIN'!"/>
    <s v="I would like to make a demo recording of six songs from COME OUT SWINGIN'!"/>
    <x v="90"/>
    <x v="2145"/>
    <x v="2"/>
    <x v="0"/>
    <s v="USD"/>
    <n v="1463529600"/>
    <n v="1462307652"/>
    <b v="0"/>
    <x v="73"/>
    <b v="1"/>
    <s v="theater/musical"/>
    <n v="146"/>
    <x v="2167"/>
    <x v="2"/>
    <x v="18"/>
    <x v="2597"/>
    <d v="2016-05-18T00:00:00"/>
    <x v="1"/>
  </r>
  <r>
    <n v="3372"/>
    <s v="All the Best, Jack"/>
    <s v="This play tells the story of the toxicity of sensationalism shown through one man's struggle with notoriety."/>
    <x v="90"/>
    <x v="2015"/>
    <x v="2"/>
    <x v="0"/>
    <s v="USD"/>
    <n v="1408942740"/>
    <n v="1407157756"/>
    <b v="0"/>
    <x v="5"/>
    <b v="1"/>
    <s v="theater/plays"/>
    <n v="104"/>
    <x v="2168"/>
    <x v="2"/>
    <x v="5"/>
    <x v="259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x v="324"/>
    <x v="1176"/>
    <x v="1"/>
    <x v="0"/>
    <s v="USD"/>
    <n v="1413992210"/>
    <n v="1411400210"/>
    <b v="0"/>
    <x v="14"/>
    <b v="0"/>
    <s v="theater/plays"/>
    <n v="8"/>
    <x v="2168"/>
    <x v="2"/>
    <x v="5"/>
    <x v="259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x v="26"/>
    <x v="2146"/>
    <x v="0"/>
    <x v="0"/>
    <s v="USD"/>
    <n v="1484698998"/>
    <n v="1479514998"/>
    <b v="0"/>
    <x v="17"/>
    <b v="0"/>
    <s v="film &amp; video/science fiction"/>
    <n v="1"/>
    <x v="2168"/>
    <x v="1"/>
    <x v="17"/>
    <x v="2600"/>
    <d v="2017-01-18T00:23:18"/>
    <x v="0"/>
  </r>
  <r>
    <n v="3534"/>
    <s v="Night of Ashes"/>
    <s v="A Theatrical Prequel to Hell's Rebels, the current Pathfinder Adventure Path from Paizo Publishing"/>
    <x v="1"/>
    <x v="2147"/>
    <x v="2"/>
    <x v="0"/>
    <s v="USD"/>
    <n v="1443711623"/>
    <n v="1440687623"/>
    <b v="0"/>
    <x v="172"/>
    <b v="1"/>
    <s v="theater/plays"/>
    <n v="156"/>
    <x v="2169"/>
    <x v="2"/>
    <x v="5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x v="90"/>
    <x v="2148"/>
    <x v="1"/>
    <x v="0"/>
    <s v="USD"/>
    <n v="1414354080"/>
    <n v="1411587606"/>
    <b v="0"/>
    <x v="9"/>
    <b v="0"/>
    <s v="theater/plays"/>
    <n v="15"/>
    <x v="2170"/>
    <x v="2"/>
    <x v="5"/>
    <x v="2602"/>
    <d v="2014-10-26T20:08:00"/>
    <x v="2"/>
  </r>
  <r>
    <n v="3271"/>
    <s v="Saxon Court at Southwark Playhouse"/>
    <s v="A razor sharp satire to darken your Christmas."/>
    <x v="41"/>
    <x v="2149"/>
    <x v="2"/>
    <x v="4"/>
    <s v="GBP"/>
    <n v="1414927775"/>
    <n v="1412332175"/>
    <b v="1"/>
    <x v="262"/>
    <b v="1"/>
    <s v="theater/plays"/>
    <n v="130"/>
    <x v="2171"/>
    <x v="2"/>
    <x v="5"/>
    <x v="2603"/>
    <d v="2014-11-02T11:29:35"/>
    <x v="2"/>
  </r>
  <r>
    <n v="1258"/>
    <s v="Mustard Plug New Record!"/>
    <s v="Mustard Plug needs help funding their new record.  Please help the Grand Rapids, MI band put out their 7th record!"/>
    <x v="12"/>
    <x v="2150"/>
    <x v="2"/>
    <x v="0"/>
    <s v="USD"/>
    <n v="1377960012"/>
    <n v="1375368012"/>
    <b v="1"/>
    <x v="473"/>
    <b v="1"/>
    <s v="music/rock"/>
    <n v="213"/>
    <x v="2172"/>
    <x v="6"/>
    <x v="21"/>
    <x v="2604"/>
    <d v="2013-08-31T14:40:12"/>
    <x v="6"/>
  </r>
  <r>
    <n v="3580"/>
    <s v="Annabel Lost"/>
    <s v="Annabel Lost combines visual art and performance poetry to tell the story of two orphaned refugees, Quetzal and Rhime."/>
    <x v="186"/>
    <x v="229"/>
    <x v="2"/>
    <x v="0"/>
    <s v="USD"/>
    <n v="1425185940"/>
    <n v="1421900022"/>
    <b v="0"/>
    <x v="5"/>
    <b v="1"/>
    <s v="theater/plays"/>
    <n v="114"/>
    <x v="2173"/>
    <x v="2"/>
    <x v="5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x v="141"/>
    <x v="2151"/>
    <x v="1"/>
    <x v="0"/>
    <s v="USD"/>
    <n v="1330478998"/>
    <n v="1327886998"/>
    <b v="0"/>
    <x v="191"/>
    <b v="0"/>
    <s v="publishing/children's books"/>
    <n v="5"/>
    <x v="2174"/>
    <x v="4"/>
    <x v="37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x v="34"/>
    <x v="2152"/>
    <x v="2"/>
    <x v="0"/>
    <s v="USD"/>
    <n v="1340429276"/>
    <n v="1335245276"/>
    <b v="0"/>
    <x v="62"/>
    <b v="1"/>
    <s v="music/indie rock"/>
    <n v="121"/>
    <x v="2175"/>
    <x v="6"/>
    <x v="12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x v="27"/>
    <x v="2153"/>
    <x v="0"/>
    <x v="0"/>
    <s v="USD"/>
    <n v="1467398138"/>
    <n v="1465670138"/>
    <b v="0"/>
    <x v="11"/>
    <b v="0"/>
    <s v="technology/web"/>
    <n v="6"/>
    <x v="2176"/>
    <x v="0"/>
    <x v="24"/>
    <x v="2608"/>
    <d v="2016-07-01T18:35:38"/>
    <x v="1"/>
  </r>
  <r>
    <n v="1188"/>
    <s v="Because Dance."/>
    <s v="A photobook of young dancers and their inspiring stories, photographed in beautiful and unique locations."/>
    <x v="65"/>
    <x v="219"/>
    <x v="2"/>
    <x v="8"/>
    <s v="CAD"/>
    <n v="1482943740"/>
    <n v="1481129340"/>
    <b v="0"/>
    <x v="250"/>
    <b v="1"/>
    <s v="photography/photobooks"/>
    <n v="161"/>
    <x v="2177"/>
    <x v="3"/>
    <x v="6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x v="139"/>
    <x v="2154"/>
    <x v="2"/>
    <x v="0"/>
    <s v="USD"/>
    <n v="1414284180"/>
    <n v="1410558948"/>
    <b v="0"/>
    <x v="16"/>
    <b v="1"/>
    <s v="theater/plays"/>
    <n v="100"/>
    <x v="2177"/>
    <x v="2"/>
    <x v="5"/>
    <x v="2610"/>
    <d v="2014-10-26T00:43:00"/>
    <x v="2"/>
  </r>
  <r>
    <n v="3191"/>
    <s v="Decree 770: Europa"/>
    <s v="A brand new musical about the ban of contraception and abortion in Romania and the revolution that ended it all in 1989."/>
    <x v="229"/>
    <x v="1826"/>
    <x v="1"/>
    <x v="0"/>
    <s v="USD"/>
    <n v="1471370869"/>
    <n v="1466186869"/>
    <b v="0"/>
    <x v="9"/>
    <b v="0"/>
    <s v="theater/musical"/>
    <n v="4"/>
    <x v="2178"/>
    <x v="2"/>
    <x v="18"/>
    <x v="2611"/>
    <d v="2016-08-16T18:07:4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129"/>
    <x v="2155"/>
    <x v="2"/>
    <x v="0"/>
    <s v="USD"/>
    <n v="1339074857"/>
    <n v="1336482857"/>
    <b v="1"/>
    <x v="144"/>
    <b v="1"/>
    <s v="music/indie rock"/>
    <n v="157"/>
    <x v="2179"/>
    <x v="6"/>
    <x v="12"/>
    <x v="2612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x v="34"/>
    <x v="1108"/>
    <x v="2"/>
    <x v="4"/>
    <s v="GBP"/>
    <n v="1476651600"/>
    <n v="1473189335"/>
    <b v="0"/>
    <x v="3"/>
    <b v="1"/>
    <s v="theater/musical"/>
    <n v="113"/>
    <x v="2179"/>
    <x v="2"/>
    <x v="18"/>
    <x v="2613"/>
    <d v="2016-10-16T21:00:00"/>
    <x v="1"/>
  </r>
  <r>
    <n v="1079"/>
    <s v="Sirius Online, an indie Space MMO"/>
    <s v="Sirius Online is currently the work of two brothers striving to bring the Era of Freelancer back, adding dynamic markets and more."/>
    <x v="86"/>
    <x v="2156"/>
    <x v="1"/>
    <x v="13"/>
    <s v="EUR"/>
    <n v="1463232936"/>
    <n v="1461072936"/>
    <b v="0"/>
    <x v="76"/>
    <b v="0"/>
    <s v="games/video games"/>
    <n v="3"/>
    <x v="2179"/>
    <x v="7"/>
    <x v="23"/>
    <x v="2614"/>
    <d v="2016-05-14T13:35:36"/>
    <x v="1"/>
  </r>
  <r>
    <n v="2936"/>
    <s v="Put Music in our Musical: Rosetown Playhouse"/>
    <s v="We need your help to complete our musical! Help us add two more original songs to our winter show, Babes in Toyland."/>
    <x v="90"/>
    <x v="1857"/>
    <x v="2"/>
    <x v="0"/>
    <s v="USD"/>
    <n v="1413176340"/>
    <n v="1412091423"/>
    <b v="0"/>
    <x v="23"/>
    <b v="1"/>
    <s v="theater/musical"/>
    <n v="128"/>
    <x v="2180"/>
    <x v="2"/>
    <x v="18"/>
    <x v="2615"/>
    <d v="2014-10-13T04:59:00"/>
    <x v="2"/>
  </r>
  <r>
    <n v="2471"/>
    <s v="Confused Disciples - &quot;Sleepamation&quot;"/>
    <s v="Confused Disciples' debut album &quot;Sleepamation&quot; is (finally) all recorded and mixed, now all that's left is mastering and duplication."/>
    <x v="34"/>
    <x v="921"/>
    <x v="2"/>
    <x v="0"/>
    <s v="USD"/>
    <n v="1327535392"/>
    <n v="1324079392"/>
    <b v="0"/>
    <x v="24"/>
    <b v="1"/>
    <s v="music/indie rock"/>
    <n v="128"/>
    <x v="2180"/>
    <x v="6"/>
    <x v="12"/>
    <x v="2616"/>
    <d v="2012-01-25T23:49:52"/>
    <x v="3"/>
  </r>
  <r>
    <n v="1849"/>
    <s v="Release the Skyline Album"/>
    <s v="Release the Skylines is a small, local Cleveland metal band looking to record an album."/>
    <x v="225"/>
    <x v="412"/>
    <x v="2"/>
    <x v="0"/>
    <s v="USD"/>
    <n v="1350505059"/>
    <n v="1347913059"/>
    <b v="0"/>
    <x v="49"/>
    <b v="1"/>
    <s v="music/rock"/>
    <n v="100"/>
    <x v="2181"/>
    <x v="6"/>
    <x v="21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x v="87"/>
    <x v="2157"/>
    <x v="1"/>
    <x v="4"/>
    <s v="GBP"/>
    <n v="1467531536"/>
    <n v="1464939536"/>
    <b v="0"/>
    <x v="66"/>
    <b v="0"/>
    <s v="photography/photobooks"/>
    <n v="13"/>
    <x v="2182"/>
    <x v="3"/>
    <x v="6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14"/>
    <x v="2158"/>
    <x v="2"/>
    <x v="0"/>
    <s v="USD"/>
    <n v="1402341615"/>
    <n v="1399490415"/>
    <b v="1"/>
    <x v="168"/>
    <b v="1"/>
    <s v="theater/plays"/>
    <n v="107"/>
    <x v="2183"/>
    <x v="2"/>
    <x v="5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x v="67"/>
    <x v="2159"/>
    <x v="0"/>
    <x v="0"/>
    <s v="USD"/>
    <n v="1439298052"/>
    <n v="1436965252"/>
    <b v="0"/>
    <x v="11"/>
    <b v="0"/>
    <s v="film &amp; video/science fiction"/>
    <n v="8"/>
    <x v="2184"/>
    <x v="1"/>
    <x v="17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x v="1"/>
    <x v="2160"/>
    <x v="1"/>
    <x v="4"/>
    <s v="GBP"/>
    <n v="1462539840"/>
    <n v="1460034594"/>
    <b v="0"/>
    <x v="74"/>
    <b v="0"/>
    <s v="theater/plays"/>
    <n v="10"/>
    <x v="2185"/>
    <x v="2"/>
    <x v="5"/>
    <x v="2621"/>
    <d v="2016-05-06T13:04:00"/>
    <x v="1"/>
  </r>
  <r>
    <n v="3737"/>
    <s v="Measure For Measure"/>
    <s v="The ASU Theatre and Shakespeare Club presents Measure For Measure directed by Jordyn Ochser."/>
    <x v="151"/>
    <x v="1213"/>
    <x v="1"/>
    <x v="0"/>
    <s v="USD"/>
    <n v="1447311540"/>
    <n v="1445358903"/>
    <b v="0"/>
    <x v="9"/>
    <b v="0"/>
    <s v="theater/plays"/>
    <n v="21"/>
    <x v="2186"/>
    <x v="2"/>
    <x v="5"/>
    <x v="2622"/>
    <d v="2015-11-12T06:59:00"/>
    <x v="4"/>
  </r>
  <r>
    <n v="2382"/>
    <s v="These Easy Days (Canceled)"/>
    <s v="Netiquette classes to teach our youth how make proper use of computer-mediated communications for personal and educational success."/>
    <x v="43"/>
    <x v="1214"/>
    <x v="0"/>
    <x v="0"/>
    <s v="USD"/>
    <n v="1438662603"/>
    <n v="1436502603"/>
    <b v="0"/>
    <x v="12"/>
    <b v="0"/>
    <s v="technology/web"/>
    <n v="3"/>
    <x v="2186"/>
    <x v="0"/>
    <x v="24"/>
    <x v="2623"/>
    <d v="2015-08-04T04:30:03"/>
    <x v="4"/>
  </r>
  <r>
    <n v="1149"/>
    <s v="The Floridian Food Truck"/>
    <s v="Bringing culturally diverse Floridian cuisine to the people!"/>
    <x v="7"/>
    <x v="1214"/>
    <x v="1"/>
    <x v="0"/>
    <s v="USD"/>
    <n v="1466096566"/>
    <n v="1463504566"/>
    <b v="0"/>
    <x v="12"/>
    <b v="0"/>
    <s v="food/food trucks"/>
    <n v="0"/>
    <x v="2186"/>
    <x v="5"/>
    <x v="10"/>
    <x v="2624"/>
    <d v="2016-06-16T17:02:46"/>
    <x v="1"/>
  </r>
  <r>
    <n v="1718"/>
    <s v="The Prodigal Son"/>
    <s v="A melody for the galaxy."/>
    <x v="5"/>
    <x v="1214"/>
    <x v="1"/>
    <x v="0"/>
    <s v="USD"/>
    <n v="1463201940"/>
    <n v="1459435149"/>
    <b v="0"/>
    <x v="12"/>
    <b v="0"/>
    <s v="music/faith"/>
    <n v="0"/>
    <x v="2186"/>
    <x v="6"/>
    <x v="15"/>
    <x v="2625"/>
    <d v="2016-05-14T04:59:00"/>
    <x v="1"/>
  </r>
  <r>
    <n v="2510"/>
    <s v="Dugout Dogs, Americas love of hot dogs and baseball!"/>
    <s v="Dugout Dogs will be specializing in the many hot dog and sausage styles sold at baseball parks around Major League Baseball (MLB)."/>
    <x v="7"/>
    <x v="1214"/>
    <x v="1"/>
    <x v="0"/>
    <s v="USD"/>
    <n v="1431647772"/>
    <n v="1426463772"/>
    <b v="0"/>
    <x v="12"/>
    <b v="0"/>
    <s v="food/restaurants"/>
    <n v="0"/>
    <x v="2186"/>
    <x v="5"/>
    <x v="38"/>
    <x v="2626"/>
    <d v="2015-05-14T23:56:12"/>
    <x v="4"/>
  </r>
  <r>
    <n v="3052"/>
    <s v="Funding for a new theater facility in Walker Minnesota"/>
    <s v="To let the arts continue in Walker Minnesota We need a performing arts space and art gallery"/>
    <x v="7"/>
    <x v="1214"/>
    <x v="1"/>
    <x v="0"/>
    <s v="USD"/>
    <n v="1432828740"/>
    <n v="1430237094"/>
    <b v="0"/>
    <x v="12"/>
    <b v="0"/>
    <s v="theater/spaces"/>
    <n v="0"/>
    <x v="2186"/>
    <x v="2"/>
    <x v="3"/>
    <x v="2627"/>
    <d v="2015-05-28T15:59:00"/>
    <x v="4"/>
  </r>
  <r>
    <n v="2273"/>
    <s v="Get Adler! Premium Edition"/>
    <s v="London, 1937. Top-Secret docs are missing. So, too, is Agent Adler! Intelligence has 7 hrs to find him. Deduction, Deception &amp; Action!"/>
    <x v="14"/>
    <x v="1336"/>
    <x v="2"/>
    <x v="8"/>
    <s v="CAD"/>
    <n v="1489320642"/>
    <n v="1487164242"/>
    <b v="0"/>
    <x v="115"/>
    <b v="1"/>
    <s v="games/tabletop games"/>
    <n v="220"/>
    <x v="2187"/>
    <x v="7"/>
    <x v="22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x v="14"/>
    <x v="2161"/>
    <x v="2"/>
    <x v="0"/>
    <s v="USD"/>
    <n v="1369010460"/>
    <n v="1366381877"/>
    <b v="0"/>
    <x v="235"/>
    <b v="1"/>
    <s v="publishing/nonfiction"/>
    <n v="102"/>
    <x v="2188"/>
    <x v="4"/>
    <x v="19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x v="90"/>
    <x v="2162"/>
    <x v="2"/>
    <x v="0"/>
    <s v="USD"/>
    <n v="1476579600"/>
    <n v="1474641914"/>
    <b v="0"/>
    <x v="144"/>
    <b v="1"/>
    <s v="technology/space exploration"/>
    <n v="187"/>
    <x v="2189"/>
    <x v="0"/>
    <x v="28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x v="151"/>
    <x v="2163"/>
    <x v="2"/>
    <x v="0"/>
    <s v="USD"/>
    <n v="1303147459"/>
    <n v="1297880659"/>
    <b v="0"/>
    <x v="191"/>
    <b v="1"/>
    <s v="publishing/nonfiction"/>
    <n v="118"/>
    <x v="2190"/>
    <x v="4"/>
    <x v="19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x v="7"/>
    <x v="2164"/>
    <x v="1"/>
    <x v="0"/>
    <s v="USD"/>
    <n v="1486693145"/>
    <n v="1484101145"/>
    <b v="0"/>
    <x v="105"/>
    <b v="0"/>
    <s v="technology/wearables"/>
    <n v="2"/>
    <x v="2190"/>
    <x v="0"/>
    <x v="0"/>
    <x v="2632"/>
    <d v="2017-02-10T02:19:05"/>
    <x v="0"/>
  </r>
  <r>
    <n v="70"/>
    <s v="Scraps"/>
    <s v="Maggie barely survives a deranged baptism by her mother only to be born again to a string of foster parents. Things can always be worse"/>
    <x v="34"/>
    <x v="929"/>
    <x v="2"/>
    <x v="0"/>
    <s v="USD"/>
    <n v="1315171845"/>
    <n v="1309987845"/>
    <b v="0"/>
    <x v="24"/>
    <b v="1"/>
    <s v="film &amp; video/shorts"/>
    <n v="127"/>
    <x v="2191"/>
    <x v="1"/>
    <x v="26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x v="65"/>
    <x v="2165"/>
    <x v="2"/>
    <x v="12"/>
    <s v="EUR"/>
    <n v="1469994300"/>
    <n v="1464815253"/>
    <b v="0"/>
    <x v="2"/>
    <b v="1"/>
    <s v="music/metal"/>
    <n v="130"/>
    <x v="2192"/>
    <x v="6"/>
    <x v="40"/>
    <x v="2634"/>
    <d v="2016-07-31T19:45:00"/>
    <x v="1"/>
  </r>
  <r>
    <n v="3047"/>
    <s v="Acting V Senior Showcase"/>
    <s v="Hi! We're the Graduating Seniors Acting V Seniors at Temple University! Welcome to our Kick starter Page!"/>
    <x v="34"/>
    <x v="2166"/>
    <x v="2"/>
    <x v="0"/>
    <s v="USD"/>
    <n v="1461762960"/>
    <n v="1457999054"/>
    <b v="0"/>
    <x v="113"/>
    <b v="1"/>
    <s v="theater/spaces"/>
    <n v="149"/>
    <x v="2193"/>
    <x v="2"/>
    <x v="3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x v="90"/>
    <x v="1588"/>
    <x v="2"/>
    <x v="0"/>
    <s v="USD"/>
    <n v="1457071397"/>
    <n v="1451887397"/>
    <b v="0"/>
    <x v="5"/>
    <b v="1"/>
    <s v="theater/spaces"/>
    <n v="101"/>
    <x v="2194"/>
    <x v="2"/>
    <x v="3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x v="117"/>
    <x v="2167"/>
    <x v="2"/>
    <x v="0"/>
    <s v="USD"/>
    <n v="1481737761"/>
    <n v="1479577761"/>
    <b v="0"/>
    <x v="77"/>
    <b v="1"/>
    <s v="theater/plays"/>
    <n v="128"/>
    <x v="2195"/>
    <x v="2"/>
    <x v="5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x v="49"/>
    <x v="2168"/>
    <x v="2"/>
    <x v="0"/>
    <s v="USD"/>
    <n v="1461369600"/>
    <n v="1458748809"/>
    <b v="0"/>
    <x v="259"/>
    <b v="1"/>
    <s v="games/tabletop games"/>
    <n v="108"/>
    <x v="2196"/>
    <x v="7"/>
    <x v="22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x v="65"/>
    <x v="2169"/>
    <x v="2"/>
    <x v="0"/>
    <s v="USD"/>
    <n v="1415815393"/>
    <n v="1413997393"/>
    <b v="0"/>
    <x v="94"/>
    <b v="1"/>
    <s v="music/indie rock"/>
    <n v="108"/>
    <x v="2197"/>
    <x v="6"/>
    <x v="12"/>
    <x v="2639"/>
    <d v="2014-11-12T18:03:13"/>
    <x v="2"/>
  </r>
  <r>
    <n v="3222"/>
    <s v="Shakespeare in ASL - and FREE for everyone"/>
    <s v="Shakespeare's classic re-imagined as a spoken and signed production for deaf and hearing audiences"/>
    <x v="14"/>
    <x v="1327"/>
    <x v="2"/>
    <x v="0"/>
    <s v="USD"/>
    <n v="1445722140"/>
    <n v="1443016697"/>
    <b v="1"/>
    <x v="67"/>
    <b v="1"/>
    <s v="theater/plays"/>
    <n v="125"/>
    <x v="2198"/>
    <x v="2"/>
    <x v="5"/>
    <x v="2640"/>
    <d v="2015-10-24T21:29:00"/>
    <x v="4"/>
  </r>
  <r>
    <n v="3891"/>
    <s v="Out of the Box: A Mime Story"/>
    <s v="A comedy about a mime who dreams of becoming a stand up comedian."/>
    <x v="162"/>
    <x v="1433"/>
    <x v="1"/>
    <x v="0"/>
    <s v="USD"/>
    <n v="1427086740"/>
    <n v="1424488244"/>
    <b v="0"/>
    <x v="18"/>
    <b v="0"/>
    <s v="theater/plays"/>
    <n v="33"/>
    <x v="2198"/>
    <x v="2"/>
    <x v="5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x v="1"/>
    <x v="2170"/>
    <x v="2"/>
    <x v="0"/>
    <s v="USD"/>
    <n v="1253937540"/>
    <n v="1251214014"/>
    <b v="1"/>
    <x v="125"/>
    <b v="1"/>
    <s v="music/indie rock"/>
    <n v="121"/>
    <x v="2199"/>
    <x v="6"/>
    <x v="12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x v="90"/>
    <x v="2171"/>
    <x v="2"/>
    <x v="2"/>
    <s v="AUD"/>
    <n v="1487093020"/>
    <n v="1485278620"/>
    <b v="0"/>
    <x v="474"/>
    <b v="1"/>
    <s v="games/tabletop games"/>
    <n v="780"/>
    <x v="2200"/>
    <x v="7"/>
    <x v="22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x v="14"/>
    <x v="736"/>
    <x v="2"/>
    <x v="4"/>
    <s v="GBP"/>
    <n v="1449756896"/>
    <n v="1447164896"/>
    <b v="0"/>
    <x v="138"/>
    <b v="1"/>
    <s v="theater/plays"/>
    <n v="107"/>
    <x v="2201"/>
    <x v="2"/>
    <x v="5"/>
    <x v="2644"/>
    <d v="2015-12-10T14:14:56"/>
    <x v="4"/>
  </r>
  <r>
    <n v="1611"/>
    <s v="Skelton-Luns CD/7&quot;             No Big Deal."/>
    <s v="Skelton-Luns CD/7&quot; No Big Deal."/>
    <x v="162"/>
    <x v="927"/>
    <x v="2"/>
    <x v="0"/>
    <s v="USD"/>
    <n v="1370390432"/>
    <n v="1368576032"/>
    <b v="0"/>
    <x v="5"/>
    <b v="1"/>
    <s v="music/rock"/>
    <n v="125"/>
    <x v="2202"/>
    <x v="6"/>
    <x v="21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x v="22"/>
    <x v="2172"/>
    <x v="2"/>
    <x v="0"/>
    <s v="USD"/>
    <n v="1412121600"/>
    <n v="1408565860"/>
    <b v="1"/>
    <x v="475"/>
    <b v="1"/>
    <s v="technology/hardware"/>
    <n v="157"/>
    <x v="2203"/>
    <x v="0"/>
    <x v="4"/>
    <x v="2646"/>
    <d v="2014-10-01T00:00:00"/>
    <x v="2"/>
  </r>
  <r>
    <n v="2468"/>
    <s v="New &quot;Jesse Denaro&quot; Album!"/>
    <s v="Please donate, support &amp; share this project so that I may be able to record my new EP this fall!"/>
    <x v="65"/>
    <x v="2173"/>
    <x v="2"/>
    <x v="0"/>
    <s v="USD"/>
    <n v="1351400400"/>
    <n v="1348285321"/>
    <b v="0"/>
    <x v="94"/>
    <b v="1"/>
    <s v="music/indie rock"/>
    <n v="107"/>
    <x v="2203"/>
    <x v="6"/>
    <x v="12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x v="90"/>
    <x v="2015"/>
    <x v="2"/>
    <x v="0"/>
    <s v="USD"/>
    <n v="1437676380"/>
    <n v="1435670452"/>
    <b v="0"/>
    <x v="6"/>
    <b v="1"/>
    <s v="theater/plays"/>
    <n v="104"/>
    <x v="2204"/>
    <x v="2"/>
    <x v="5"/>
    <x v="2648"/>
    <d v="2015-07-23T18:33:00"/>
    <x v="4"/>
  </r>
  <r>
    <n v="2785"/>
    <s v="Henry VI: The War of the Roses"/>
    <s v="Bare Theatre and Raleigh Little Theatre present Shakespeare's epic, set in a post-apocalyptic dystopia."/>
    <x v="1"/>
    <x v="2174"/>
    <x v="2"/>
    <x v="0"/>
    <s v="USD"/>
    <n v="1470430800"/>
    <n v="1467865967"/>
    <b v="0"/>
    <x v="212"/>
    <b v="1"/>
    <s v="theater/plays"/>
    <n v="105"/>
    <x v="2205"/>
    <x v="2"/>
    <x v="5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x v="65"/>
    <x v="2175"/>
    <x v="2"/>
    <x v="0"/>
    <s v="USD"/>
    <n v="1480658966"/>
    <n v="1479449366"/>
    <b v="0"/>
    <x v="129"/>
    <b v="1"/>
    <s v="technology/space exploration"/>
    <n v="114"/>
    <x v="2206"/>
    <x v="0"/>
    <x v="28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x v="43"/>
    <x v="2176"/>
    <x v="1"/>
    <x v="0"/>
    <s v="USD"/>
    <n v="1405227540"/>
    <n v="1402058739"/>
    <b v="0"/>
    <x v="191"/>
    <b v="0"/>
    <s v="publishing/translations"/>
    <n v="27"/>
    <x v="2207"/>
    <x v="4"/>
    <x v="7"/>
    <x v="265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34"/>
    <x v="2177"/>
    <x v="2"/>
    <x v="0"/>
    <s v="USD"/>
    <n v="1436749200"/>
    <n v="1434997018"/>
    <b v="0"/>
    <x v="76"/>
    <b v="1"/>
    <s v="theater/plays"/>
    <n v="132"/>
    <x v="2208"/>
    <x v="2"/>
    <x v="5"/>
    <x v="2652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x v="8"/>
    <x v="1693"/>
    <x v="1"/>
    <x v="7"/>
    <s v="DKK"/>
    <n v="1424081477"/>
    <n v="1420798277"/>
    <b v="0"/>
    <x v="17"/>
    <b v="0"/>
    <s v="theater/musical"/>
    <n v="0"/>
    <x v="2208"/>
    <x v="2"/>
    <x v="18"/>
    <x v="2653"/>
    <d v="2015-02-16T10:11:17"/>
    <x v="4"/>
  </r>
  <r>
    <n v="844"/>
    <s v="FROSTBURN - Lords of the Trident's new album!"/>
    <s v="The NEW ALBUM from the MOST METAL BAND ON EARTH is here! (WARNING: May cause melted faces and headbanging-related spinal trauma!)"/>
    <x v="43"/>
    <x v="2178"/>
    <x v="2"/>
    <x v="0"/>
    <s v="USD"/>
    <n v="1414817940"/>
    <n v="1411489552"/>
    <b v="1"/>
    <x v="207"/>
    <b v="1"/>
    <s v="music/metal"/>
    <n v="194"/>
    <x v="2209"/>
    <x v="6"/>
    <x v="40"/>
    <x v="2654"/>
    <d v="2014-11-01T04:59:00"/>
    <x v="2"/>
  </r>
  <r>
    <n v="306"/>
    <s v="Escape/Artist: The Jason Escape Documentary"/>
    <s v="A feature-length documentary on the life of Boston escape artist Jason Escape."/>
    <x v="90"/>
    <x v="2179"/>
    <x v="2"/>
    <x v="0"/>
    <s v="USD"/>
    <n v="1363806333"/>
    <n v="1362081933"/>
    <b v="1"/>
    <x v="90"/>
    <b v="1"/>
    <s v="film &amp; video/documentary"/>
    <n v="293"/>
    <x v="2210"/>
    <x v="1"/>
    <x v="9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x v="239"/>
    <x v="2180"/>
    <x v="2"/>
    <x v="0"/>
    <s v="USD"/>
    <n v="1340641440"/>
    <n v="1339549982"/>
    <b v="0"/>
    <x v="73"/>
    <b v="1"/>
    <s v="music/rock"/>
    <n v="107"/>
    <x v="2210"/>
    <x v="6"/>
    <x v="21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x v="57"/>
    <x v="2181"/>
    <x v="2"/>
    <x v="4"/>
    <s v="GBP"/>
    <n v="1436114603"/>
    <n v="1433090603"/>
    <b v="1"/>
    <x v="38"/>
    <b v="1"/>
    <s v="theater/plays"/>
    <n v="103"/>
    <x v="2210"/>
    <x v="2"/>
    <x v="5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x v="63"/>
    <x v="2182"/>
    <x v="1"/>
    <x v="0"/>
    <s v="USD"/>
    <n v="1473211313"/>
    <n v="1472001713"/>
    <b v="0"/>
    <x v="24"/>
    <b v="0"/>
    <s v="theater/plays"/>
    <n v="18"/>
    <x v="2211"/>
    <x v="2"/>
    <x v="5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x v="63"/>
    <x v="2183"/>
    <x v="2"/>
    <x v="0"/>
    <s v="USD"/>
    <n v="1358198400"/>
    <n v="1354580949"/>
    <b v="0"/>
    <x v="256"/>
    <b v="1"/>
    <s v="publishing/nonfiction"/>
    <n v="156"/>
    <x v="2212"/>
    <x v="4"/>
    <x v="19"/>
    <x v="2659"/>
    <d v="2013-01-14T21:20:00"/>
    <x v="6"/>
  </r>
  <r>
    <n v="2795"/>
    <s v="Good Men Wanted at ANT Fest"/>
    <s v="A new play about five bad bitches who fought in the Civil War disguised as men, premiering at Ars Nova's ANT Fest."/>
    <x v="151"/>
    <x v="923"/>
    <x v="2"/>
    <x v="0"/>
    <s v="USD"/>
    <n v="1402095600"/>
    <n v="1400675841"/>
    <b v="0"/>
    <x v="113"/>
    <b v="1"/>
    <s v="theater/plays"/>
    <n v="104"/>
    <x v="2213"/>
    <x v="2"/>
    <x v="5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x v="1"/>
    <x v="685"/>
    <x v="2"/>
    <x v="4"/>
    <s v="GBP"/>
    <n v="1438358400"/>
    <n v="1437063121"/>
    <b v="0"/>
    <x v="266"/>
    <b v="1"/>
    <s v="theater/plays"/>
    <n v="101"/>
    <x v="2214"/>
    <x v="2"/>
    <x v="5"/>
    <x v="2661"/>
    <d v="2015-07-31T16:00:00"/>
    <x v="4"/>
  </r>
  <r>
    <n v="2937"/>
    <s v="UCAS"/>
    <s v="UCAS is a new British musical premiering at the Edinburgh Fringe Festival 2014."/>
    <x v="41"/>
    <x v="142"/>
    <x v="2"/>
    <x v="4"/>
    <s v="GBP"/>
    <n v="1405249113"/>
    <n v="1402657113"/>
    <b v="0"/>
    <x v="155"/>
    <b v="1"/>
    <s v="theater/musical"/>
    <n v="133"/>
    <x v="2215"/>
    <x v="2"/>
    <x v="18"/>
    <x v="2662"/>
    <d v="2014-07-13T10:58:33"/>
    <x v="2"/>
  </r>
  <r>
    <n v="2043"/>
    <s v="PS-1A Adjustable Miniature Switch Mode DC-DC Power Supply"/>
    <s v="PS-1A is an adjustable switch mode DC-DC power supply. It is highly compact, breadboard friendly and requires no external components."/>
    <x v="325"/>
    <x v="2184"/>
    <x v="2"/>
    <x v="0"/>
    <s v="USD"/>
    <n v="1481432340"/>
    <n v="1476764077"/>
    <b v="0"/>
    <x v="285"/>
    <b v="1"/>
    <s v="technology/hardware"/>
    <n v="506"/>
    <x v="2216"/>
    <x v="0"/>
    <x v="4"/>
    <x v="2663"/>
    <d v="2016-12-11T04:59:00"/>
    <x v="1"/>
  </r>
  <r>
    <n v="3181"/>
    <s v="ENDURING SONG"/>
    <s v="ENDURING SONG by award-winning Bear Trap Theatre, is a sweeping historical epic about love, loss and family set in the First Crusade."/>
    <x v="34"/>
    <x v="2185"/>
    <x v="2"/>
    <x v="4"/>
    <s v="GBP"/>
    <n v="1402848000"/>
    <n v="1400570787"/>
    <b v="1"/>
    <x v="3"/>
    <b v="1"/>
    <s v="theater/plays"/>
    <n v="109"/>
    <x v="2216"/>
    <x v="2"/>
    <x v="5"/>
    <x v="2664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x v="67"/>
    <x v="2186"/>
    <x v="1"/>
    <x v="2"/>
    <s v="AUD"/>
    <n v="1396666779"/>
    <n v="1394078379"/>
    <b v="0"/>
    <x v="17"/>
    <b v="0"/>
    <s v="games/video games"/>
    <n v="2"/>
    <x v="2216"/>
    <x v="7"/>
    <x v="23"/>
    <x v="2665"/>
    <d v="2014-04-05T02:59:39"/>
    <x v="2"/>
  </r>
  <r>
    <n v="1678"/>
    <s v="Cassandra Violet &quot;Beyond the Fray&quot; Music Video"/>
    <s v="Help me make an amazing music video so that I can take my music to the next level and get a manager!"/>
    <x v="41"/>
    <x v="1585"/>
    <x v="2"/>
    <x v="0"/>
    <s v="USD"/>
    <n v="1391718671"/>
    <n v="1390509071"/>
    <b v="0"/>
    <x v="241"/>
    <b v="1"/>
    <s v="music/pop"/>
    <n v="118"/>
    <x v="2217"/>
    <x v="6"/>
    <x v="13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x v="65"/>
    <x v="2187"/>
    <x v="2"/>
    <x v="4"/>
    <s v="GBP"/>
    <n v="1434837861"/>
    <n v="1432245861"/>
    <b v="0"/>
    <x v="136"/>
    <b v="1"/>
    <s v="music/electronic music"/>
    <n v="237"/>
    <x v="2218"/>
    <x v="6"/>
    <x v="25"/>
    <x v="2667"/>
    <d v="2015-06-20T22:04:21"/>
    <x v="4"/>
  </r>
  <r>
    <n v="1922"/>
    <s v="Low Weather // Debut Album"/>
    <s v="Low Weather's debut album is halfway finished.  With your help and your help alone we can record the rest!"/>
    <x v="65"/>
    <x v="2188"/>
    <x v="2"/>
    <x v="0"/>
    <s v="USD"/>
    <n v="1386828507"/>
    <n v="1384236507"/>
    <b v="0"/>
    <x v="310"/>
    <b v="1"/>
    <s v="music/indie rock"/>
    <n v="116"/>
    <x v="2219"/>
    <x v="6"/>
    <x v="12"/>
    <x v="2668"/>
    <d v="2013-12-12T06:08:27"/>
    <x v="6"/>
  </r>
  <r>
    <n v="1289"/>
    <s v="No Brains for Dinner"/>
    <s v="A chilling original Edwardian Comedy of errors and foolishness made for the Patrick Henry College stage."/>
    <x v="41"/>
    <x v="331"/>
    <x v="2"/>
    <x v="0"/>
    <s v="USD"/>
    <n v="1483499645"/>
    <n v="1480907645"/>
    <b v="0"/>
    <x v="121"/>
    <b v="1"/>
    <s v="theater/plays"/>
    <n v="125"/>
    <x v="2220"/>
    <x v="2"/>
    <x v="5"/>
    <x v="2669"/>
    <d v="2017-01-04T03:14:05"/>
    <x v="0"/>
  </r>
  <r>
    <n v="3393"/>
    <s v="The Maltese Bodkin"/>
    <s v="hiSTORYstage presents a film noir-style comedy mystery with a Shakespearean twist performed as a 1944 radio drama."/>
    <x v="41"/>
    <x v="2189"/>
    <x v="2"/>
    <x v="0"/>
    <s v="USD"/>
    <n v="1415234760"/>
    <n v="1413065230"/>
    <b v="0"/>
    <x v="141"/>
    <b v="1"/>
    <s v="theater/plays"/>
    <n v="106"/>
    <x v="2221"/>
    <x v="2"/>
    <x v="5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x v="65"/>
    <x v="32"/>
    <x v="2"/>
    <x v="4"/>
    <s v="GBP"/>
    <n v="1433343850"/>
    <n v="1430751850"/>
    <b v="0"/>
    <x v="58"/>
    <b v="1"/>
    <s v="theater/plays"/>
    <n v="101"/>
    <x v="2221"/>
    <x v="2"/>
    <x v="5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x v="23"/>
    <x v="2190"/>
    <x v="2"/>
    <x v="0"/>
    <s v="USD"/>
    <n v="1406129150"/>
    <n v="1400945150"/>
    <b v="0"/>
    <x v="476"/>
    <b v="1"/>
    <s v="technology/hardware"/>
    <n v="196"/>
    <x v="2222"/>
    <x v="0"/>
    <x v="4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x v="139"/>
    <x v="2191"/>
    <x v="2"/>
    <x v="4"/>
    <s v="GBP"/>
    <n v="1444172340"/>
    <n v="1441822828"/>
    <b v="0"/>
    <x v="121"/>
    <b v="1"/>
    <s v="theater/plays"/>
    <n v="110"/>
    <x v="2223"/>
    <x v="2"/>
    <x v="5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x v="41"/>
    <x v="1196"/>
    <x v="2"/>
    <x v="4"/>
    <s v="GBP"/>
    <n v="1441995595"/>
    <n v="1439835595"/>
    <b v="0"/>
    <x v="181"/>
    <b v="1"/>
    <s v="theater/plays"/>
    <n v="101"/>
    <x v="2224"/>
    <x v="2"/>
    <x v="5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x v="160"/>
    <x v="2192"/>
    <x v="2"/>
    <x v="4"/>
    <s v="GBP"/>
    <n v="1487102427"/>
    <n v="1486065627"/>
    <b v="0"/>
    <x v="69"/>
    <b v="1"/>
    <s v="games/tabletop games"/>
    <n v="120"/>
    <x v="2225"/>
    <x v="7"/>
    <x v="22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x v="22"/>
    <x v="625"/>
    <x v="1"/>
    <x v="0"/>
    <s v="USD"/>
    <n v="1419183813"/>
    <n v="1417455813"/>
    <b v="0"/>
    <x v="74"/>
    <b v="0"/>
    <s v="theater/plays"/>
    <n v="5"/>
    <x v="2225"/>
    <x v="2"/>
    <x v="5"/>
    <x v="2676"/>
    <d v="2014-12-21T17:43:33"/>
    <x v="2"/>
  </r>
  <r>
    <n v="153"/>
    <s v="Awakening (Canceled)"/>
    <s v="What would you do if you face something beyond your understanding? If someone you loved disappeared without a trace?"/>
    <x v="7"/>
    <x v="2193"/>
    <x v="0"/>
    <x v="0"/>
    <s v="USD"/>
    <n v="1417532644"/>
    <n v="1413900244"/>
    <b v="0"/>
    <x v="29"/>
    <b v="0"/>
    <s v="film &amp; video/science fiction"/>
    <n v="1"/>
    <x v="2226"/>
    <x v="1"/>
    <x v="17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x v="274"/>
    <x v="2194"/>
    <x v="2"/>
    <x v="0"/>
    <s v="USD"/>
    <n v="1308110340"/>
    <n v="1304770233"/>
    <b v="0"/>
    <x v="105"/>
    <b v="1"/>
    <s v="music/indie rock"/>
    <n v="171"/>
    <x v="2227"/>
    <x v="6"/>
    <x v="12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x v="13"/>
    <x v="1895"/>
    <x v="1"/>
    <x v="0"/>
    <s v="USD"/>
    <n v="1410416097"/>
    <n v="1407824097"/>
    <b v="0"/>
    <x v="14"/>
    <b v="0"/>
    <s v="film &amp; video/animation"/>
    <n v="1"/>
    <x v="2228"/>
    <x v="1"/>
    <x v="8"/>
    <x v="2679"/>
    <d v="2014-09-11T06:14:57"/>
    <x v="2"/>
  </r>
  <r>
    <n v="3353"/>
    <s v="Nude: A play by Paul Hewitt"/>
    <s v="A new spoken word play, written by Paul Hewitt, in 3 parts about love and fate, inspired by the Ruba'iyat of Omar Khayyam."/>
    <x v="34"/>
    <x v="195"/>
    <x v="2"/>
    <x v="4"/>
    <s v="GBP"/>
    <n v="1462230000"/>
    <n v="1461061350"/>
    <b v="0"/>
    <x v="141"/>
    <b v="1"/>
    <s v="theater/plays"/>
    <n v="315"/>
    <x v="2229"/>
    <x v="2"/>
    <x v="5"/>
    <x v="2680"/>
    <d v="2016-05-02T23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34"/>
    <x v="2195"/>
    <x v="2"/>
    <x v="0"/>
    <s v="USD"/>
    <n v="1413431940"/>
    <n v="1412216665"/>
    <b v="0"/>
    <x v="3"/>
    <b v="1"/>
    <s v="theater/plays"/>
    <n v="107"/>
    <x v="2229"/>
    <x v="2"/>
    <x v="5"/>
    <x v="2681"/>
    <d v="2014-10-16T03:59:00"/>
    <x v="2"/>
  </r>
  <r>
    <n v="1771"/>
    <s v="&quot;Drakes Folly&quot;"/>
    <s v="Photographic book on the historic oil region of Pennsylvania where Edwin Drake drilled the well that started the modern oil industry."/>
    <x v="179"/>
    <x v="1915"/>
    <x v="1"/>
    <x v="4"/>
    <s v="GBP"/>
    <n v="1414107040"/>
    <n v="1411515040"/>
    <b v="1"/>
    <x v="69"/>
    <b v="0"/>
    <s v="photography/photobooks"/>
    <n v="21"/>
    <x v="2229"/>
    <x v="3"/>
    <x v="6"/>
    <x v="2682"/>
    <d v="2014-10-23T23:30:40"/>
    <x v="2"/>
  </r>
  <r>
    <n v="2102"/>
    <s v="The Guru releases &quot;Native Sun&quot;"/>
    <s v="The Guru is basement parties, lake swimming, a smile shared between reunited friends, and the doe-eyed innocence of youth."/>
    <x v="90"/>
    <x v="1441"/>
    <x v="2"/>
    <x v="0"/>
    <s v="USD"/>
    <n v="1304628648"/>
    <n v="1302036648"/>
    <b v="0"/>
    <x v="73"/>
    <b v="1"/>
    <s v="music/indie rock"/>
    <n v="136"/>
    <x v="2230"/>
    <x v="6"/>
    <x v="12"/>
    <x v="2683"/>
    <d v="2011-05-05T20:50:48"/>
    <x v="5"/>
  </r>
  <r>
    <n v="3471"/>
    <s v="Different is Dangerous"/>
    <s v="Fast paced, two hander which uses headphone verbatim technique to give an insight into the everyday lives of Leeds city locals."/>
    <x v="34"/>
    <x v="2196"/>
    <x v="2"/>
    <x v="4"/>
    <s v="GBP"/>
    <n v="1409515200"/>
    <n v="1405971690"/>
    <b v="0"/>
    <x v="102"/>
    <b v="1"/>
    <s v="theater/plays"/>
    <n v="215"/>
    <x v="2231"/>
    <x v="2"/>
    <x v="5"/>
    <x v="2684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x v="90"/>
    <x v="2197"/>
    <x v="2"/>
    <x v="0"/>
    <s v="USD"/>
    <n v="1317438000"/>
    <n v="1314989557"/>
    <b v="0"/>
    <x v="6"/>
    <b v="1"/>
    <s v="music/rock"/>
    <n v="100"/>
    <x v="2231"/>
    <x v="6"/>
    <x v="21"/>
    <x v="2685"/>
    <d v="2011-10-01T03:00:00"/>
    <x v="5"/>
  </r>
  <r>
    <n v="1038"/>
    <s v="Last of the Lost Boys: New Music from Matthew Blake"/>
    <s v="My first solo record in 10 years. Six new electronic/synthpop songs PLUS an acoustic version of the album you can only get here."/>
    <x v="41"/>
    <x v="2198"/>
    <x v="2"/>
    <x v="0"/>
    <s v="USD"/>
    <n v="1458362023"/>
    <n v="1455773623"/>
    <b v="0"/>
    <x v="53"/>
    <b v="1"/>
    <s v="music/electronic music"/>
    <n v="145"/>
    <x v="2232"/>
    <x v="6"/>
    <x v="25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x v="10"/>
    <x v="2199"/>
    <x v="1"/>
    <x v="0"/>
    <s v="USD"/>
    <n v="1342309368"/>
    <n v="1337125368"/>
    <b v="0"/>
    <x v="241"/>
    <b v="0"/>
    <s v="publishing/children's books"/>
    <n v="22"/>
    <x v="2233"/>
    <x v="4"/>
    <x v="37"/>
    <x v="2687"/>
    <d v="2012-07-14T23:42:48"/>
    <x v="3"/>
  </r>
  <r>
    <n v="2988"/>
    <s v="Curtain up at the Shoebox Theatre!"/>
    <s v="Since October 2015 the Shoebox Theatre has become a hub of creativity - The next step in our journey is to hang stage curtains!"/>
    <x v="90"/>
    <x v="457"/>
    <x v="2"/>
    <x v="4"/>
    <s v="GBP"/>
    <n v="1466412081"/>
    <n v="1463820081"/>
    <b v="0"/>
    <x v="6"/>
    <b v="1"/>
    <s v="theater/spaces"/>
    <n v="100"/>
    <x v="2234"/>
    <x v="2"/>
    <x v="3"/>
    <x v="2688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34"/>
    <x v="53"/>
    <x v="2"/>
    <x v="4"/>
    <s v="GBP"/>
    <n v="1459444656"/>
    <n v="1456856256"/>
    <b v="0"/>
    <x v="50"/>
    <b v="1"/>
    <s v="theater/plays"/>
    <n v="100"/>
    <x v="2234"/>
    <x v="2"/>
    <x v="5"/>
    <x v="2689"/>
    <d v="2016-03-31T17:17:36"/>
    <x v="1"/>
  </r>
  <r>
    <n v="885"/>
    <s v="Origin - Cobrette Bardole's Sophomore Album!"/>
    <s v="Cobrette Bardole's widely anticipated sophomore release is ready for tracking and he needs your help to make it a reality!"/>
    <x v="90"/>
    <x v="1057"/>
    <x v="1"/>
    <x v="0"/>
    <s v="USD"/>
    <n v="1483137311"/>
    <n v="1481322911"/>
    <b v="0"/>
    <x v="80"/>
    <b v="0"/>
    <s v="music/indie rock"/>
    <n v="75"/>
    <x v="2234"/>
    <x v="6"/>
    <x v="12"/>
    <x v="2690"/>
    <d v="2016-12-30T22:35:11"/>
    <x v="1"/>
  </r>
  <r>
    <n v="4059"/>
    <s v="The Million Dollar Shot"/>
    <s v="A very Canadian children's play inspired by the tradition of British pantomimes like Aladdin, and the Nutcracker."/>
    <x v="22"/>
    <x v="171"/>
    <x v="1"/>
    <x v="8"/>
    <s v="CAD"/>
    <n v="1410836400"/>
    <n v="1408116152"/>
    <b v="0"/>
    <x v="18"/>
    <b v="0"/>
    <s v="theater/plays"/>
    <n v="3"/>
    <x v="2234"/>
    <x v="2"/>
    <x v="5"/>
    <x v="269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x v="50"/>
    <x v="457"/>
    <x v="1"/>
    <x v="4"/>
    <s v="GBP"/>
    <n v="1429554349"/>
    <n v="1424719549"/>
    <b v="0"/>
    <x v="6"/>
    <b v="0"/>
    <s v="food/restaurants"/>
    <n v="1"/>
    <x v="2234"/>
    <x v="5"/>
    <x v="38"/>
    <x v="2692"/>
    <d v="2015-04-20T18:25:49"/>
    <x v="4"/>
  </r>
  <r>
    <n v="2161"/>
    <s v="CallMeGhost DEBUT ALBUM preorder!"/>
    <s v="We're trying to fund hard copies of our debut album!"/>
    <x v="254"/>
    <x v="1625"/>
    <x v="2"/>
    <x v="0"/>
    <s v="USD"/>
    <n v="1443040059"/>
    <n v="1440448059"/>
    <b v="0"/>
    <x v="74"/>
    <b v="1"/>
    <s v="music/rock"/>
    <n v="116"/>
    <x v="2235"/>
    <x v="6"/>
    <x v="21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x v="1"/>
    <x v="2200"/>
    <x v="2"/>
    <x v="0"/>
    <s v="USD"/>
    <n v="1291870740"/>
    <n v="1286480070"/>
    <b v="0"/>
    <x v="115"/>
    <b v="1"/>
    <s v="music/indie rock"/>
    <n v="105"/>
    <x v="2236"/>
    <x v="6"/>
    <x v="12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x v="162"/>
    <x v="2201"/>
    <x v="2"/>
    <x v="0"/>
    <s v="USD"/>
    <n v="1321385820"/>
    <n v="1318539484"/>
    <b v="0"/>
    <x v="69"/>
    <b v="1"/>
    <s v="music/classical music"/>
    <n v="111"/>
    <x v="2237"/>
    <x v="6"/>
    <x v="30"/>
    <x v="2695"/>
    <d v="2011-11-15T19:37:00"/>
    <x v="5"/>
  </r>
  <r>
    <n v="2619"/>
    <s v="Mars on Earth: An Art Residency"/>
    <s v="Help a fine art photographer continue her project about space exploration, Mars, and the scientists who are going to make it possible!"/>
    <x v="90"/>
    <x v="2202"/>
    <x v="2"/>
    <x v="0"/>
    <s v="USD"/>
    <n v="1445598000"/>
    <n v="1443302004"/>
    <b v="1"/>
    <x v="184"/>
    <b v="1"/>
    <s v="technology/space exploration"/>
    <n v="188"/>
    <x v="2238"/>
    <x v="0"/>
    <x v="28"/>
    <x v="2696"/>
    <d v="2015-10-23T11:00:00"/>
    <x v="4"/>
  </r>
  <r>
    <n v="1897"/>
    <s v="Vanessa Lively's New Album 2014"/>
    <s v="My new album produced by Paul Curreri is one of the most unique musical projects I have done. Let's finish it before the baby comes!"/>
    <x v="326"/>
    <x v="2203"/>
    <x v="2"/>
    <x v="0"/>
    <s v="USD"/>
    <n v="1393966800"/>
    <n v="1392040806"/>
    <b v="0"/>
    <x v="203"/>
    <b v="1"/>
    <s v="music/indie rock"/>
    <n v="102"/>
    <x v="2238"/>
    <x v="6"/>
    <x v="12"/>
    <x v="2697"/>
    <d v="2014-03-04T21:00:00"/>
    <x v="2"/>
  </r>
  <r>
    <n v="2603"/>
    <s v="Manned Mock Mars Mission"/>
    <s v="I will be building a mock space station and simulate living on Mars for two weeks."/>
    <x v="126"/>
    <x v="1585"/>
    <x v="2"/>
    <x v="0"/>
    <s v="USD"/>
    <n v="1387835654"/>
    <n v="1386626054"/>
    <b v="1"/>
    <x v="144"/>
    <b v="1"/>
    <s v="technology/space exploration"/>
    <n v="101"/>
    <x v="2239"/>
    <x v="0"/>
    <x v="28"/>
    <x v="2698"/>
    <d v="2013-12-23T21:54:14"/>
    <x v="6"/>
  </r>
  <r>
    <n v="3851"/>
    <s v="Waving Goodbye"/>
    <s v="A play about the horrible choices we have to make every day. Should we take a risk, or take the road most travelled?"/>
    <x v="14"/>
    <x v="2204"/>
    <x v="1"/>
    <x v="4"/>
    <s v="GBP"/>
    <n v="1437129179"/>
    <n v="1434537179"/>
    <b v="1"/>
    <x v="164"/>
    <b v="0"/>
    <s v="theater/plays"/>
    <n v="34"/>
    <x v="2240"/>
    <x v="2"/>
    <x v="5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x v="14"/>
    <x v="1494"/>
    <x v="2"/>
    <x v="0"/>
    <s v="USD"/>
    <n v="1434675616"/>
    <n v="1432083616"/>
    <b v="0"/>
    <x v="168"/>
    <b v="1"/>
    <s v="theater/plays"/>
    <n v="101"/>
    <x v="2241"/>
    <x v="2"/>
    <x v="5"/>
    <x v="2700"/>
    <d v="2015-06-19T01:00:16"/>
    <x v="4"/>
  </r>
  <r>
    <n v="63"/>
    <s v="The Attic"/>
    <s v="The Attic is my first short film.  Please help me with post production and distribution so that I can let it out into the world"/>
    <x v="65"/>
    <x v="2205"/>
    <x v="2"/>
    <x v="0"/>
    <s v="USD"/>
    <n v="1388206740"/>
    <n v="1386194013"/>
    <b v="0"/>
    <x v="310"/>
    <b v="1"/>
    <s v="film &amp; video/shorts"/>
    <n v="114"/>
    <x v="2242"/>
    <x v="1"/>
    <x v="26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x v="89"/>
    <x v="1931"/>
    <x v="2"/>
    <x v="0"/>
    <s v="USD"/>
    <n v="1365367938"/>
    <n v="1361483538"/>
    <b v="1"/>
    <x v="69"/>
    <b v="1"/>
    <s v="publishing/radio &amp; podcasts"/>
    <n v="148"/>
    <x v="2243"/>
    <x v="4"/>
    <x v="34"/>
    <x v="2702"/>
    <d v="2013-04-07T20:52:18"/>
    <x v="6"/>
  </r>
  <r>
    <n v="1762"/>
    <s v="&quot;The Naked Pixel&quot; Ali Pakele"/>
    <s v="Project rewards $25 gets you 190+ digital images"/>
    <x v="226"/>
    <x v="1115"/>
    <x v="2"/>
    <x v="0"/>
    <s v="USD"/>
    <n v="1457739245"/>
    <n v="1455147245"/>
    <b v="0"/>
    <x v="69"/>
    <b v="1"/>
    <s v="photography/photobooks"/>
    <n v="885"/>
    <x v="2244"/>
    <x v="3"/>
    <x v="6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x v="26"/>
    <x v="1591"/>
    <x v="1"/>
    <x v="0"/>
    <s v="USD"/>
    <n v="1468937681"/>
    <n v="1466345681"/>
    <b v="0"/>
    <x v="27"/>
    <b v="0"/>
    <s v="theater/plays"/>
    <n v="1"/>
    <x v="2244"/>
    <x v="2"/>
    <x v="5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x v="38"/>
    <x v="1176"/>
    <x v="1"/>
    <x v="0"/>
    <s v="USD"/>
    <n v="1440215940"/>
    <n v="1436805660"/>
    <b v="0"/>
    <x v="74"/>
    <b v="0"/>
    <s v="food/food trucks"/>
    <n v="3"/>
    <x v="2245"/>
    <x v="5"/>
    <x v="10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2"/>
    <x v="1747"/>
    <x v="1"/>
    <x v="0"/>
    <s v="USD"/>
    <n v="1427507208"/>
    <n v="1424918808"/>
    <b v="0"/>
    <x v="17"/>
    <b v="0"/>
    <s v="technology/wearables"/>
    <n v="1"/>
    <x v="2246"/>
    <x v="0"/>
    <x v="0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x v="327"/>
    <x v="2206"/>
    <x v="1"/>
    <x v="0"/>
    <s v="USD"/>
    <n v="1472442900"/>
    <n v="1471638646"/>
    <b v="0"/>
    <x v="0"/>
    <b v="0"/>
    <s v="theater/plays"/>
    <n v="7"/>
    <x v="2247"/>
    <x v="2"/>
    <x v="5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x v="41"/>
    <x v="2207"/>
    <x v="2"/>
    <x v="0"/>
    <s v="USD"/>
    <n v="1418953984"/>
    <n v="1413766384"/>
    <b v="0"/>
    <x v="34"/>
    <b v="1"/>
    <s v="technology/wearables"/>
    <n v="112"/>
    <x v="2248"/>
    <x v="0"/>
    <x v="0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x v="176"/>
    <x v="2208"/>
    <x v="2"/>
    <x v="4"/>
    <s v="GBP"/>
    <n v="1479846507"/>
    <n v="1479241707"/>
    <b v="0"/>
    <x v="24"/>
    <b v="1"/>
    <s v="games/tabletop games"/>
    <n v="299"/>
    <x v="2249"/>
    <x v="7"/>
    <x v="22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x v="258"/>
    <x v="2125"/>
    <x v="2"/>
    <x v="0"/>
    <s v="USD"/>
    <n v="1436587140"/>
    <n v="1434113406"/>
    <b v="0"/>
    <x v="29"/>
    <b v="1"/>
    <s v="theater/musical"/>
    <n v="100"/>
    <x v="2250"/>
    <x v="2"/>
    <x v="18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x v="14"/>
    <x v="2209"/>
    <x v="2"/>
    <x v="4"/>
    <s v="GBP"/>
    <n v="1464863118"/>
    <n v="1462443918"/>
    <b v="0"/>
    <x v="63"/>
    <b v="1"/>
    <s v="theater/plays"/>
    <n v="107"/>
    <x v="2251"/>
    <x v="2"/>
    <x v="5"/>
    <x v="2711"/>
    <d v="2016-06-02T10:25:18"/>
    <x v="1"/>
  </r>
  <r>
    <n v="3423"/>
    <s v="And That's How The Story Goes"/>
    <s v="Forest Hills Eastern's Student Run Show 2015. Our goal is to present a professional quality show on a budget."/>
    <x v="263"/>
    <x v="626"/>
    <x v="2"/>
    <x v="0"/>
    <s v="USD"/>
    <n v="1429912341"/>
    <n v="1427320341"/>
    <b v="0"/>
    <x v="29"/>
    <b v="1"/>
    <s v="theater/plays"/>
    <n v="140"/>
    <x v="2252"/>
    <x v="2"/>
    <x v="5"/>
    <x v="2712"/>
    <d v="2015-04-24T21:52:21"/>
    <x v="4"/>
  </r>
  <r>
    <n v="1947"/>
    <s v="Fusion in a Bubblegum Machine"/>
    <s v="You may be thinking: &quot;a fusion reactor? Thatâ€™s not very exciting, I see fusion every day.&quot; But. How often do you see fusion inside of a Bubblegum..."/>
    <x v="162"/>
    <x v="2210"/>
    <x v="2"/>
    <x v="0"/>
    <s v="USD"/>
    <n v="1258955940"/>
    <n v="1255730520"/>
    <b v="1"/>
    <x v="66"/>
    <b v="1"/>
    <s v="technology/hardware"/>
    <n v="101"/>
    <x v="2252"/>
    <x v="0"/>
    <x v="4"/>
    <x v="2713"/>
    <d v="2009-11-23T05:59:00"/>
    <x v="8"/>
  </r>
  <r>
    <n v="899"/>
    <s v="Lets get 48/14 pressed!!!"/>
    <s v="Lets get 48/14 pressed and in your cd players,ipods,blogs, and facebook status'. Lets get it everywhere!"/>
    <x v="160"/>
    <x v="893"/>
    <x v="1"/>
    <x v="0"/>
    <s v="USD"/>
    <n v="1306549362"/>
    <n v="1302661362"/>
    <b v="0"/>
    <x v="49"/>
    <b v="0"/>
    <s v="music/indie rock"/>
    <n v="37"/>
    <x v="2252"/>
    <x v="6"/>
    <x v="12"/>
    <x v="2714"/>
    <d v="2011-05-28T02:22:42"/>
    <x v="5"/>
  </r>
  <r>
    <n v="2747"/>
    <s v="Magic, Giggles and Love  A collection of children's poetry"/>
    <s v="A collection of childrens poems written to educate, inspire and create quality time with parents. Beautifully illustrated, 44 pp."/>
    <x v="34"/>
    <x v="1928"/>
    <x v="1"/>
    <x v="0"/>
    <s v="USD"/>
    <n v="1339816200"/>
    <n v="1337095997"/>
    <b v="0"/>
    <x v="9"/>
    <b v="0"/>
    <s v="publishing/children's books"/>
    <n v="28"/>
    <x v="2252"/>
    <x v="4"/>
    <x v="37"/>
    <x v="2715"/>
    <d v="2012-06-16T03:10:00"/>
    <x v="3"/>
  </r>
  <r>
    <n v="4074"/>
    <s v="The Free Man - the story of Hurr"/>
    <s v="A performance to inspire people, regardless of their faith, to visualise the repentance of Hurr and the forgiveness of Imam Hussain"/>
    <x v="147"/>
    <x v="2211"/>
    <x v="1"/>
    <x v="4"/>
    <s v="GBP"/>
    <n v="1446732975"/>
    <n v="1444137375"/>
    <b v="0"/>
    <x v="80"/>
    <b v="0"/>
    <s v="theater/plays"/>
    <n v="27"/>
    <x v="2252"/>
    <x v="2"/>
    <x v="5"/>
    <x v="2716"/>
    <d v="2015-11-05T14:16:15"/>
    <x v="4"/>
  </r>
  <r>
    <n v="1693"/>
    <s v="Debut Studio EP // Sam Hibbard"/>
    <s v="Creating and playing music is what i love. I long to produce &amp; release fresh, raw and relevant songs that come straight from the heart."/>
    <x v="43"/>
    <x v="893"/>
    <x v="3"/>
    <x v="4"/>
    <s v="GBP"/>
    <n v="1491768000"/>
    <n v="1489097112"/>
    <b v="0"/>
    <x v="49"/>
    <b v="0"/>
    <s v="music/faith"/>
    <n v="9"/>
    <x v="2252"/>
    <x v="6"/>
    <x v="15"/>
    <x v="2717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x v="328"/>
    <x v="1762"/>
    <x v="0"/>
    <x v="0"/>
    <s v="USD"/>
    <n v="1387077299"/>
    <n v="1383621299"/>
    <b v="0"/>
    <x v="0"/>
    <b v="0"/>
    <s v="music/world music"/>
    <n v="3"/>
    <x v="2252"/>
    <x v="6"/>
    <x v="39"/>
    <x v="2718"/>
    <d v="2013-12-15T03:14:59"/>
    <x v="6"/>
  </r>
  <r>
    <n v="898"/>
    <s v="Foundations: 12 Songs in 2012"/>
    <s v="For each month in 2012, Sonnet will be releasing a Jesus-celebrating, grave-shattering, ear-tickling, mind-provoking song!"/>
    <x v="14"/>
    <x v="2212"/>
    <x v="1"/>
    <x v="0"/>
    <s v="USD"/>
    <n v="1326651110"/>
    <n v="1322763110"/>
    <b v="0"/>
    <x v="12"/>
    <b v="0"/>
    <s v="music/indie rock"/>
    <n v="3"/>
    <x v="2252"/>
    <x v="6"/>
    <x v="12"/>
    <x v="2719"/>
    <d v="2012-01-15T18:11:50"/>
    <x v="3"/>
  </r>
  <r>
    <n v="2859"/>
    <s v="Grover Theatre Company (GTC)"/>
    <s v="A theatre company that will create works to inspire young people and get everyone involved."/>
    <x v="65"/>
    <x v="2213"/>
    <x v="1"/>
    <x v="2"/>
    <s v="AUD"/>
    <n v="1444984904"/>
    <n v="1439800904"/>
    <b v="0"/>
    <x v="1"/>
    <b v="0"/>
    <s v="theater/plays"/>
    <n v="2"/>
    <x v="2252"/>
    <x v="2"/>
    <x v="5"/>
    <x v="2720"/>
    <d v="2015-10-16T08:41:44"/>
    <x v="4"/>
  </r>
  <r>
    <n v="579"/>
    <s v="Course: Learn Cryptography"/>
    <s v="Learn classic and public key cryptography with a full proof-of-concept system in JavaScript."/>
    <x v="12"/>
    <x v="996"/>
    <x v="1"/>
    <x v="0"/>
    <s v="USD"/>
    <n v="1419539223"/>
    <n v="1416947223"/>
    <b v="0"/>
    <x v="27"/>
    <b v="0"/>
    <s v="technology/web"/>
    <n v="1"/>
    <x v="2252"/>
    <x v="0"/>
    <x v="24"/>
    <x v="272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x v="22"/>
    <x v="2212"/>
    <x v="1"/>
    <x v="0"/>
    <s v="USD"/>
    <n v="1349050622"/>
    <n v="1347322622"/>
    <b v="0"/>
    <x v="12"/>
    <b v="0"/>
    <s v="games/video games"/>
    <n v="1"/>
    <x v="2252"/>
    <x v="7"/>
    <x v="23"/>
    <x v="2722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x v="111"/>
    <x v="2212"/>
    <x v="1"/>
    <x v="2"/>
    <s v="AUD"/>
    <n v="1414807962"/>
    <n v="1412215962"/>
    <b v="0"/>
    <x v="12"/>
    <b v="0"/>
    <s v="technology/web"/>
    <n v="0"/>
    <x v="2252"/>
    <x v="0"/>
    <x v="24"/>
    <x v="2723"/>
    <d v="2014-11-01T02:12:42"/>
    <x v="2"/>
  </r>
  <r>
    <n v="4068"/>
    <s v="Produce BELLE DAME SANS MERCI a stage play"/>
    <s v="Be a PRODUCER of the Original stage play BELLE DAME SANS MERCI by Michael Fenlason! :-) :-( !"/>
    <x v="329"/>
    <x v="2214"/>
    <x v="1"/>
    <x v="0"/>
    <s v="USD"/>
    <n v="1484348700"/>
    <n v="1481756855"/>
    <b v="0"/>
    <x v="1"/>
    <b v="0"/>
    <s v="theater/plays"/>
    <n v="1"/>
    <x v="2253"/>
    <x v="2"/>
    <x v="5"/>
    <x v="272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57"/>
    <x v="2215"/>
    <x v="2"/>
    <x v="4"/>
    <s v="GBP"/>
    <n v="1485991860"/>
    <n v="1483124208"/>
    <b v="0"/>
    <x v="160"/>
    <b v="1"/>
    <s v="theater/plays"/>
    <n v="100"/>
    <x v="2254"/>
    <x v="2"/>
    <x v="5"/>
    <x v="2725"/>
    <d v="2017-02-01T23:31:00"/>
    <x v="0"/>
  </r>
  <r>
    <n v="2632"/>
    <s v="University Rocket Science"/>
    <s v="Students from 3 universities are designing a dual stage rocket to test experimental rocket technology."/>
    <x v="330"/>
    <x v="2216"/>
    <x v="2"/>
    <x v="0"/>
    <s v="USD"/>
    <n v="1464485339"/>
    <n v="1462325339"/>
    <b v="0"/>
    <x v="181"/>
    <b v="1"/>
    <s v="technology/space exploration"/>
    <n v="137"/>
    <x v="2255"/>
    <x v="0"/>
    <x v="28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x v="23"/>
    <x v="2217"/>
    <x v="1"/>
    <x v="0"/>
    <s v="USD"/>
    <n v="1334326635"/>
    <n v="1329146235"/>
    <b v="0"/>
    <x v="80"/>
    <b v="0"/>
    <s v="games/video games"/>
    <n v="3"/>
    <x v="2256"/>
    <x v="7"/>
    <x v="23"/>
    <x v="2727"/>
    <d v="2012-04-13T14:17:15"/>
    <x v="3"/>
  </r>
  <r>
    <n v="1464"/>
    <s v="Science Studio"/>
    <s v="The Best Science Media on the Web"/>
    <x v="1"/>
    <x v="2218"/>
    <x v="2"/>
    <x v="0"/>
    <s v="USD"/>
    <n v="1361029958"/>
    <n v="1358437958"/>
    <b v="1"/>
    <x v="383"/>
    <b v="1"/>
    <s v="publishing/radio &amp; podcasts"/>
    <n v="163"/>
    <x v="2257"/>
    <x v="4"/>
    <x v="34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x v="166"/>
    <x v="2219"/>
    <x v="2"/>
    <x v="4"/>
    <s v="GBP"/>
    <n v="1383425367"/>
    <n v="1380833367"/>
    <b v="1"/>
    <x v="45"/>
    <b v="1"/>
    <s v="theater/plays"/>
    <n v="106"/>
    <x v="2258"/>
    <x v="2"/>
    <x v="5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x v="43"/>
    <x v="923"/>
    <x v="1"/>
    <x v="0"/>
    <s v="USD"/>
    <n v="1367676034"/>
    <n v="1365084034"/>
    <b v="0"/>
    <x v="80"/>
    <b v="0"/>
    <s v="music/jazz"/>
    <n v="24"/>
    <x v="2259"/>
    <x v="6"/>
    <x v="27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x v="65"/>
    <x v="780"/>
    <x v="2"/>
    <x v="4"/>
    <s v="GBP"/>
    <n v="1483707905"/>
    <n v="1481115905"/>
    <b v="0"/>
    <x v="96"/>
    <b v="1"/>
    <s v="theater/plays"/>
    <n v="103"/>
    <x v="2260"/>
    <x v="2"/>
    <x v="5"/>
    <x v="2731"/>
    <d v="2017-01-06T13:05:05"/>
    <x v="0"/>
  </r>
  <r>
    <n v="1752"/>
    <s v="Adfectus Book"/>
    <s v="A little book of calm, in picture form, that will soothe the soul and un-furrow the brow."/>
    <x v="129"/>
    <x v="2220"/>
    <x v="2"/>
    <x v="4"/>
    <s v="GBP"/>
    <n v="1476425082"/>
    <n v="1473833082"/>
    <b v="0"/>
    <x v="227"/>
    <b v="1"/>
    <s v="photography/photobooks"/>
    <n v="260"/>
    <x v="2261"/>
    <x v="3"/>
    <x v="6"/>
    <x v="2732"/>
    <d v="2016-10-14T06:04:42"/>
    <x v="1"/>
  </r>
  <r>
    <n v="2134"/>
    <s v="Prehistoric Landing"/>
    <s v="1st person Action Survivalist Rpg game. You get sent to a deadly Island to die not knowing that your not alone on the island."/>
    <x v="27"/>
    <x v="2221"/>
    <x v="1"/>
    <x v="0"/>
    <s v="USD"/>
    <n v="1367097391"/>
    <n v="1364505391"/>
    <b v="0"/>
    <x v="17"/>
    <b v="0"/>
    <s v="games/video games"/>
    <n v="2"/>
    <x v="2262"/>
    <x v="7"/>
    <x v="23"/>
    <x v="2733"/>
    <d v="2013-04-27T21:16:31"/>
    <x v="6"/>
  </r>
  <r>
    <n v="3388"/>
    <s v="ICONS"/>
    <s v="ICONS is a unique new play about the Amazon warrior women from Greek myth and re-imagines them from a contemporary female perspective."/>
    <x v="41"/>
    <x v="2222"/>
    <x v="2"/>
    <x v="4"/>
    <s v="GBP"/>
    <n v="1434625441"/>
    <n v="1432033441"/>
    <b v="0"/>
    <x v="16"/>
    <b v="1"/>
    <s v="theater/plays"/>
    <n v="104"/>
    <x v="2263"/>
    <x v="2"/>
    <x v="5"/>
    <x v="2734"/>
    <d v="2015-06-18T11:04:01"/>
    <x v="4"/>
  </r>
  <r>
    <n v="1637"/>
    <s v="We Fly to Philly / Release new album / Tour west coast"/>
    <s v="We (the band Sunset) has been invited to play in Philadelphia.   Help us get there and you will receive special prizes."/>
    <x v="34"/>
    <x v="2223"/>
    <x v="2"/>
    <x v="0"/>
    <s v="USD"/>
    <n v="1262302740"/>
    <n v="1257444140"/>
    <b v="0"/>
    <x v="3"/>
    <b v="1"/>
    <s v="music/rock"/>
    <n v="104"/>
    <x v="2263"/>
    <x v="6"/>
    <x v="21"/>
    <x v="2735"/>
    <d v="2009-12-31T23:39:00"/>
    <x v="8"/>
  </r>
  <r>
    <n v="2424"/>
    <s v="Lily and Memphs"/>
    <s v="Great and creative food from the heart in the form of a sweet food truck!"/>
    <x v="23"/>
    <x v="773"/>
    <x v="1"/>
    <x v="0"/>
    <s v="USD"/>
    <n v="1414445108"/>
    <n v="1411853108"/>
    <b v="0"/>
    <x v="11"/>
    <b v="0"/>
    <s v="food/food trucks"/>
    <n v="1"/>
    <x v="2264"/>
    <x v="5"/>
    <x v="10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x v="331"/>
    <x v="2207"/>
    <x v="2"/>
    <x v="0"/>
    <s v="USD"/>
    <n v="1464904800"/>
    <n v="1463852904"/>
    <b v="0"/>
    <x v="241"/>
    <b v="1"/>
    <s v="theater/plays"/>
    <n v="109"/>
    <x v="2265"/>
    <x v="2"/>
    <x v="5"/>
    <x v="2737"/>
    <d v="2016-06-02T22:00:00"/>
    <x v="1"/>
  </r>
  <r>
    <n v="1664"/>
    <s v="Grace Sings Grace"/>
    <s v="Korean-American Soprano Grace's Debut Album - coming up in June 2012. Come and be part of this exciting project!"/>
    <x v="14"/>
    <x v="2224"/>
    <x v="2"/>
    <x v="0"/>
    <s v="USD"/>
    <n v="1331870340"/>
    <n v="1328033818"/>
    <b v="0"/>
    <x v="72"/>
    <b v="1"/>
    <s v="music/pop"/>
    <n v="122"/>
    <x v="2266"/>
    <x v="6"/>
    <x v="13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x v="27"/>
    <x v="2225"/>
    <x v="1"/>
    <x v="0"/>
    <s v="USD"/>
    <n v="1420095540"/>
    <n v="1417558804"/>
    <b v="0"/>
    <x v="40"/>
    <b v="0"/>
    <s v="technology/wearables"/>
    <n v="15"/>
    <x v="2267"/>
    <x v="0"/>
    <x v="0"/>
    <x v="2739"/>
    <d v="2015-01-01T06:59:00"/>
    <x v="4"/>
  </r>
  <r>
    <n v="3479"/>
    <s v="Civil Rogues"/>
    <s v="A new comedy about what happened to a band of foolhardy actors when the Puritans closed the theatres in the 1640s."/>
    <x v="41"/>
    <x v="2226"/>
    <x v="2"/>
    <x v="4"/>
    <s v="GBP"/>
    <n v="1403382680"/>
    <n v="1400790680"/>
    <b v="0"/>
    <x v="58"/>
    <b v="1"/>
    <s v="theater/plays"/>
    <n v="128"/>
    <x v="2268"/>
    <x v="2"/>
    <x v="5"/>
    <x v="2740"/>
    <d v="2014-06-21T20:31:20"/>
    <x v="2"/>
  </r>
  <r>
    <n v="2127"/>
    <s v="Three Monkeys - Part 1: Into the Abyss"/>
    <s v="Three Monkeys is an audio adventure game for PC."/>
    <x v="123"/>
    <x v="2227"/>
    <x v="1"/>
    <x v="4"/>
    <s v="GBP"/>
    <n v="1426158463"/>
    <n v="1423570063"/>
    <b v="0"/>
    <x v="229"/>
    <b v="0"/>
    <s v="games/video games"/>
    <n v="29"/>
    <x v="2269"/>
    <x v="7"/>
    <x v="23"/>
    <x v="2741"/>
    <d v="2015-03-12T11:07:43"/>
    <x v="4"/>
  </r>
  <r>
    <n v="746"/>
    <s v="Attention: People With Body Parts"/>
    <s v="This is a book of letters. Letters to our body parts."/>
    <x v="332"/>
    <x v="2228"/>
    <x v="2"/>
    <x v="0"/>
    <s v="USD"/>
    <n v="1348372740"/>
    <n v="1346806909"/>
    <b v="0"/>
    <x v="101"/>
    <b v="1"/>
    <s v="publishing/nonfiction"/>
    <n v="111"/>
    <x v="2270"/>
    <x v="4"/>
    <x v="19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x v="87"/>
    <x v="64"/>
    <x v="1"/>
    <x v="0"/>
    <s v="USD"/>
    <n v="1381917540"/>
    <n v="1379990038"/>
    <b v="0"/>
    <x v="151"/>
    <b v="0"/>
    <s v="music/jazz"/>
    <n v="42"/>
    <x v="2271"/>
    <x v="6"/>
    <x v="27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63"/>
    <x v="2229"/>
    <x v="2"/>
    <x v="0"/>
    <s v="USD"/>
    <n v="1382658169"/>
    <n v="1380238969"/>
    <b v="1"/>
    <x v="221"/>
    <b v="1"/>
    <s v="music/rock"/>
    <n v="138"/>
    <x v="2272"/>
    <x v="6"/>
    <x v="21"/>
    <x v="2744"/>
    <d v="2013-10-24T23:42:49"/>
    <x v="6"/>
  </r>
  <r>
    <n v="2455"/>
    <s v="Yo Mama's Sauces &amp; Rubs"/>
    <s v="Mama wants everyone to try her secret recipes for sauces and rubs. She uses only the freshest ingredients for them."/>
    <x v="225"/>
    <x v="2230"/>
    <x v="2"/>
    <x v="0"/>
    <s v="USD"/>
    <n v="1461177950"/>
    <n v="1458758750"/>
    <b v="0"/>
    <x v="62"/>
    <b v="1"/>
    <s v="food/small batch"/>
    <n v="182"/>
    <x v="2273"/>
    <x v="5"/>
    <x v="29"/>
    <x v="2745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x v="103"/>
    <x v="1558"/>
    <x v="3"/>
    <x v="16"/>
    <s v="EUR"/>
    <n v="1491586534"/>
    <n v="1488911734"/>
    <b v="0"/>
    <x v="56"/>
    <b v="0"/>
    <s v="theater/spaces"/>
    <n v="46"/>
    <x v="2273"/>
    <x v="2"/>
    <x v="3"/>
    <x v="2746"/>
    <d v="2017-04-07T17:35:34"/>
    <x v="0"/>
  </r>
  <r>
    <n v="1066"/>
    <s v="So I'm A Dark Lord"/>
    <s v="A parody of old school RPGs where you are a new Dark Lord on a quest to amass monsters and allies on your side."/>
    <x v="54"/>
    <x v="2051"/>
    <x v="1"/>
    <x v="0"/>
    <s v="USD"/>
    <n v="1375657582"/>
    <n v="1371769582"/>
    <b v="0"/>
    <x v="236"/>
    <b v="0"/>
    <s v="games/video games"/>
    <n v="3"/>
    <x v="2273"/>
    <x v="7"/>
    <x v="23"/>
    <x v="2747"/>
    <d v="2013-08-04T23:06:22"/>
    <x v="6"/>
  </r>
  <r>
    <n v="1903"/>
    <s v="MiPointer"/>
    <s v="A cool smart laser pointer for presenting professionals. Unique by design, widest functional coverage for both IOS and Android."/>
    <x v="43"/>
    <x v="2231"/>
    <x v="1"/>
    <x v="0"/>
    <s v="USD"/>
    <n v="1485541791"/>
    <n v="1480357791"/>
    <b v="0"/>
    <x v="179"/>
    <b v="0"/>
    <s v="technology/gadgets"/>
    <n v="47"/>
    <x v="2274"/>
    <x v="0"/>
    <x v="2"/>
    <x v="2748"/>
    <d v="2017-01-27T18:29:51"/>
    <x v="0"/>
  </r>
  <r>
    <n v="2293"/>
    <s v="&quot;Hurt N' Wrong&quot; New Album Fundraiser!"/>
    <s v="Donate here to be a part of the upcoming album. Every little bit helps!"/>
    <x v="253"/>
    <x v="2232"/>
    <x v="2"/>
    <x v="0"/>
    <s v="USD"/>
    <n v="1348545540"/>
    <n v="1346345999"/>
    <b v="0"/>
    <x v="5"/>
    <b v="1"/>
    <s v="music/rock"/>
    <n v="108"/>
    <x v="2275"/>
    <x v="6"/>
    <x v="21"/>
    <x v="2749"/>
    <d v="2012-09-25T03:59:00"/>
    <x v="3"/>
  </r>
  <r>
    <n v="1717"/>
    <s v="Shift Records A New EP!"/>
    <s v="Our first record created to reach, inspire, and ultimately express the love of Jesus to our generation."/>
    <x v="333"/>
    <x v="2067"/>
    <x v="1"/>
    <x v="0"/>
    <s v="USD"/>
    <n v="1461211200"/>
    <n v="1459467238"/>
    <b v="0"/>
    <x v="179"/>
    <b v="0"/>
    <s v="music/faith"/>
    <n v="43"/>
    <x v="2276"/>
    <x v="6"/>
    <x v="15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x v="1"/>
    <x v="2233"/>
    <x v="2"/>
    <x v="0"/>
    <s v="USD"/>
    <n v="1473047940"/>
    <n v="1469595396"/>
    <b v="0"/>
    <x v="477"/>
    <b v="1"/>
    <s v="music/metal"/>
    <n v="120"/>
    <x v="2277"/>
    <x v="6"/>
    <x v="40"/>
    <x v="2751"/>
    <d v="2016-09-05T03:59:00"/>
    <x v="1"/>
  </r>
  <r>
    <n v="2083"/>
    <s v="These Old Streets Album"/>
    <s v="Autumn's Song is working on a debut album that brings accustic / singer-songwriter / piano rock to the central Florida music scene."/>
    <x v="160"/>
    <x v="578"/>
    <x v="2"/>
    <x v="0"/>
    <s v="USD"/>
    <n v="1338830395"/>
    <n v="1336238395"/>
    <b v="0"/>
    <x v="69"/>
    <b v="1"/>
    <s v="music/indie rock"/>
    <n v="113"/>
    <x v="2278"/>
    <x v="6"/>
    <x v="12"/>
    <x v="2752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x v="253"/>
    <x v="2030"/>
    <x v="1"/>
    <x v="4"/>
    <s v="GBP"/>
    <n v="1436297180"/>
    <n v="1431113180"/>
    <b v="0"/>
    <x v="27"/>
    <b v="0"/>
    <s v="theater/plays"/>
    <n v="20"/>
    <x v="2278"/>
    <x v="2"/>
    <x v="5"/>
    <x v="2753"/>
    <d v="2015-07-07T19:26:20"/>
    <x v="4"/>
  </r>
  <r>
    <n v="775"/>
    <s v="Scorned: A LeKrista Scott, Vampire Hunted Novel"/>
    <s v="Scorned is the first in a series that I have been working on for two years and it's time to get it published."/>
    <x v="22"/>
    <x v="2030"/>
    <x v="1"/>
    <x v="0"/>
    <s v="USD"/>
    <n v="1323998795"/>
    <n v="1321406795"/>
    <b v="0"/>
    <x v="27"/>
    <b v="0"/>
    <s v="publishing/fiction"/>
    <n v="2"/>
    <x v="2278"/>
    <x v="4"/>
    <x v="36"/>
    <x v="2754"/>
    <d v="2011-12-16T01:26:35"/>
    <x v="5"/>
  </r>
  <r>
    <n v="1710"/>
    <s v="Producing a live album of our upcoming Europe tour"/>
    <s v="We want to create a gospel live album which has never been produced before."/>
    <x v="1"/>
    <x v="2234"/>
    <x v="1"/>
    <x v="13"/>
    <s v="EUR"/>
    <n v="1453122000"/>
    <n v="1449151888"/>
    <b v="0"/>
    <x v="1"/>
    <b v="0"/>
    <s v="music/faith"/>
    <n v="1"/>
    <x v="2278"/>
    <x v="6"/>
    <x v="15"/>
    <x v="275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x v="36"/>
    <x v="2235"/>
    <x v="1"/>
    <x v="2"/>
    <s v="AUD"/>
    <n v="1424137247"/>
    <n v="1421545247"/>
    <b v="0"/>
    <x v="12"/>
    <b v="0"/>
    <s v="technology/web"/>
    <n v="0"/>
    <x v="2278"/>
    <x v="0"/>
    <x v="24"/>
    <x v="2756"/>
    <d v="2015-02-17T01:40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63"/>
    <x v="2236"/>
    <x v="2"/>
    <x v="0"/>
    <s v="USD"/>
    <n v="1295928000"/>
    <n v="1288160403"/>
    <b v="1"/>
    <x v="78"/>
    <b v="1"/>
    <s v="theater/plays"/>
    <n v="101"/>
    <x v="2279"/>
    <x v="2"/>
    <x v="5"/>
    <x v="2757"/>
    <d v="2011-01-25T04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x v="43"/>
    <x v="369"/>
    <x v="2"/>
    <x v="4"/>
    <s v="GBP"/>
    <n v="1438875107"/>
    <n v="1436283107"/>
    <b v="0"/>
    <x v="227"/>
    <b v="1"/>
    <s v="theater/plays"/>
    <n v="102"/>
    <x v="2280"/>
    <x v="2"/>
    <x v="5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x v="23"/>
    <x v="2237"/>
    <x v="1"/>
    <x v="0"/>
    <s v="USD"/>
    <n v="1419017880"/>
    <n v="1416419916"/>
    <b v="1"/>
    <x v="67"/>
    <b v="0"/>
    <s v="technology/makerspaces"/>
    <n v="11"/>
    <x v="2281"/>
    <x v="0"/>
    <x v="14"/>
    <x v="2759"/>
    <d v="2014-12-19T19:38:00"/>
    <x v="2"/>
  </r>
  <r>
    <n v="1663"/>
    <s v="ghost -- a music video"/>
    <s v="music is as important to the eyes as it is to the ears. help bring ghost to life in front of your eyes."/>
    <x v="90"/>
    <x v="1713"/>
    <x v="2"/>
    <x v="0"/>
    <s v="USD"/>
    <n v="1422750707"/>
    <n v="1420158707"/>
    <b v="0"/>
    <x v="97"/>
    <b v="1"/>
    <s v="music/pop"/>
    <n v="108"/>
    <x v="2282"/>
    <x v="6"/>
    <x v="13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x v="34"/>
    <x v="2238"/>
    <x v="3"/>
    <x v="4"/>
    <s v="GBP"/>
    <n v="1490358834"/>
    <n v="1487770434"/>
    <b v="0"/>
    <x v="62"/>
    <b v="0"/>
    <s v="theater/plays"/>
    <n v="108"/>
    <x v="2282"/>
    <x v="2"/>
    <x v="5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x v="34"/>
    <x v="2238"/>
    <x v="2"/>
    <x v="4"/>
    <s v="GBP"/>
    <n v="1422712986"/>
    <n v="1418824986"/>
    <b v="0"/>
    <x v="62"/>
    <b v="1"/>
    <s v="theater/plays"/>
    <n v="108"/>
    <x v="2282"/>
    <x v="2"/>
    <x v="5"/>
    <x v="2762"/>
    <d v="2015-01-31T14:03:06"/>
    <x v="4"/>
  </r>
  <r>
    <n v="3909"/>
    <s v="Woman2Woman"/>
    <s v="I am trying to put on a gospel comedy stage play that is full of laughter and life lessons as well that will change your life forever,"/>
    <x v="25"/>
    <x v="1974"/>
    <x v="1"/>
    <x v="0"/>
    <s v="USD"/>
    <n v="1410424642"/>
    <n v="1407832642"/>
    <b v="0"/>
    <x v="9"/>
    <b v="0"/>
    <s v="theater/plays"/>
    <n v="0"/>
    <x v="2282"/>
    <x v="2"/>
    <x v="5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65"/>
    <x v="1951"/>
    <x v="1"/>
    <x v="0"/>
    <s v="USD"/>
    <n v="1456002300"/>
    <n v="1454173120"/>
    <b v="0"/>
    <x v="28"/>
    <b v="0"/>
    <s v="theater/plays"/>
    <n v="32"/>
    <x v="2283"/>
    <x v="2"/>
    <x v="5"/>
    <x v="2764"/>
    <d v="2016-02-20T21:05:00"/>
    <x v="1"/>
  </r>
  <r>
    <n v="1999"/>
    <s v="Planet Venus"/>
    <s v="This is a portrait photo project aiming to inspire women to explore themselves and live their passion"/>
    <x v="136"/>
    <x v="2239"/>
    <x v="1"/>
    <x v="4"/>
    <s v="GBP"/>
    <n v="1415882108"/>
    <n v="1413286508"/>
    <b v="0"/>
    <x v="18"/>
    <b v="0"/>
    <s v="photography/people"/>
    <n v="1"/>
    <x v="2284"/>
    <x v="3"/>
    <x v="20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x v="65"/>
    <x v="2240"/>
    <x v="2"/>
    <x v="4"/>
    <s v="GBP"/>
    <n v="1489234891"/>
    <n v="1486642891"/>
    <b v="0"/>
    <x v="138"/>
    <b v="1"/>
    <s v="theater/plays"/>
    <n v="121"/>
    <x v="2285"/>
    <x v="2"/>
    <x v="5"/>
    <x v="2766"/>
    <d v="2017-03-11T12:21:31"/>
    <x v="0"/>
  </r>
  <r>
    <n v="3700"/>
    <s v="Generations (Senior Project)"/>
    <s v="Help me produce the play I have written for my senior project!"/>
    <x v="34"/>
    <x v="2241"/>
    <x v="2"/>
    <x v="0"/>
    <s v="USD"/>
    <n v="1412092800"/>
    <n v="1409493800"/>
    <b v="0"/>
    <x v="76"/>
    <b v="1"/>
    <s v="theater/plays"/>
    <n v="121"/>
    <x v="2285"/>
    <x v="2"/>
    <x v="5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x v="14"/>
    <x v="1190"/>
    <x v="1"/>
    <x v="4"/>
    <s v="GBP"/>
    <n v="1431298740"/>
    <n v="1429558756"/>
    <b v="0"/>
    <x v="5"/>
    <b v="0"/>
    <s v="theater/plays"/>
    <n v="36"/>
    <x v="2285"/>
    <x v="2"/>
    <x v="5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151"/>
    <x v="2242"/>
    <x v="2"/>
    <x v="4"/>
    <s v="GBP"/>
    <n v="1406825159"/>
    <n v="1404233159"/>
    <b v="0"/>
    <x v="80"/>
    <b v="1"/>
    <s v="theater/plays"/>
    <n v="101"/>
    <x v="2286"/>
    <x v="2"/>
    <x v="5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x v="274"/>
    <x v="2243"/>
    <x v="2"/>
    <x v="4"/>
    <s v="GBP"/>
    <n v="1419259679"/>
    <n v="1416667679"/>
    <b v="0"/>
    <x v="151"/>
    <b v="1"/>
    <s v="games/tabletop games"/>
    <n v="408"/>
    <x v="2287"/>
    <x v="7"/>
    <x v="22"/>
    <x v="2770"/>
    <d v="2014-12-22T14:47:59"/>
    <x v="2"/>
  </r>
  <r>
    <n v="3581"/>
    <s v="Get FREAK to the Edinburgh Fringe"/>
    <s v="An extraordinary, punchy and provocative new play, providing a voice for women to address their sexuality and self worth. #EDFREAK"/>
    <x v="41"/>
    <x v="416"/>
    <x v="2"/>
    <x v="4"/>
    <s v="GBP"/>
    <n v="1406719110"/>
    <n v="1405509510"/>
    <b v="0"/>
    <x v="16"/>
    <b v="1"/>
    <s v="theater/plays"/>
    <n v="100"/>
    <x v="2288"/>
    <x v="2"/>
    <x v="5"/>
    <x v="2771"/>
    <d v="2014-07-30T11:18:30"/>
    <x v="2"/>
  </r>
  <r>
    <n v="4020"/>
    <s v="Those That Fly"/>
    <s v="Having lived her whole life in the midst of a civil war, 11 year old Leyla dreams of being a pilot so she may fly her family to safety."/>
    <x v="89"/>
    <x v="803"/>
    <x v="1"/>
    <x v="0"/>
    <s v="USD"/>
    <n v="1427168099"/>
    <n v="1424579699"/>
    <b v="0"/>
    <x v="17"/>
    <b v="0"/>
    <s v="theater/plays"/>
    <n v="17"/>
    <x v="2288"/>
    <x v="2"/>
    <x v="5"/>
    <x v="2772"/>
    <d v="2015-03-24T03:34:59"/>
    <x v="4"/>
  </r>
  <r>
    <n v="1183"/>
    <s v="Freshie's Donuts Food Trailer"/>
    <s v="Help Freshie keep her dream alive by pledging to get a donut truck! She will be able to do events as well as cater to the community"/>
    <x v="14"/>
    <x v="803"/>
    <x v="1"/>
    <x v="0"/>
    <s v="USD"/>
    <n v="1478059140"/>
    <n v="1476391223"/>
    <b v="0"/>
    <x v="17"/>
    <b v="0"/>
    <s v="food/food trucks"/>
    <n v="4"/>
    <x v="2288"/>
    <x v="5"/>
    <x v="10"/>
    <x v="2773"/>
    <d v="2016-11-02T03:59:00"/>
    <x v="1"/>
  </r>
  <r>
    <n v="2170"/>
    <s v="STETSON'S NEW EP"/>
    <s v="We are a hard rock band from Northern California trying to raise $350 for our next EP. Be a part of our journey!"/>
    <x v="258"/>
    <x v="2244"/>
    <x v="2"/>
    <x v="0"/>
    <s v="USD"/>
    <n v="1440266422"/>
    <n v="1436810422"/>
    <b v="0"/>
    <x v="28"/>
    <b v="1"/>
    <s v="music/rock"/>
    <n v="181"/>
    <x v="2289"/>
    <x v="6"/>
    <x v="21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34"/>
    <x v="2245"/>
    <x v="2"/>
    <x v="0"/>
    <s v="USD"/>
    <n v="1285995540"/>
    <n v="1279574773"/>
    <b v="0"/>
    <x v="97"/>
    <b v="1"/>
    <s v="theater/spaces"/>
    <n v="213"/>
    <x v="2290"/>
    <x v="2"/>
    <x v="3"/>
    <x v="2775"/>
    <d v="2010-10-02T04:59:00"/>
    <x v="7"/>
  </r>
  <r>
    <n v="957"/>
    <s v="DUALBAND, the Leather NFC Smart Watch Band"/>
    <s v="A Leather Smart watch Band, that NEVER needs to be charged for only $37!"/>
    <x v="12"/>
    <x v="2246"/>
    <x v="1"/>
    <x v="0"/>
    <s v="USD"/>
    <n v="1479392133"/>
    <n v="1476710133"/>
    <b v="0"/>
    <x v="18"/>
    <b v="0"/>
    <s v="technology/wearables"/>
    <n v="2"/>
    <x v="2291"/>
    <x v="0"/>
    <x v="0"/>
    <x v="2776"/>
    <d v="2016-11-17T14:15:33"/>
    <x v="1"/>
  </r>
  <r>
    <n v="1045"/>
    <s v="In Case Of Emergency (Canceled)"/>
    <s v="In Case Of Emergency is a radio talk show for preppers, beginning preppers, and with preparedness in mind."/>
    <x v="22"/>
    <x v="2247"/>
    <x v="0"/>
    <x v="0"/>
    <s v="USD"/>
    <n v="1408827550"/>
    <n v="1406235550"/>
    <b v="0"/>
    <x v="49"/>
    <b v="0"/>
    <s v="journalism/audio"/>
    <n v="3"/>
    <x v="2292"/>
    <x v="8"/>
    <x v="32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x v="217"/>
    <x v="779"/>
    <x v="2"/>
    <x v="0"/>
    <s v="USD"/>
    <n v="1334556624"/>
    <n v="1333001424"/>
    <b v="0"/>
    <x v="23"/>
    <b v="1"/>
    <s v="music/electronic music"/>
    <n v="103"/>
    <x v="2293"/>
    <x v="6"/>
    <x v="25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x v="96"/>
    <x v="2248"/>
    <x v="2"/>
    <x v="0"/>
    <s v="USD"/>
    <n v="1307838049"/>
    <n v="1302654049"/>
    <b v="1"/>
    <x v="478"/>
    <b v="1"/>
    <s v="publishing/radio &amp; podcasts"/>
    <n v="102"/>
    <x v="2294"/>
    <x v="4"/>
    <x v="34"/>
    <x v="2779"/>
    <d v="2011-06-12T00:20:49"/>
    <x v="5"/>
  </r>
  <r>
    <n v="4069"/>
    <s v="The Pendulum Swings"/>
    <s v="'The Pendulum Swings' is a three-act dark comedy that sees Frank and Michael await their execution on Death Row."/>
    <x v="150"/>
    <x v="1895"/>
    <x v="1"/>
    <x v="4"/>
    <s v="GBP"/>
    <n v="1425124800"/>
    <n v="1421596356"/>
    <b v="0"/>
    <x v="74"/>
    <b v="0"/>
    <s v="theater/plays"/>
    <n v="34"/>
    <x v="2295"/>
    <x v="2"/>
    <x v="5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x v="263"/>
    <x v="2249"/>
    <x v="2"/>
    <x v="0"/>
    <s v="USD"/>
    <n v="1354756714"/>
    <n v="1353547114"/>
    <b v="0"/>
    <x v="76"/>
    <b v="1"/>
    <s v="publishing/nonfiction"/>
    <n v="238"/>
    <x v="2296"/>
    <x v="4"/>
    <x v="19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x v="41"/>
    <x v="2250"/>
    <x v="2"/>
    <x v="4"/>
    <s v="GBP"/>
    <n v="1405521075"/>
    <n v="1402929075"/>
    <b v="1"/>
    <x v="91"/>
    <b v="1"/>
    <s v="theater/plays"/>
    <n v="172"/>
    <x v="2297"/>
    <x v="2"/>
    <x v="5"/>
    <x v="2782"/>
    <d v="2014-07-16T14:31:15"/>
    <x v="2"/>
  </r>
  <r>
    <n v="4048"/>
    <s v="Speechless"/>
    <s v="The unspoken story of growing up disabled with cerebral palsy and no speech. This inclusive company fights ignorance using dark humour."/>
    <x v="45"/>
    <x v="2251"/>
    <x v="1"/>
    <x v="4"/>
    <s v="GBP"/>
    <n v="1460373187"/>
    <n v="1457352787"/>
    <b v="0"/>
    <x v="264"/>
    <b v="0"/>
    <s v="theater/plays"/>
    <n v="18"/>
    <x v="2298"/>
    <x v="2"/>
    <x v="5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x v="63"/>
    <x v="2252"/>
    <x v="2"/>
    <x v="0"/>
    <s v="USD"/>
    <n v="1434384880"/>
    <n v="1432484080"/>
    <b v="0"/>
    <x v="248"/>
    <b v="1"/>
    <s v="theater/plays"/>
    <n v="105"/>
    <x v="2299"/>
    <x v="2"/>
    <x v="5"/>
    <x v="2784"/>
    <d v="2015-06-15T16:14:40"/>
    <x v="4"/>
  </r>
  <r>
    <n v="2249"/>
    <s v="Centurion: Legionaries of Rome"/>
    <s v="March with the legions against the enemies of Rome in this role-playing game of military adventures."/>
    <x v="63"/>
    <x v="2253"/>
    <x v="2"/>
    <x v="0"/>
    <s v="USD"/>
    <n v="1364917965"/>
    <n v="1362329565"/>
    <b v="0"/>
    <x v="320"/>
    <b v="1"/>
    <s v="games/tabletop games"/>
    <n v="169"/>
    <x v="2300"/>
    <x v="7"/>
    <x v="22"/>
    <x v="2785"/>
    <d v="2013-04-02T15:52:45"/>
    <x v="6"/>
  </r>
  <r>
    <n v="1870"/>
    <s v="C.O.V.D.--A brand new board app game"/>
    <s v="Conflict of Van Helsing &amp; Dracula (C.O.V.D.) is a board game available as an App based on the story: Dracula. Can you survive?"/>
    <x v="63"/>
    <x v="2254"/>
    <x v="1"/>
    <x v="0"/>
    <s v="USD"/>
    <n v="1454213820"/>
    <n v="1451723535"/>
    <b v="0"/>
    <x v="10"/>
    <b v="0"/>
    <s v="games/mobile games"/>
    <n v="10"/>
    <x v="2300"/>
    <x v="7"/>
    <x v="31"/>
    <x v="2786"/>
    <d v="2016-01-31T04:17:00"/>
    <x v="1"/>
  </r>
  <r>
    <n v="3732"/>
    <s v="Elektra Bekent - Afstudeervoorstelling"/>
    <s v="Mijn solo voorstelling gaat over Elektra (Sophokles) en hoe zij als jongere alles beleeft en meemaakt!"/>
    <x v="253"/>
    <x v="2255"/>
    <x v="1"/>
    <x v="15"/>
    <s v="EUR"/>
    <n v="1422100800"/>
    <n v="1416932133"/>
    <b v="0"/>
    <x v="9"/>
    <b v="0"/>
    <s v="theater/plays"/>
    <n v="15"/>
    <x v="2301"/>
    <x v="2"/>
    <x v="5"/>
    <x v="2787"/>
    <d v="2015-01-24T12:00:00"/>
    <x v="4"/>
  </r>
  <r>
    <n v="197"/>
    <s v="Cole - A Short Film."/>
    <s v="â€œAfter a terrifying ordeal, a young woman is left in a depressive state and abandoned to cope with a distressing account of revengeâ€"/>
    <x v="14"/>
    <x v="2256"/>
    <x v="1"/>
    <x v="4"/>
    <s v="GBP"/>
    <n v="1487365200"/>
    <n v="1483734100"/>
    <b v="0"/>
    <x v="49"/>
    <b v="0"/>
    <s v="film &amp; video/drama"/>
    <n v="10"/>
    <x v="2301"/>
    <x v="1"/>
    <x v="1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x v="309"/>
    <x v="2257"/>
    <x v="2"/>
    <x v="0"/>
    <s v="USD"/>
    <n v="1333921508"/>
    <n v="1331333108"/>
    <b v="0"/>
    <x v="97"/>
    <b v="1"/>
    <s v="music/indie rock"/>
    <n v="105"/>
    <x v="2302"/>
    <x v="6"/>
    <x v="12"/>
    <x v="2789"/>
    <d v="2012-04-08T21:45:08"/>
    <x v="3"/>
  </r>
  <r>
    <n v="905"/>
    <s v="Jazz For Everyone!"/>
    <s v="Working hard to get into the studio to record, produce, and edit my break out CD. I hope to realize my vision!"/>
    <x v="87"/>
    <x v="2258"/>
    <x v="1"/>
    <x v="0"/>
    <s v="USD"/>
    <n v="1295847926"/>
    <n v="1290663926"/>
    <b v="0"/>
    <x v="0"/>
    <b v="0"/>
    <s v="music/jazz"/>
    <n v="3"/>
    <x v="2303"/>
    <x v="6"/>
    <x v="27"/>
    <x v="2790"/>
    <d v="2011-01-24T05:45:26"/>
    <x v="5"/>
  </r>
  <r>
    <n v="829"/>
    <s v="Monk"/>
    <s v="We are a band from South East London- each member is19 years OA. We have been together for two years. Taking pride in making good music"/>
    <x v="34"/>
    <x v="1435"/>
    <x v="2"/>
    <x v="4"/>
    <s v="GBP"/>
    <n v="1468437240"/>
    <n v="1463253240"/>
    <b v="0"/>
    <x v="62"/>
    <b v="1"/>
    <s v="music/rock"/>
    <n v="104"/>
    <x v="2304"/>
    <x v="6"/>
    <x v="21"/>
    <x v="2791"/>
    <d v="2016-07-13T19:14:00"/>
    <x v="1"/>
  </r>
  <r>
    <n v="4018"/>
    <s v="Time Please Fringe"/>
    <s v="Funding for a production of Time Please at the Brighton Fringe 2017... and beyond."/>
    <x v="41"/>
    <x v="1432"/>
    <x v="1"/>
    <x v="4"/>
    <s v="GBP"/>
    <n v="1475877108"/>
    <n v="1473285108"/>
    <b v="0"/>
    <x v="9"/>
    <b v="0"/>
    <s v="theater/plays"/>
    <n v="9"/>
    <x v="2304"/>
    <x v="2"/>
    <x v="5"/>
    <x v="2792"/>
    <d v="2016-10-07T21:51:48"/>
    <x v="1"/>
  </r>
  <r>
    <n v="170"/>
    <s v="Letters to Daniel"/>
    <s v="Amy &amp; Missy survive Amy's bipolar disorder and go on to become award winning &amp; bestselling authors, screenwriters &amp; filmmakers"/>
    <x v="22"/>
    <x v="711"/>
    <x v="1"/>
    <x v="0"/>
    <s v="USD"/>
    <n v="1440912480"/>
    <n v="1438385283"/>
    <b v="0"/>
    <x v="29"/>
    <b v="0"/>
    <s v="film &amp; video/drama"/>
    <n v="3"/>
    <x v="2304"/>
    <x v="1"/>
    <x v="1"/>
    <x v="2793"/>
    <d v="2015-08-30T05:28:00"/>
    <x v="4"/>
  </r>
  <r>
    <n v="872"/>
    <s v="Songs of Africa Ensemble Goodwill Africa Tour"/>
    <s v="The Songs of Africa Ensemble embarks on their first Goodwill Africa Tour, to taste African music &amp; culture firsthand."/>
    <x v="10"/>
    <x v="2259"/>
    <x v="1"/>
    <x v="0"/>
    <s v="USD"/>
    <n v="1299786527"/>
    <n v="1295898527"/>
    <b v="0"/>
    <x v="12"/>
    <b v="0"/>
    <s v="music/jazz"/>
    <n v="1"/>
    <x v="2304"/>
    <x v="6"/>
    <x v="27"/>
    <x v="2794"/>
    <d v="2011-03-10T19:48:47"/>
    <x v="5"/>
  </r>
  <r>
    <n v="878"/>
    <s v="Justin Cron's Sax Debut Album"/>
    <s v="Join in and help me make my first jazz album. I would really like to make a Christmas album and a smooth jazz CD. Want a FREE CD?"/>
    <x v="1"/>
    <x v="2259"/>
    <x v="1"/>
    <x v="0"/>
    <s v="USD"/>
    <n v="1293082524"/>
    <n v="1290490524"/>
    <b v="0"/>
    <x v="12"/>
    <b v="0"/>
    <s v="music/jazz"/>
    <n v="1"/>
    <x v="2304"/>
    <x v="6"/>
    <x v="27"/>
    <x v="2795"/>
    <d v="2010-12-23T05:35:24"/>
    <x v="7"/>
  </r>
  <r>
    <n v="4001"/>
    <s v="Help Launch LZA Theatre! The Eisteddfod + A Woman Alone"/>
    <s v="We take great short(er) plays by brilliant playwrights &amp; make visually stunning conversation pieces in response to the city we live in"/>
    <x v="129"/>
    <x v="2260"/>
    <x v="1"/>
    <x v="4"/>
    <s v="GBP"/>
    <n v="1488394800"/>
    <n v="1486681708"/>
    <b v="0"/>
    <x v="50"/>
    <b v="0"/>
    <s v="theater/plays"/>
    <n v="38"/>
    <x v="2305"/>
    <x v="2"/>
    <x v="5"/>
    <x v="2796"/>
    <d v="2017-03-01T19:00:00"/>
    <x v="0"/>
  </r>
  <r>
    <n v="3929"/>
    <s v="Comedy Of Errors: Antioch Community High School"/>
    <s v="We need to raise funds to bring this elaborate production to life with special FX makeup, highly detailed sets, and costumes."/>
    <x v="26"/>
    <x v="2260"/>
    <x v="1"/>
    <x v="0"/>
    <s v="USD"/>
    <n v="1474228265"/>
    <n v="1471636265"/>
    <b v="0"/>
    <x v="50"/>
    <b v="0"/>
    <s v="theater/plays"/>
    <n v="2"/>
    <x v="2305"/>
    <x v="2"/>
    <x v="5"/>
    <x v="2797"/>
    <d v="2016-09-18T19:51:05"/>
    <x v="1"/>
  </r>
  <r>
    <n v="1206"/>
    <s v="Until I Gush Forth / Limited Edition Zine by Esthaem"/>
    <s v="Limited edition zine by photographic artist Esthaem, signed and hand-numbered including a screen printed banderole. Edition of 100."/>
    <x v="186"/>
    <x v="2015"/>
    <x v="2"/>
    <x v="11"/>
    <s v="EUR"/>
    <n v="1489238940"/>
    <n v="1486406253"/>
    <b v="0"/>
    <x v="97"/>
    <b v="1"/>
    <s v="photography/photobooks"/>
    <n v="115"/>
    <x v="2306"/>
    <x v="3"/>
    <x v="6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x v="224"/>
    <x v="2261"/>
    <x v="2"/>
    <x v="0"/>
    <s v="USD"/>
    <n v="1471539138"/>
    <n v="1468947138"/>
    <b v="1"/>
    <x v="161"/>
    <b v="1"/>
    <s v="photography/photobooks"/>
    <n v="174"/>
    <x v="2307"/>
    <x v="3"/>
    <x v="6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x v="65"/>
    <x v="2262"/>
    <x v="2"/>
    <x v="0"/>
    <s v="USD"/>
    <n v="1346198400"/>
    <n v="1344281383"/>
    <b v="0"/>
    <x v="63"/>
    <b v="1"/>
    <s v="music/electronic music"/>
    <n v="123"/>
    <x v="2307"/>
    <x v="6"/>
    <x v="25"/>
    <x v="2800"/>
    <d v="2012-08-29T00:00:00"/>
    <x v="3"/>
  </r>
  <r>
    <n v="2475"/>
    <s v="BRANDTSON - &quot;Send Us A Signal&quot; Vinyl LP"/>
    <s v="Help BRANDTSON and DREAMOVERrecords press their 2004 record, &quot;Send Us A Signal&quot;."/>
    <x v="14"/>
    <x v="2263"/>
    <x v="2"/>
    <x v="0"/>
    <s v="USD"/>
    <n v="1278799200"/>
    <n v="1273647255"/>
    <b v="0"/>
    <x v="224"/>
    <b v="1"/>
    <s v="music/indie rock"/>
    <n v="105"/>
    <x v="2307"/>
    <x v="6"/>
    <x v="12"/>
    <x v="2801"/>
    <d v="2010-07-10T22:00:00"/>
    <x v="7"/>
  </r>
  <r>
    <n v="1285"/>
    <s v="We just keep going"/>
    <s v="The world premiere of hysterically funny and heartbreaking story about family, unconditional love and facing the unfaceable"/>
    <x v="65"/>
    <x v="2264"/>
    <x v="2"/>
    <x v="4"/>
    <s v="GBP"/>
    <n v="1434808775"/>
    <n v="1433512775"/>
    <b v="0"/>
    <x v="279"/>
    <b v="1"/>
    <s v="theater/plays"/>
    <n v="102"/>
    <x v="2308"/>
    <x v="2"/>
    <x v="5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x v="34"/>
    <x v="2265"/>
    <x v="3"/>
    <x v="15"/>
    <s v="EUR"/>
    <n v="1492372800"/>
    <n v="1488823488"/>
    <b v="0"/>
    <x v="49"/>
    <b v="0"/>
    <s v="theater/plays"/>
    <n v="52"/>
    <x v="2309"/>
    <x v="2"/>
    <x v="5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x v="90"/>
    <x v="2266"/>
    <x v="2"/>
    <x v="0"/>
    <s v="USD"/>
    <n v="1362167988"/>
    <n v="1359575988"/>
    <b v="1"/>
    <x v="169"/>
    <b v="1"/>
    <s v="film &amp; video/documentary"/>
    <n v="385"/>
    <x v="2310"/>
    <x v="1"/>
    <x v="9"/>
    <x v="2804"/>
    <d v="2013-03-01T19:59:48"/>
    <x v="6"/>
  </r>
  <r>
    <n v="1360"/>
    <s v="So Bad, It's Good! - A Book of Bad Movies"/>
    <s v="So Bad, It's Good! is a guide to finding the best films for your bad movie night."/>
    <x v="41"/>
    <x v="2267"/>
    <x v="2"/>
    <x v="0"/>
    <s v="USD"/>
    <n v="1343943420"/>
    <n v="1341524220"/>
    <b v="0"/>
    <x v="224"/>
    <b v="1"/>
    <s v="publishing/nonfiction"/>
    <n v="173"/>
    <x v="2311"/>
    <x v="4"/>
    <x v="19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x v="227"/>
    <x v="2268"/>
    <x v="2"/>
    <x v="0"/>
    <s v="USD"/>
    <n v="1300636482"/>
    <n v="1298048082"/>
    <b v="0"/>
    <x v="227"/>
    <b v="1"/>
    <s v="music/pop"/>
    <n v="125"/>
    <x v="2312"/>
    <x v="6"/>
    <x v="13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x v="27"/>
    <x v="2102"/>
    <x v="1"/>
    <x v="0"/>
    <s v="USD"/>
    <n v="1385590111"/>
    <n v="1382994511"/>
    <b v="0"/>
    <x v="27"/>
    <b v="0"/>
    <s v="music/jazz"/>
    <n v="3"/>
    <x v="2313"/>
    <x v="6"/>
    <x v="27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x v="65"/>
    <x v="2269"/>
    <x v="2"/>
    <x v="4"/>
    <s v="GBP"/>
    <n v="1404641289"/>
    <n v="1402049289"/>
    <b v="0"/>
    <x v="45"/>
    <b v="1"/>
    <s v="theater/plays"/>
    <n v="107"/>
    <x v="2314"/>
    <x v="2"/>
    <x v="5"/>
    <x v="2808"/>
    <d v="2014-07-06T10:08:09"/>
    <x v="2"/>
  </r>
  <r>
    <n v="2637"/>
    <s v="SPEED OF LIGHT: Biggest Mystery of the Universe"/>
    <s v="Help us collect the data to solve the mystery of the century: Is light slowing down?"/>
    <x v="34"/>
    <x v="2270"/>
    <x v="2"/>
    <x v="0"/>
    <s v="USD"/>
    <n v="1476277875"/>
    <n v="1474895475"/>
    <b v="0"/>
    <x v="40"/>
    <b v="1"/>
    <s v="technology/space exploration"/>
    <n v="166"/>
    <x v="2315"/>
    <x v="0"/>
    <x v="28"/>
    <x v="2809"/>
    <d v="2016-10-12T13:11:15"/>
    <x v="1"/>
  </r>
  <r>
    <n v="3180"/>
    <s v="Glass Mountain: An Original Fairytale"/>
    <s v="A new tale of witches, fairies, cat-hunters and and bone-boilers from London theatre company Broken Glass."/>
    <x v="129"/>
    <x v="2271"/>
    <x v="2"/>
    <x v="4"/>
    <s v="GBP"/>
    <n v="1403258049"/>
    <n v="1400666049"/>
    <b v="1"/>
    <x v="16"/>
    <b v="1"/>
    <s v="theater/plays"/>
    <n v="120"/>
    <x v="2316"/>
    <x v="2"/>
    <x v="5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x v="334"/>
    <x v="416"/>
    <x v="2"/>
    <x v="0"/>
    <s v="USD"/>
    <n v="1469329217"/>
    <n v="1466737217"/>
    <b v="0"/>
    <x v="86"/>
    <b v="1"/>
    <s v="music/metal"/>
    <n v="103"/>
    <x v="2317"/>
    <x v="6"/>
    <x v="40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x v="57"/>
    <x v="2272"/>
    <x v="1"/>
    <x v="0"/>
    <s v="USD"/>
    <n v="1388102094"/>
    <n v="1385510094"/>
    <b v="0"/>
    <x v="121"/>
    <b v="0"/>
    <s v="publishing/fiction"/>
    <n v="41"/>
    <x v="2318"/>
    <x v="4"/>
    <x v="36"/>
    <x v="2812"/>
    <d v="2013-12-26T23:54:54"/>
    <x v="6"/>
  </r>
  <r>
    <n v="1925"/>
    <s v="The Freakniks Debut Album: Infinite Love"/>
    <s v="The Freakniks are making their psychedelic freak-folk debut studio album and they need your help."/>
    <x v="41"/>
    <x v="1946"/>
    <x v="2"/>
    <x v="0"/>
    <s v="USD"/>
    <n v="1381449600"/>
    <n v="1379540288"/>
    <b v="0"/>
    <x v="121"/>
    <b v="1"/>
    <s v="music/indie rock"/>
    <n v="110"/>
    <x v="2319"/>
    <x v="6"/>
    <x v="12"/>
    <x v="2813"/>
    <d v="2013-10-11T00:00:00"/>
    <x v="6"/>
  </r>
  <r>
    <n v="2624"/>
    <s v="Space Elevator Science - Climb to the Sky - A Tethered Tower"/>
    <s v="Itâ€™s Space Elevator research! Smart robots climbing 2 km straight up. The Ribbon is held aloft by large helium balloons."/>
    <x v="10"/>
    <x v="2273"/>
    <x v="2"/>
    <x v="0"/>
    <s v="USD"/>
    <n v="1347530822"/>
    <n v="1345716422"/>
    <b v="0"/>
    <x v="479"/>
    <b v="1"/>
    <s v="technology/space exploration"/>
    <n v="1379"/>
    <x v="2320"/>
    <x v="0"/>
    <x v="28"/>
    <x v="2814"/>
    <d v="2012-09-13T10:07:02"/>
    <x v="3"/>
  </r>
  <r>
    <n v="1264"/>
    <s v="Bear. is recording their first ep!"/>
    <s v="We are a four piece from Golden, CO, and have our hearts on getting into the studio this fall to get music from our heads to your ears."/>
    <x v="274"/>
    <x v="2014"/>
    <x v="2"/>
    <x v="0"/>
    <s v="USD"/>
    <n v="1383062083"/>
    <n v="1380556483"/>
    <b v="1"/>
    <x v="23"/>
    <b v="1"/>
    <s v="music/rock"/>
    <n v="166"/>
    <x v="2320"/>
    <x v="6"/>
    <x v="21"/>
    <x v="2815"/>
    <d v="2013-10-29T15:54:43"/>
    <x v="6"/>
  </r>
  <r>
    <n v="1353"/>
    <s v="Finish The Script! - A College Writing Course in Book Form"/>
    <s v="A book that teaches aspiring writers how to get from a basic idea to a fully rewritten screenplay."/>
    <x v="90"/>
    <x v="2274"/>
    <x v="2"/>
    <x v="0"/>
    <s v="USD"/>
    <n v="1362960000"/>
    <n v="1359946188"/>
    <b v="0"/>
    <x v="181"/>
    <b v="1"/>
    <s v="publishing/nonfiction"/>
    <n v="134"/>
    <x v="2321"/>
    <x v="4"/>
    <x v="19"/>
    <x v="2816"/>
    <d v="2013-03-11T00:00:00"/>
    <x v="6"/>
  </r>
  <r>
    <n v="2756"/>
    <s v="The Most Basic of Truths"/>
    <s v="We all pray to the same God no matter what name we might refer to Him as.  Our children deserve to know this basic truth."/>
    <x v="22"/>
    <x v="2275"/>
    <x v="1"/>
    <x v="0"/>
    <s v="USD"/>
    <n v="1389476201"/>
    <n v="1386884201"/>
    <b v="0"/>
    <x v="4"/>
    <b v="0"/>
    <s v="publishing/children's books"/>
    <n v="10"/>
    <x v="2322"/>
    <x v="4"/>
    <x v="37"/>
    <x v="2817"/>
    <d v="2014-01-11T21:36:41"/>
    <x v="2"/>
  </r>
  <r>
    <n v="1981"/>
    <s v="Aspiring storyteller: connecting the dots"/>
    <s v="I would like to tell the story of a young man from Queens, New York and compare his life to a young Afghan man...to connect the dots."/>
    <x v="49"/>
    <x v="2276"/>
    <x v="1"/>
    <x v="8"/>
    <s v="CAD"/>
    <n v="1404926665"/>
    <n v="1402334665"/>
    <b v="0"/>
    <x v="14"/>
    <b v="0"/>
    <s v="photography/people"/>
    <n v="5"/>
    <x v="2323"/>
    <x v="3"/>
    <x v="20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x v="14"/>
    <x v="2277"/>
    <x v="2"/>
    <x v="0"/>
    <s v="USD"/>
    <n v="1478923200"/>
    <n v="1476184593"/>
    <b v="0"/>
    <x v="276"/>
    <b v="1"/>
    <s v="food/small batch"/>
    <n v="427"/>
    <x v="2324"/>
    <x v="5"/>
    <x v="29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x v="12"/>
    <x v="2278"/>
    <x v="2"/>
    <x v="0"/>
    <s v="USD"/>
    <n v="1436396313"/>
    <n v="1433804313"/>
    <b v="0"/>
    <x v="480"/>
    <b v="1"/>
    <s v="technology/wearables"/>
    <n v="267"/>
    <x v="2325"/>
    <x v="0"/>
    <x v="0"/>
    <x v="2820"/>
    <d v="2015-07-08T22:58:33"/>
    <x v="4"/>
  </r>
  <r>
    <n v="2301"/>
    <s v="Time Crash"/>
    <s v="We are America's first trock band, and we're ready to bring you our first album!"/>
    <x v="1"/>
    <x v="2279"/>
    <x v="2"/>
    <x v="0"/>
    <s v="USD"/>
    <n v="1371785496"/>
    <n v="1369193496"/>
    <b v="1"/>
    <x v="303"/>
    <b v="1"/>
    <s v="music/indie rock"/>
    <n v="134"/>
    <x v="2325"/>
    <x v="6"/>
    <x v="12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x v="43"/>
    <x v="1145"/>
    <x v="2"/>
    <x v="4"/>
    <s v="GBP"/>
    <n v="1406045368"/>
    <n v="1403453368"/>
    <b v="0"/>
    <x v="216"/>
    <b v="1"/>
    <s v="film &amp; video/television"/>
    <n v="123"/>
    <x v="2326"/>
    <x v="1"/>
    <x v="11"/>
    <x v="2822"/>
    <d v="2014-07-22T16:09:28"/>
    <x v="2"/>
  </r>
  <r>
    <n v="3170"/>
    <s v="Ain't She Brave FringeNYC 2014 Project"/>
    <s v="An emotionally-charged journey through the history of black women in America told in reverse."/>
    <x v="65"/>
    <x v="2280"/>
    <x v="2"/>
    <x v="0"/>
    <s v="USD"/>
    <n v="1404273600"/>
    <n v="1401414944"/>
    <b v="1"/>
    <x v="168"/>
    <b v="1"/>
    <s v="theater/plays"/>
    <n v="112"/>
    <x v="2326"/>
    <x v="2"/>
    <x v="5"/>
    <x v="2823"/>
    <d v="2014-07-02T04:00:00"/>
    <x v="2"/>
  </r>
  <r>
    <n v="3666"/>
    <s v="Israel LÃ³pez @ Ojai Playwrights Conference"/>
    <s v="Artistic Internship @ Ojai Playwrights Conference"/>
    <x v="129"/>
    <x v="1389"/>
    <x v="2"/>
    <x v="0"/>
    <s v="USD"/>
    <n v="1406185200"/>
    <n v="1404337382"/>
    <b v="0"/>
    <x v="73"/>
    <b v="1"/>
    <s v="theater/plays"/>
    <n v="100"/>
    <x v="2327"/>
    <x v="2"/>
    <x v="5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x v="62"/>
    <x v="2281"/>
    <x v="2"/>
    <x v="0"/>
    <s v="USD"/>
    <n v="1486616400"/>
    <n v="1484037977"/>
    <b v="0"/>
    <x v="481"/>
    <b v="1"/>
    <s v="games/tabletop games"/>
    <n v="489"/>
    <x v="2328"/>
    <x v="7"/>
    <x v="22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x v="25"/>
    <x v="2204"/>
    <x v="1"/>
    <x v="0"/>
    <s v="USD"/>
    <n v="1438734833"/>
    <n v="1436142833"/>
    <b v="0"/>
    <x v="5"/>
    <b v="0"/>
    <s v="games/video games"/>
    <n v="1"/>
    <x v="2329"/>
    <x v="7"/>
    <x v="23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x v="34"/>
    <x v="2282"/>
    <x v="2"/>
    <x v="0"/>
    <s v="USD"/>
    <n v="1460860144"/>
    <n v="1458268144"/>
    <b v="0"/>
    <x v="113"/>
    <b v="1"/>
    <s v="film &amp; video/television"/>
    <n v="126"/>
    <x v="2330"/>
    <x v="1"/>
    <x v="11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90"/>
    <x v="2283"/>
    <x v="2"/>
    <x v="0"/>
    <s v="USD"/>
    <n v="1405658752"/>
    <n v="1403066752"/>
    <b v="0"/>
    <x v="73"/>
    <b v="1"/>
    <s v="theater/plays"/>
    <n v="120"/>
    <x v="2330"/>
    <x v="2"/>
    <x v="5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x v="155"/>
    <x v="2284"/>
    <x v="2"/>
    <x v="0"/>
    <s v="USD"/>
    <n v="1398791182"/>
    <n v="1396026382"/>
    <b v="1"/>
    <x v="482"/>
    <b v="1"/>
    <s v="technology/space exploration"/>
    <n v="110"/>
    <x v="2331"/>
    <x v="0"/>
    <x v="28"/>
    <x v="2829"/>
    <d v="2014-04-29T17:06:22"/>
    <x v="2"/>
  </r>
  <r>
    <n v="90"/>
    <s v="Help Get the Short Film Interior Design into Film Festivals!"/>
    <s v="We're looking for funding to help submit a short film to film festivals."/>
    <x v="34"/>
    <x v="2285"/>
    <x v="2"/>
    <x v="0"/>
    <s v="USD"/>
    <n v="1310454499"/>
    <n v="1307862499"/>
    <b v="0"/>
    <x v="62"/>
    <b v="1"/>
    <s v="film &amp; video/shorts"/>
    <n v="100"/>
    <x v="2332"/>
    <x v="1"/>
    <x v="26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x v="263"/>
    <x v="1832"/>
    <x v="2"/>
    <x v="0"/>
    <s v="USD"/>
    <n v="1428780159"/>
    <n v="1426188159"/>
    <b v="0"/>
    <x v="49"/>
    <b v="1"/>
    <s v="theater/plays"/>
    <n v="100"/>
    <x v="2332"/>
    <x v="2"/>
    <x v="5"/>
    <x v="2831"/>
    <d v="2015-04-11T19:22:39"/>
    <x v="4"/>
  </r>
  <r>
    <n v="2477"/>
    <s v="Debut Album"/>
    <s v="Releasing my first album in August, and I need your help in order to get it done!"/>
    <x v="160"/>
    <x v="2286"/>
    <x v="2"/>
    <x v="0"/>
    <s v="USD"/>
    <n v="1344789345"/>
    <n v="1340901345"/>
    <b v="0"/>
    <x v="179"/>
    <b v="1"/>
    <s v="music/indie rock"/>
    <n v="171"/>
    <x v="2333"/>
    <x v="6"/>
    <x v="12"/>
    <x v="2832"/>
    <d v="2012-08-12T16:35:45"/>
    <x v="3"/>
  </r>
  <r>
    <n v="3442"/>
    <s v="An Evening of Radio"/>
    <s v="An Evening of Radio aims to showcase original work written by undergraduate playwriting students in the style of live staged readings."/>
    <x v="263"/>
    <x v="171"/>
    <x v="2"/>
    <x v="0"/>
    <s v="USD"/>
    <n v="1433016672"/>
    <n v="1430424672"/>
    <b v="0"/>
    <x v="49"/>
    <b v="1"/>
    <s v="theater/plays"/>
    <n v="100"/>
    <x v="2334"/>
    <x v="2"/>
    <x v="5"/>
    <x v="2833"/>
    <d v="2015-05-30T20:11:1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43"/>
    <x v="1507"/>
    <x v="1"/>
    <x v="0"/>
    <s v="USD"/>
    <n v="1385055979"/>
    <n v="1382460379"/>
    <b v="0"/>
    <x v="9"/>
    <b v="0"/>
    <s v="music/indie rock"/>
    <n v="4"/>
    <x v="2334"/>
    <x v="6"/>
    <x v="12"/>
    <x v="2834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x v="5"/>
    <x v="1507"/>
    <x v="1"/>
    <x v="0"/>
    <s v="USD"/>
    <n v="1485035131"/>
    <n v="1483307131"/>
    <b v="0"/>
    <x v="9"/>
    <b v="0"/>
    <s v="games/mobile games"/>
    <n v="0"/>
    <x v="2334"/>
    <x v="7"/>
    <x v="31"/>
    <x v="2835"/>
    <d v="2017-01-21T21:45:31"/>
    <x v="0"/>
  </r>
  <r>
    <n v="3155"/>
    <s v="Stage Adaptation of Studio Ghibli's Princess Mononoke"/>
    <s v="We want to take our stage adaptation of Studio Ghibli's 'Princess Mononoke' to more people.  Help us do it!"/>
    <x v="1"/>
    <x v="2287"/>
    <x v="2"/>
    <x v="4"/>
    <s v="GBP"/>
    <n v="1356004725"/>
    <n v="1353412725"/>
    <b v="1"/>
    <x v="334"/>
    <b v="1"/>
    <s v="theater/plays"/>
    <n v="189"/>
    <x v="2335"/>
    <x v="2"/>
    <x v="5"/>
    <x v="2836"/>
    <d v="2012-12-20T11:58:45"/>
    <x v="3"/>
  </r>
  <r>
    <n v="1786"/>
    <s v="Observations in 6x6"/>
    <s v="A photo book that shows a timeless trip from Portugal to Sri Lanka in a subjective point of view through an old Hasselblad objective."/>
    <x v="242"/>
    <x v="1559"/>
    <x v="1"/>
    <x v="15"/>
    <s v="EUR"/>
    <n v="1418649177"/>
    <n v="1416057177"/>
    <b v="1"/>
    <x v="35"/>
    <b v="0"/>
    <s v="photography/photobooks"/>
    <n v="48"/>
    <x v="2335"/>
    <x v="3"/>
    <x v="6"/>
    <x v="2837"/>
    <d v="2014-12-15T13:12:57"/>
    <x v="2"/>
  </r>
  <r>
    <n v="664"/>
    <s v="Oregon Babyâ„¢ Diapers"/>
    <s v="Save Oregon Babyâ„¢ Diapers, a handmade business, run by awesome moms in Southern Oregon, from permanently closing!"/>
    <x v="12"/>
    <x v="2288"/>
    <x v="1"/>
    <x v="0"/>
    <s v="USD"/>
    <n v="1428940775"/>
    <n v="1426348775"/>
    <b v="0"/>
    <x v="35"/>
    <b v="0"/>
    <s v="technology/wearables"/>
    <n v="8"/>
    <x v="2336"/>
    <x v="0"/>
    <x v="0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x v="34"/>
    <x v="2289"/>
    <x v="2"/>
    <x v="0"/>
    <s v="USD"/>
    <n v="1362060915"/>
    <n v="1359468915"/>
    <b v="0"/>
    <x v="35"/>
    <b v="1"/>
    <s v="music/rock"/>
    <n v="181"/>
    <x v="2337"/>
    <x v="6"/>
    <x v="21"/>
    <x v="2839"/>
    <d v="2013-02-28T14:15:15"/>
    <x v="6"/>
  </r>
  <r>
    <n v="819"/>
    <s v="Winter Tour"/>
    <s v="We are touring the Southeast in support of our new EP"/>
    <x v="254"/>
    <x v="445"/>
    <x v="2"/>
    <x v="0"/>
    <s v="USD"/>
    <n v="1387601040"/>
    <n v="1386806254"/>
    <b v="0"/>
    <x v="50"/>
    <b v="1"/>
    <s v="music/rock"/>
    <n v="109"/>
    <x v="2338"/>
    <x v="6"/>
    <x v="21"/>
    <x v="2840"/>
    <d v="2013-12-21T04:44:00"/>
    <x v="6"/>
  </r>
  <r>
    <n v="1022"/>
    <s v="Sammy Bananas - Bootlegs Vol. 2!!"/>
    <s v="Help get four new bootlegs onto vinyl in the second installment of my series!"/>
    <x v="65"/>
    <x v="2290"/>
    <x v="2"/>
    <x v="0"/>
    <s v="USD"/>
    <n v="1431876677"/>
    <n v="1429284677"/>
    <b v="1"/>
    <x v="217"/>
    <b v="1"/>
    <s v="music/electronic music"/>
    <n v="115"/>
    <x v="2339"/>
    <x v="6"/>
    <x v="25"/>
    <x v="2841"/>
    <d v="2015-05-17T15:31:17"/>
    <x v="4"/>
  </r>
  <r>
    <n v="2463"/>
    <s v="Emma Ate the Lion &quot;Songs Two Count Too&quot;"/>
    <s v="Emma Ate The Lion's debut full length album"/>
    <x v="65"/>
    <x v="631"/>
    <x v="2"/>
    <x v="0"/>
    <s v="USD"/>
    <n v="1366138800"/>
    <n v="1362710425"/>
    <b v="0"/>
    <x v="131"/>
    <b v="1"/>
    <s v="music/indie rock"/>
    <n v="116"/>
    <x v="2340"/>
    <x v="6"/>
    <x v="12"/>
    <x v="2842"/>
    <d v="2013-04-16T19:00:00"/>
    <x v="6"/>
  </r>
  <r>
    <n v="1582"/>
    <s v="Scenes from New Orleans"/>
    <s v="I create canvas prints of images from in and around New Orleans"/>
    <x v="90"/>
    <x v="2291"/>
    <x v="1"/>
    <x v="0"/>
    <s v="USD"/>
    <n v="1445894400"/>
    <n v="1440961053"/>
    <b v="0"/>
    <x v="17"/>
    <b v="0"/>
    <s v="photography/places"/>
    <n v="9"/>
    <x v="2340"/>
    <x v="3"/>
    <x v="16"/>
    <x v="2843"/>
    <d v="2015-10-26T21:20:00"/>
    <x v="4"/>
  </r>
  <r>
    <n v="1479"/>
    <s v="Let's Talk Calmly About Security and Privacy"/>
    <s v="A former intelligence analyst/government transparency advocate talks to his colleagues about the past year's NSA revelations."/>
    <x v="267"/>
    <x v="2292"/>
    <x v="2"/>
    <x v="0"/>
    <s v="USD"/>
    <n v="1399694340"/>
    <n v="1398448389"/>
    <b v="1"/>
    <x v="168"/>
    <b v="1"/>
    <s v="publishing/radio &amp; podcasts"/>
    <n v="137"/>
    <x v="2341"/>
    <x v="4"/>
    <x v="34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x v="65"/>
    <x v="1902"/>
    <x v="2"/>
    <x v="4"/>
    <s v="GBP"/>
    <n v="1471428340"/>
    <n v="1469009140"/>
    <b v="0"/>
    <x v="322"/>
    <b v="1"/>
    <s v="theater/plays"/>
    <n v="128"/>
    <x v="2342"/>
    <x v="2"/>
    <x v="5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x v="43"/>
    <x v="2293"/>
    <x v="2"/>
    <x v="4"/>
    <s v="GBP"/>
    <n v="1436772944"/>
    <n v="1434180944"/>
    <b v="0"/>
    <x v="219"/>
    <b v="1"/>
    <s v="theater/plays"/>
    <n v="116"/>
    <x v="2343"/>
    <x v="2"/>
    <x v="5"/>
    <x v="2846"/>
    <d v="2015-07-13T07:35:44"/>
    <x v="4"/>
  </r>
  <r>
    <n v="3709"/>
    <s v="The Ruby Darlings Show"/>
    <s v="The filthily talented Ruby and Darling, take you on a raunch-tastic musical discovery of life with a vagina. #sayno"/>
    <x v="90"/>
    <x v="2294"/>
    <x v="2"/>
    <x v="4"/>
    <s v="GBP"/>
    <n v="1403715546"/>
    <n v="1401123546"/>
    <b v="0"/>
    <x v="42"/>
    <b v="1"/>
    <s v="theater/plays"/>
    <n v="108"/>
    <x v="2344"/>
    <x v="2"/>
    <x v="5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x v="129"/>
    <x v="1122"/>
    <x v="1"/>
    <x v="4"/>
    <s v="GBP"/>
    <n v="1428951600"/>
    <n v="1425512843"/>
    <b v="0"/>
    <x v="74"/>
    <b v="0"/>
    <s v="film &amp; video/drama"/>
    <n v="33"/>
    <x v="2345"/>
    <x v="1"/>
    <x v="1"/>
    <x v="2848"/>
    <d v="2015-04-13T19:00:00"/>
    <x v="4"/>
  </r>
  <r>
    <n v="3371"/>
    <s v="Red Planet (or One Way Ticket) Staged Reading"/>
    <s v="Help support Red Planet, a new science fiction play based off the Mars One exploration."/>
    <x v="176"/>
    <x v="2295"/>
    <x v="2"/>
    <x v="0"/>
    <s v="USD"/>
    <n v="1449089965"/>
    <n v="1446670765"/>
    <b v="0"/>
    <x v="11"/>
    <b v="1"/>
    <s v="theater/plays"/>
    <n v="139"/>
    <x v="2346"/>
    <x v="2"/>
    <x v="5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x v="254"/>
    <x v="508"/>
    <x v="2"/>
    <x v="0"/>
    <s v="USD"/>
    <n v="1480140000"/>
    <n v="1479186575"/>
    <b v="0"/>
    <x v="74"/>
    <b v="1"/>
    <s v="theater/plays"/>
    <n v="100"/>
    <x v="2347"/>
    <x v="2"/>
    <x v="5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x v="335"/>
    <x v="1895"/>
    <x v="2"/>
    <x v="4"/>
    <s v="GBP"/>
    <n v="1448922600"/>
    <n v="1446352529"/>
    <b v="0"/>
    <x v="50"/>
    <b v="1"/>
    <s v="theater/plays"/>
    <n v="129"/>
    <x v="2348"/>
    <x v="2"/>
    <x v="5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x v="43"/>
    <x v="1278"/>
    <x v="1"/>
    <x v="0"/>
    <s v="USD"/>
    <n v="1487811600"/>
    <n v="1486077481"/>
    <b v="0"/>
    <x v="18"/>
    <b v="0"/>
    <s v="theater/plays"/>
    <n v="7"/>
    <x v="2348"/>
    <x v="2"/>
    <x v="5"/>
    <x v="2852"/>
    <d v="2017-02-23T01:00:00"/>
    <x v="0"/>
  </r>
  <r>
    <n v="3605"/>
    <s v="Amateur production of The Blue Room by David Hare"/>
    <s v="We are a new Theatre Company who are fundraising to put on a new production of the play 'The Blue Room' in High Wycombe and Maidenhead"/>
    <x v="263"/>
    <x v="1176"/>
    <x v="2"/>
    <x v="4"/>
    <s v="GBP"/>
    <n v="1455390126"/>
    <n v="1452798126"/>
    <b v="0"/>
    <x v="3"/>
    <b v="1"/>
    <s v="theater/plays"/>
    <n v="184"/>
    <x v="2349"/>
    <x v="2"/>
    <x v="5"/>
    <x v="2853"/>
    <d v="2016-02-13T19:02:06"/>
    <x v="1"/>
  </r>
  <r>
    <n v="76"/>
    <s v="Star Wars: Insidious"/>
    <s v="Karn A'Mor has awoken bloodied on a distant battlefield with no memory of his past! JOIN THE RESISTANCE and find out more..."/>
    <x v="225"/>
    <x v="1176"/>
    <x v="2"/>
    <x v="0"/>
    <s v="USD"/>
    <n v="1325007358"/>
    <n v="1319819758"/>
    <b v="0"/>
    <x v="3"/>
    <b v="1"/>
    <s v="film &amp; video/shorts"/>
    <n v="153"/>
    <x v="2349"/>
    <x v="1"/>
    <x v="26"/>
    <x v="2854"/>
    <d v="2011-12-27T17:35:58"/>
    <x v="5"/>
  </r>
  <r>
    <n v="263"/>
    <s v="AMERICAN WINTER: A Documentary Film"/>
    <s v="We need $75,000 to finish this film on families struggling in the worst_x000a_economy in 80 years, while facing huge cuts to social services."/>
    <x v="23"/>
    <x v="2296"/>
    <x v="2"/>
    <x v="0"/>
    <s v="USD"/>
    <n v="1348786494"/>
    <n v="1346194494"/>
    <b v="1"/>
    <x v="483"/>
    <b v="1"/>
    <s v="film &amp; video/documentary"/>
    <n v="118"/>
    <x v="2350"/>
    <x v="1"/>
    <x v="9"/>
    <x v="2855"/>
    <d v="2012-09-27T22:54:54"/>
    <x v="3"/>
  </r>
  <r>
    <n v="1378"/>
    <s v="SIX BY SEVEN"/>
    <s v="A psychedelic post rock masterpiece!"/>
    <x v="65"/>
    <x v="2297"/>
    <x v="2"/>
    <x v="4"/>
    <s v="GBP"/>
    <n v="1470075210"/>
    <n v="1468779210"/>
    <b v="0"/>
    <x v="255"/>
    <b v="1"/>
    <s v="music/rock"/>
    <n v="203"/>
    <x v="2351"/>
    <x v="6"/>
    <x v="21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x v="11"/>
    <x v="2298"/>
    <x v="1"/>
    <x v="0"/>
    <s v="USD"/>
    <n v="1437570130"/>
    <n v="1434978130"/>
    <b v="0"/>
    <x v="12"/>
    <b v="0"/>
    <s v="technology/web"/>
    <n v="0"/>
    <x v="2352"/>
    <x v="0"/>
    <x v="24"/>
    <x v="2857"/>
    <d v="2015-07-22T13:02:10"/>
    <x v="4"/>
  </r>
  <r>
    <n v="709"/>
    <s v="lumiglove"/>
    <s v="A &quot;handheld&quot; light, which eases the way you illuminate objects and/or paths."/>
    <x v="38"/>
    <x v="2298"/>
    <x v="1"/>
    <x v="0"/>
    <s v="USD"/>
    <n v="1417741159"/>
    <n v="1415149159"/>
    <b v="0"/>
    <x v="12"/>
    <b v="0"/>
    <s v="technology/wearables"/>
    <n v="0"/>
    <x v="2352"/>
    <x v="0"/>
    <x v="0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x v="89"/>
    <x v="2299"/>
    <x v="2"/>
    <x v="0"/>
    <s v="USD"/>
    <n v="1341028740"/>
    <n v="1339704141"/>
    <b v="0"/>
    <x v="5"/>
    <b v="1"/>
    <s v="music/indie rock"/>
    <n v="137"/>
    <x v="2353"/>
    <x v="6"/>
    <x v="12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x v="92"/>
    <x v="2300"/>
    <x v="1"/>
    <x v="8"/>
    <s v="CAD"/>
    <n v="1441119919"/>
    <n v="1437663919"/>
    <b v="0"/>
    <x v="35"/>
    <b v="0"/>
    <s v="technology/wearables"/>
    <n v="1"/>
    <x v="2354"/>
    <x v="0"/>
    <x v="0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x v="1"/>
    <x v="1746"/>
    <x v="1"/>
    <x v="4"/>
    <s v="GBP"/>
    <n v="1468349460"/>
    <n v="1466186988"/>
    <b v="0"/>
    <x v="18"/>
    <b v="0"/>
    <s v="technology/wearables"/>
    <n v="4"/>
    <x v="2355"/>
    <x v="0"/>
    <x v="0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x v="38"/>
    <x v="2301"/>
    <x v="0"/>
    <x v="0"/>
    <s v="USD"/>
    <n v="1461653700"/>
    <n v="1458665146"/>
    <b v="0"/>
    <x v="141"/>
    <b v="0"/>
    <s v="technology/wearables"/>
    <n v="9"/>
    <x v="2356"/>
    <x v="0"/>
    <x v="0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14"/>
    <x v="2302"/>
    <x v="2"/>
    <x v="0"/>
    <s v="USD"/>
    <n v="1393156857"/>
    <n v="1390564857"/>
    <b v="0"/>
    <x v="126"/>
    <b v="1"/>
    <s v="games/tabletop games"/>
    <n v="120"/>
    <x v="2357"/>
    <x v="7"/>
    <x v="22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x v="14"/>
    <x v="2303"/>
    <x v="2"/>
    <x v="4"/>
    <s v="GBP"/>
    <n v="1416780000"/>
    <n v="1414342894"/>
    <b v="0"/>
    <x v="119"/>
    <b v="1"/>
    <s v="theater/plays"/>
    <n v="115"/>
    <x v="2358"/>
    <x v="2"/>
    <x v="5"/>
    <x v="2864"/>
    <d v="2014-11-23T22:00:00"/>
    <x v="2"/>
  </r>
  <r>
    <n v="3430"/>
    <s v="Being Patient"/>
    <s v="We need support for our play so we can promote awareness of kidney diseases and the effect it has on sufferers and their families."/>
    <x v="65"/>
    <x v="2304"/>
    <x v="2"/>
    <x v="4"/>
    <s v="GBP"/>
    <n v="1406760101"/>
    <n v="1404168101"/>
    <b v="0"/>
    <x v="138"/>
    <b v="1"/>
    <s v="theater/plays"/>
    <n v="109"/>
    <x v="2359"/>
    <x v="2"/>
    <x v="5"/>
    <x v="2865"/>
    <d v="2014-07-30T22:41:41"/>
    <x v="2"/>
  </r>
  <r>
    <n v="3869"/>
    <s v="The Masturbation Musical (Canceled)"/>
    <s v="A Musical about 3 women who pursue their Pleasure and end up finding themselves."/>
    <x v="336"/>
    <x v="2305"/>
    <x v="0"/>
    <x v="0"/>
    <s v="USD"/>
    <n v="1426302660"/>
    <n v="1423761792"/>
    <b v="0"/>
    <x v="3"/>
    <b v="0"/>
    <s v="theater/musical"/>
    <n v="3"/>
    <x v="2360"/>
    <x v="2"/>
    <x v="18"/>
    <x v="2866"/>
    <d v="2015-03-14T03:11:00"/>
    <x v="4"/>
  </r>
  <r>
    <n v="1240"/>
    <s v="Message of Peace, Love &amp; Unity (Canceled)"/>
    <s v="Sharing positive vibes of Peace, Love &amp; Unity with the World through conscious Reggae Music!"/>
    <x v="10"/>
    <x v="1881"/>
    <x v="0"/>
    <x v="0"/>
    <s v="USD"/>
    <n v="1373665860"/>
    <n v="1368579457"/>
    <b v="0"/>
    <x v="49"/>
    <b v="0"/>
    <s v="music/world music"/>
    <n v="3"/>
    <x v="2360"/>
    <x v="6"/>
    <x v="39"/>
    <x v="2867"/>
    <d v="2013-07-12T21:51:00"/>
    <x v="6"/>
  </r>
  <r>
    <n v="3076"/>
    <s v="10,000 Hours"/>
    <s v="Helping female comedians get in their 10,000 Hours of practice!"/>
    <x v="22"/>
    <x v="1276"/>
    <x v="1"/>
    <x v="0"/>
    <s v="USD"/>
    <n v="1444405123"/>
    <n v="1439221123"/>
    <b v="0"/>
    <x v="144"/>
    <b v="0"/>
    <s v="theater/spaces"/>
    <n v="15"/>
    <x v="2361"/>
    <x v="2"/>
    <x v="3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263"/>
    <x v="2306"/>
    <x v="2"/>
    <x v="0"/>
    <s v="USD"/>
    <n v="1293937200"/>
    <n v="1291257298"/>
    <b v="0"/>
    <x v="74"/>
    <b v="1"/>
    <s v="music/classical music"/>
    <n v="156"/>
    <x v="2362"/>
    <x v="6"/>
    <x v="30"/>
    <x v="2869"/>
    <d v="2011-01-02T03:00:00"/>
    <x v="5"/>
  </r>
  <r>
    <n v="3325"/>
    <s v="Infectious, love at the end of the 21st century!"/>
    <s v="Innovative Theatre Company Needs You To Reach Funding Requirements. We Are So Close We Can Smell It! Thank You In Advance."/>
    <x v="254"/>
    <x v="1457"/>
    <x v="2"/>
    <x v="4"/>
    <s v="GBP"/>
    <n v="1428256277"/>
    <n v="1425235877"/>
    <b v="0"/>
    <x v="3"/>
    <b v="1"/>
    <s v="theater/plays"/>
    <n v="113"/>
    <x v="2363"/>
    <x v="2"/>
    <x v="5"/>
    <x v="2870"/>
    <d v="2015-04-05T17:51:17"/>
    <x v="4"/>
  </r>
  <r>
    <n v="853"/>
    <s v="sloggoth"/>
    <s v="Help release a CD of sloggoth's first album &quot;sloggoth&quot;.  All contributors of $5 or more get a CD when the goal is met!"/>
    <x v="225"/>
    <x v="131"/>
    <x v="2"/>
    <x v="0"/>
    <s v="USD"/>
    <n v="1424116709"/>
    <n v="1421524709"/>
    <b v="0"/>
    <x v="29"/>
    <b v="1"/>
    <s v="music/metal"/>
    <n v="100"/>
    <x v="2363"/>
    <x v="6"/>
    <x v="40"/>
    <x v="2871"/>
    <d v="2015-02-16T19:58:29"/>
    <x v="4"/>
  </r>
  <r>
    <n v="2923"/>
    <s v="Kaylee's Senior Project"/>
    <s v="Spreading the love of theatre, one step at a time. I would like to produce a reading of one of my favorite musicals"/>
    <x v="225"/>
    <x v="131"/>
    <x v="2"/>
    <x v="0"/>
    <s v="USD"/>
    <n v="1422068400"/>
    <n v="1420774779"/>
    <b v="0"/>
    <x v="29"/>
    <b v="1"/>
    <s v="theater/musical"/>
    <n v="100"/>
    <x v="2363"/>
    <x v="2"/>
    <x v="18"/>
    <x v="2872"/>
    <d v="2015-01-24T03:00:00"/>
    <x v="4"/>
  </r>
  <r>
    <n v="2323"/>
    <s v="Beef Sticks, the Ultimate Protein Snack"/>
    <s v="You can never go wrong with a Beef Stick, great taste with no fillers and can easily goes with you everywhere."/>
    <x v="263"/>
    <x v="1568"/>
    <x v="3"/>
    <x v="0"/>
    <s v="USD"/>
    <n v="1490033247"/>
    <n v="1489428447"/>
    <b v="0"/>
    <x v="9"/>
    <b v="0"/>
    <s v="food/small batch"/>
    <n v="48"/>
    <x v="2363"/>
    <x v="5"/>
    <x v="29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37"/>
    <x v="1570"/>
    <x v="1"/>
    <x v="0"/>
    <s v="USD"/>
    <n v="1414814340"/>
    <n v="1413519073"/>
    <b v="0"/>
    <x v="12"/>
    <b v="0"/>
    <s v="technology/gadgets"/>
    <n v="9"/>
    <x v="2363"/>
    <x v="0"/>
    <x v="2"/>
    <x v="287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x v="338"/>
    <x v="2307"/>
    <x v="1"/>
    <x v="8"/>
    <s v="CAD"/>
    <n v="1425758101"/>
    <n v="1423166101"/>
    <b v="0"/>
    <x v="0"/>
    <b v="0"/>
    <s v="publishing/translations"/>
    <n v="7"/>
    <x v="2363"/>
    <x v="4"/>
    <x v="7"/>
    <x v="2875"/>
    <d v="2015-03-07T19:55:0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x v="2101"/>
    <x v="1"/>
    <x v="0"/>
    <s v="USD"/>
    <n v="1433093700"/>
    <n v="1430242488"/>
    <b v="0"/>
    <x v="49"/>
    <b v="0"/>
    <s v="theater/plays"/>
    <n v="5"/>
    <x v="2363"/>
    <x v="2"/>
    <x v="5"/>
    <x v="2876"/>
    <d v="2015-05-31T17:35:00"/>
    <x v="4"/>
  </r>
  <r>
    <n v="2844"/>
    <s v="KabarettstÃ¼ck &quot;Dicht in da Nochtschicht&quot;"/>
    <s v="Zwei ausgebildete Schauspieler, ein Musiker - gemeinsam bringt man ein waschechtes KabarettstÃ¼ck auf die BÃ¼hne."/>
    <x v="275"/>
    <x v="2308"/>
    <x v="1"/>
    <x v="11"/>
    <s v="EUR"/>
    <n v="1483535180"/>
    <n v="1480943180"/>
    <b v="0"/>
    <x v="1"/>
    <b v="0"/>
    <s v="theater/plays"/>
    <n v="5"/>
    <x v="2363"/>
    <x v="2"/>
    <x v="5"/>
    <x v="2877"/>
    <d v="2017-01-04T13:06:20"/>
    <x v="0"/>
  </r>
  <r>
    <n v="2372"/>
    <s v="Finding Pets - Bringing Lost Pets Home (Canceled)"/>
    <s v="An online platform that will notify every listed individual, vet, council, pound and so on in a geographical area when a pet is lost!"/>
    <x v="37"/>
    <x v="2307"/>
    <x v="0"/>
    <x v="2"/>
    <s v="AUD"/>
    <n v="1429839571"/>
    <n v="1427247571"/>
    <b v="0"/>
    <x v="0"/>
    <b v="0"/>
    <s v="technology/web"/>
    <n v="3"/>
    <x v="2363"/>
    <x v="0"/>
    <x v="24"/>
    <x v="2878"/>
    <d v="2015-04-24T01:39:31"/>
    <x v="4"/>
  </r>
  <r>
    <n v="511"/>
    <s v="Stuck On An Eyeland"/>
    <s v="A project that incorporates animation and comic art into a relevant story. 4 boys, 1 eyeland, and a whole lot of drama!!!"/>
    <x v="1"/>
    <x v="1213"/>
    <x v="1"/>
    <x v="0"/>
    <s v="USD"/>
    <n v="1365228982"/>
    <n v="1362640582"/>
    <b v="0"/>
    <x v="27"/>
    <b v="0"/>
    <s v="film &amp; video/animation"/>
    <n v="3"/>
    <x v="2363"/>
    <x v="1"/>
    <x v="8"/>
    <x v="2879"/>
    <d v="2013-04-06T06:16:22"/>
    <x v="6"/>
  </r>
  <r>
    <n v="3919"/>
    <s v="After The Blue"/>
    <s v="Two sisters living in a Cornish seaside town attempt to hide and escape from a life- circle of deceit, abuse, incest and revenge."/>
    <x v="1"/>
    <x v="947"/>
    <x v="1"/>
    <x v="4"/>
    <s v="GBP"/>
    <n v="1453075200"/>
    <n v="1450628773"/>
    <b v="0"/>
    <x v="17"/>
    <b v="0"/>
    <s v="theater/plays"/>
    <n v="2"/>
    <x v="2363"/>
    <x v="2"/>
    <x v="5"/>
    <x v="2880"/>
    <d v="2016-01-18T00:00:00"/>
    <x v="1"/>
  </r>
  <r>
    <n v="881"/>
    <s v="Funding the new album by Chris Reed and the Anime Raiders"/>
    <s v="To raise funds to finish the latest album by Chris Reed and the Anime Raiders, called &quot;Deep City Diving&quot;"/>
    <x v="229"/>
    <x v="2308"/>
    <x v="1"/>
    <x v="0"/>
    <s v="USD"/>
    <n v="1326520886"/>
    <n v="1322632886"/>
    <b v="0"/>
    <x v="1"/>
    <b v="0"/>
    <s v="music/indie rock"/>
    <n v="1"/>
    <x v="2363"/>
    <x v="6"/>
    <x v="12"/>
    <x v="2881"/>
    <d v="2012-01-14T06:01:2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x v="2308"/>
    <x v="1"/>
    <x v="0"/>
    <s v="USD"/>
    <n v="1405305000"/>
    <n v="1402612730"/>
    <b v="0"/>
    <x v="1"/>
    <b v="0"/>
    <s v="music/jazz"/>
    <n v="1"/>
    <x v="2363"/>
    <x v="6"/>
    <x v="27"/>
    <x v="2882"/>
    <d v="2014-07-14T02:30:00"/>
    <x v="2"/>
  </r>
  <r>
    <n v="902"/>
    <s v="MISTER BROWN"/>
    <s v="I'VE STARTED A BRAND NEW ALBUM THAT WILL FEATURE ACID JAZZ, FUNK, ROCK, AND DANCE WITH THE PROMISE OF TOURING NEXT YEAR IN THE USA"/>
    <x v="8"/>
    <x v="947"/>
    <x v="1"/>
    <x v="0"/>
    <s v="USD"/>
    <n v="1409412600"/>
    <n v="1404947422"/>
    <b v="0"/>
    <x v="17"/>
    <b v="0"/>
    <s v="music/jazz"/>
    <n v="0"/>
    <x v="2363"/>
    <x v="6"/>
    <x v="27"/>
    <x v="2883"/>
    <d v="2014-08-30T15:30:00"/>
    <x v="2"/>
  </r>
  <r>
    <n v="2763"/>
    <s v="My Christmas Star"/>
    <s v="How Santa finds childrens homes without getting lost by following certain stars."/>
    <x v="339"/>
    <x v="947"/>
    <x v="1"/>
    <x v="0"/>
    <s v="USD"/>
    <n v="1369403684"/>
    <n v="1365515684"/>
    <b v="0"/>
    <x v="17"/>
    <b v="0"/>
    <s v="publishing/children's books"/>
    <n v="0"/>
    <x v="2363"/>
    <x v="4"/>
    <x v="37"/>
    <x v="2884"/>
    <d v="2013-05-24T13:54:44"/>
    <x v="6"/>
  </r>
  <r>
    <n v="230"/>
    <s v="In Love There's War"/>
    <s v="In Love There's War is a spicy web series that will have viewers at the edge of their seats as deception and hidden secrecies unravel."/>
    <x v="38"/>
    <x v="1570"/>
    <x v="1"/>
    <x v="0"/>
    <s v="USD"/>
    <n v="1433443151"/>
    <n v="1430851151"/>
    <b v="0"/>
    <x v="12"/>
    <b v="0"/>
    <s v="film &amp; video/drama"/>
    <n v="0"/>
    <x v="2363"/>
    <x v="1"/>
    <x v="1"/>
    <x v="2885"/>
    <d v="2015-06-04T18:39:1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x v="40"/>
    <x v="2308"/>
    <x v="1"/>
    <x v="0"/>
    <s v="USD"/>
    <n v="1438576057"/>
    <n v="1435552057"/>
    <b v="0"/>
    <x v="1"/>
    <b v="0"/>
    <s v="food/food trucks"/>
    <n v="0"/>
    <x v="2363"/>
    <x v="5"/>
    <x v="10"/>
    <x v="288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x v="141"/>
    <x v="2308"/>
    <x v="0"/>
    <x v="12"/>
    <s v="EUR"/>
    <n v="1437861540"/>
    <n v="1435160452"/>
    <b v="0"/>
    <x v="1"/>
    <b v="0"/>
    <s v="technology/web"/>
    <n v="0"/>
    <x v="2363"/>
    <x v="0"/>
    <x v="24"/>
    <x v="2887"/>
    <d v="2015-07-25T21:59:00"/>
    <x v="4"/>
  </r>
  <r>
    <n v="1308"/>
    <s v="Boost Band: Wristband Phone Charger (Canceled)"/>
    <s v="Boost Band, a wristband that charges any device"/>
    <x v="22"/>
    <x v="2309"/>
    <x v="0"/>
    <x v="0"/>
    <s v="USD"/>
    <n v="1475937812"/>
    <n v="1472481812"/>
    <b v="0"/>
    <x v="73"/>
    <b v="0"/>
    <s v="technology/wearables"/>
    <n v="11"/>
    <x v="2364"/>
    <x v="0"/>
    <x v="0"/>
    <x v="2888"/>
    <d v="2016-10-08T14:43:32"/>
    <x v="1"/>
  </r>
  <r>
    <n v="2854"/>
    <s v="Ultimate Political Selfie!"/>
    <s v="Almost Random Theatre's play about a candidate - with no policies - who is seeking election in May 2015"/>
    <x v="90"/>
    <x v="2310"/>
    <x v="1"/>
    <x v="4"/>
    <s v="GBP"/>
    <n v="1431018719"/>
    <n v="1429290719"/>
    <b v="0"/>
    <x v="50"/>
    <b v="0"/>
    <s v="theater/plays"/>
    <n v="42"/>
    <x v="2365"/>
    <x v="2"/>
    <x v="5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x v="263"/>
    <x v="2311"/>
    <x v="2"/>
    <x v="0"/>
    <s v="USD"/>
    <n v="1436551200"/>
    <n v="1435181628"/>
    <b v="0"/>
    <x v="24"/>
    <b v="1"/>
    <s v="theater/plays"/>
    <n v="202"/>
    <x v="2366"/>
    <x v="2"/>
    <x v="5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x v="160"/>
    <x v="2201"/>
    <x v="2"/>
    <x v="4"/>
    <s v="GBP"/>
    <n v="1438467894"/>
    <n v="1436307894"/>
    <b v="0"/>
    <x v="102"/>
    <b v="1"/>
    <s v="theater/plays"/>
    <n v="119"/>
    <x v="2367"/>
    <x v="2"/>
    <x v="5"/>
    <x v="2891"/>
    <d v="2015-08-01T22:24:54"/>
    <x v="4"/>
  </r>
  <r>
    <n v="3608"/>
    <s v="Petrification"/>
    <s v="Help us get the show on the road! Petrification is a new play about home, memory and identity and we need your help to tour."/>
    <x v="162"/>
    <x v="23"/>
    <x v="2"/>
    <x v="4"/>
    <s v="GBP"/>
    <n v="1466172000"/>
    <n v="1463418090"/>
    <b v="0"/>
    <x v="5"/>
    <b v="1"/>
    <s v="theater/plays"/>
    <n v="100"/>
    <x v="2368"/>
    <x v="2"/>
    <x v="5"/>
    <x v="2892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x v="34"/>
    <x v="2312"/>
    <x v="1"/>
    <x v="0"/>
    <s v="USD"/>
    <n v="1432069249"/>
    <n v="1429477249"/>
    <b v="0"/>
    <x v="49"/>
    <b v="0"/>
    <s v="technology/gadgets"/>
    <n v="47"/>
    <x v="2368"/>
    <x v="0"/>
    <x v="2"/>
    <x v="2893"/>
    <d v="2015-05-19T21:00:49"/>
    <x v="4"/>
  </r>
  <r>
    <n v="2165"/>
    <s v="Le Temps Nous Est ComtÃ©"/>
    <s v="Vous aimez le rock fort ? Aidez les Beat Cheese Ã  produire leur premier album ! Do you like cheese? Help us produce our first album!"/>
    <x v="14"/>
    <x v="642"/>
    <x v="2"/>
    <x v="12"/>
    <s v="EUR"/>
    <n v="1460127635"/>
    <n v="1457539235"/>
    <b v="0"/>
    <x v="216"/>
    <b v="1"/>
    <s v="music/rock"/>
    <n v="139"/>
    <x v="2369"/>
    <x v="6"/>
    <x v="21"/>
    <x v="2894"/>
    <d v="2016-04-08T15:00:35"/>
    <x v="1"/>
  </r>
  <r>
    <n v="2557"/>
    <s v="European Tour"/>
    <s v="Raising money for our concert tour of Switzerland and Germany in June/July 2014"/>
    <x v="186"/>
    <x v="2245"/>
    <x v="2"/>
    <x v="4"/>
    <s v="GBP"/>
    <n v="1400176386"/>
    <n v="1397584386"/>
    <b v="0"/>
    <x v="52"/>
    <b v="1"/>
    <s v="music/classical music"/>
    <n v="118"/>
    <x v="2370"/>
    <x v="6"/>
    <x v="30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x v="89"/>
    <x v="2313"/>
    <x v="2"/>
    <x v="4"/>
    <s v="GBP"/>
    <n v="1434459554"/>
    <n v="1431867554"/>
    <b v="0"/>
    <x v="164"/>
    <b v="1"/>
    <s v="theater/plays"/>
    <n v="118"/>
    <x v="2371"/>
    <x v="2"/>
    <x v="5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x v="57"/>
    <x v="2247"/>
    <x v="1"/>
    <x v="0"/>
    <s v="USD"/>
    <n v="1466363576"/>
    <n v="1461179576"/>
    <b v="0"/>
    <x v="11"/>
    <b v="0"/>
    <s v="theater/plays"/>
    <n v="7"/>
    <x v="2372"/>
    <x v="2"/>
    <x v="5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x v="77"/>
    <x v="1592"/>
    <x v="0"/>
    <x v="0"/>
    <s v="USD"/>
    <n v="1486590035"/>
    <n v="1483998035"/>
    <b v="0"/>
    <x v="12"/>
    <b v="0"/>
    <s v="food/food trucks"/>
    <n v="1"/>
    <x v="2373"/>
    <x v="5"/>
    <x v="10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x v="77"/>
    <x v="2314"/>
    <x v="1"/>
    <x v="0"/>
    <s v="USD"/>
    <n v="1333028723"/>
    <n v="1330440323"/>
    <b v="0"/>
    <x v="23"/>
    <b v="0"/>
    <s v="publishing/children's books"/>
    <n v="14"/>
    <x v="2374"/>
    <x v="4"/>
    <x v="37"/>
    <x v="2899"/>
    <d v="2012-03-29T13:45:23"/>
    <x v="3"/>
  </r>
  <r>
    <n v="3409"/>
    <s v="Who Said Theatre Presents: The Calm"/>
    <s v="Exciting and visceral new-writing that challenges the way we view the fine line between war and terror..."/>
    <x v="34"/>
    <x v="2315"/>
    <x v="2"/>
    <x v="4"/>
    <s v="GBP"/>
    <n v="1469998680"/>
    <n v="1466710358"/>
    <b v="0"/>
    <x v="80"/>
    <b v="1"/>
    <s v="theater/plays"/>
    <n v="124"/>
    <x v="2375"/>
    <x v="2"/>
    <x v="5"/>
    <x v="2900"/>
    <d v="2016-07-31T20:58:00"/>
    <x v="1"/>
  </r>
  <r>
    <n v="3650"/>
    <s v="Weald at The Finborough Theatre"/>
    <s v="A terse and delicate dissection of male emotions from a rural perspective: fathers and sons, legacy and heritage, molasses and mud."/>
    <x v="34"/>
    <x v="53"/>
    <x v="2"/>
    <x v="4"/>
    <s v="GBP"/>
    <n v="1454412584"/>
    <n v="1452598184"/>
    <b v="0"/>
    <x v="24"/>
    <b v="1"/>
    <s v="theater/plays"/>
    <n v="100"/>
    <x v="2376"/>
    <x v="2"/>
    <x v="5"/>
    <x v="2901"/>
    <d v="2016-02-02T11:29:44"/>
    <x v="1"/>
  </r>
  <r>
    <n v="2892"/>
    <s v="Something Precious"/>
    <s v="Something Precious is the world's first musical to alert folks to the harmful effects of technology on the human spirit."/>
    <x v="37"/>
    <x v="53"/>
    <x v="1"/>
    <x v="0"/>
    <s v="USD"/>
    <n v="1409000400"/>
    <n v="1408381704"/>
    <b v="0"/>
    <x v="24"/>
    <b v="0"/>
    <s v="theater/plays"/>
    <n v="9"/>
    <x v="2376"/>
    <x v="2"/>
    <x v="5"/>
    <x v="2902"/>
    <d v="2014-08-25T21:00:00"/>
    <x v="2"/>
  </r>
  <r>
    <n v="1976"/>
    <s v="Pi Lite white - Bright white LED display for Raspberry Pi"/>
    <s v="Can you help us make an ultra bright white one a reality?"/>
    <x v="57"/>
    <x v="2316"/>
    <x v="2"/>
    <x v="4"/>
    <s v="GBP"/>
    <n v="1373751325"/>
    <n v="1371159325"/>
    <b v="1"/>
    <x v="484"/>
    <b v="1"/>
    <s v="technology/hardware"/>
    <n v="347"/>
    <x v="2377"/>
    <x v="0"/>
    <x v="4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x v="34"/>
    <x v="1350"/>
    <x v="1"/>
    <x v="0"/>
    <s v="USD"/>
    <n v="1473972813"/>
    <n v="1471812813"/>
    <b v="0"/>
    <x v="18"/>
    <b v="0"/>
    <s v="music/indie rock"/>
    <n v="41"/>
    <x v="2378"/>
    <x v="6"/>
    <x v="12"/>
    <x v="2904"/>
    <d v="2016-09-15T20:53:33"/>
    <x v="1"/>
  </r>
  <r>
    <n v="524"/>
    <s v="Zero Down"/>
    <s v="Angel on the Corner need YOUR help to raise Â£3,500 to take Zero Down by Sarah Hehir to the Edinburgh Fringe Festival this August!"/>
    <x v="63"/>
    <x v="2317"/>
    <x v="2"/>
    <x v="4"/>
    <s v="GBP"/>
    <n v="1464801169"/>
    <n v="1462209169"/>
    <b v="0"/>
    <x v="88"/>
    <b v="1"/>
    <s v="theater/plays"/>
    <n v="109"/>
    <x v="2379"/>
    <x v="2"/>
    <x v="5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x v="57"/>
    <x v="2126"/>
    <x v="0"/>
    <x v="0"/>
    <s v="USD"/>
    <n v="1418368260"/>
    <n v="1417654672"/>
    <b v="0"/>
    <x v="49"/>
    <b v="0"/>
    <s v="technology/wearables"/>
    <n v="6"/>
    <x v="2380"/>
    <x v="0"/>
    <x v="0"/>
    <x v="290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x v="43"/>
    <x v="2318"/>
    <x v="1"/>
    <x v="0"/>
    <s v="USD"/>
    <n v="1416499440"/>
    <n v="1415341464"/>
    <b v="0"/>
    <x v="24"/>
    <b v="0"/>
    <s v="theater/plays"/>
    <n v="17"/>
    <x v="2381"/>
    <x v="2"/>
    <x v="5"/>
    <x v="2907"/>
    <d v="2014-11-20T16:04:00"/>
    <x v="2"/>
  </r>
  <r>
    <n v="1043"/>
    <s v="Printing TONE Audio 10th Anniversary Edition! (Canceled)"/>
    <s v="We're seeking funding for a special 10th Anniversary PRINT EDITION! Receive your own copy for only $8"/>
    <x v="11"/>
    <x v="930"/>
    <x v="0"/>
    <x v="0"/>
    <s v="USD"/>
    <n v="1432101855"/>
    <n v="1429509855"/>
    <b v="0"/>
    <x v="485"/>
    <b v="0"/>
    <s v="journalism/audio"/>
    <n v="9"/>
    <x v="2381"/>
    <x v="8"/>
    <x v="32"/>
    <x v="2908"/>
    <d v="2015-05-20T06:04:15"/>
    <x v="4"/>
  </r>
  <r>
    <n v="1478"/>
    <s v="Planet Money T-shirt"/>
    <s v="We are a team of multimedia reporters covering the global economy. We are going to make a t-shirt and tell the story of its creation."/>
    <x v="7"/>
    <x v="2319"/>
    <x v="2"/>
    <x v="0"/>
    <s v="USD"/>
    <n v="1368564913"/>
    <n v="1367355313"/>
    <b v="1"/>
    <x v="486"/>
    <b v="1"/>
    <s v="publishing/radio &amp; podcasts"/>
    <n v="1182"/>
    <x v="2382"/>
    <x v="4"/>
    <x v="34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x v="225"/>
    <x v="1211"/>
    <x v="2"/>
    <x v="4"/>
    <s v="GBP"/>
    <n v="1412706375"/>
    <n v="1410114375"/>
    <b v="1"/>
    <x v="76"/>
    <b v="1"/>
    <s v="theater/plays"/>
    <n v="175"/>
    <x v="2383"/>
    <x v="2"/>
    <x v="5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x v="340"/>
    <x v="626"/>
    <x v="1"/>
    <x v="0"/>
    <s v="USD"/>
    <n v="1425819425"/>
    <n v="1423231025"/>
    <b v="0"/>
    <x v="14"/>
    <b v="0"/>
    <s v="theater/plays"/>
    <n v="16"/>
    <x v="2383"/>
    <x v="2"/>
    <x v="5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x v="27"/>
    <x v="2246"/>
    <x v="1"/>
    <x v="0"/>
    <s v="USD"/>
    <n v="1427807640"/>
    <n v="1423325626"/>
    <b v="0"/>
    <x v="49"/>
    <b v="0"/>
    <s v="food/food trucks"/>
    <n v="4"/>
    <x v="2384"/>
    <x v="5"/>
    <x v="10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x v="90"/>
    <x v="2099"/>
    <x v="1"/>
    <x v="4"/>
    <s v="GBP"/>
    <n v="1464872848"/>
    <n v="1462280848"/>
    <b v="0"/>
    <x v="10"/>
    <b v="0"/>
    <s v="theater/plays"/>
    <n v="32"/>
    <x v="2385"/>
    <x v="2"/>
    <x v="5"/>
    <x v="2913"/>
    <d v="2016-06-02T13:07:28"/>
    <x v="1"/>
  </r>
  <r>
    <n v="3314"/>
    <s v="The White Bike"/>
    <s v="I want to add a new perspective to the cycling safety debate by taking my play THE WHITE BIKE to the Edinburgh Festival of Cycling"/>
    <x v="162"/>
    <x v="2207"/>
    <x v="2"/>
    <x v="4"/>
    <s v="GBP"/>
    <n v="1431115500"/>
    <n v="1428733511"/>
    <b v="0"/>
    <x v="94"/>
    <b v="1"/>
    <s v="theater/plays"/>
    <n v="211"/>
    <x v="2386"/>
    <x v="2"/>
    <x v="5"/>
    <x v="2914"/>
    <d v="2015-05-08T20:05:00"/>
    <x v="4"/>
  </r>
  <r>
    <n v="3136"/>
    <s v="Heroines"/>
    <s v="Help emberfly theatre put on their first production Heroines and pay our actors and creative team! Follow us @emberflytheatre"/>
    <x v="34"/>
    <x v="2320"/>
    <x v="3"/>
    <x v="4"/>
    <s v="GBP"/>
    <n v="1491001140"/>
    <n v="1487847954"/>
    <b v="0"/>
    <x v="191"/>
    <b v="0"/>
    <s v="theater/plays"/>
    <n v="128"/>
    <x v="2387"/>
    <x v="2"/>
    <x v="5"/>
    <x v="2915"/>
    <d v="2017-03-31T22:59:00"/>
    <x v="0"/>
  </r>
  <r>
    <n v="2139"/>
    <s v="Manorkept"/>
    <s v="An adventuring RPG with ghosts, mysteries, and flexible gameplay paths, Manorkept is a game that promises an unforgettable experience."/>
    <x v="8"/>
    <x v="2321"/>
    <x v="1"/>
    <x v="0"/>
    <s v="USD"/>
    <n v="1478196008"/>
    <n v="1475604008"/>
    <b v="0"/>
    <x v="58"/>
    <b v="0"/>
    <s v="games/video games"/>
    <n v="5"/>
    <x v="2388"/>
    <x v="7"/>
    <x v="23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x v="129"/>
    <x v="2322"/>
    <x v="2"/>
    <x v="0"/>
    <s v="USD"/>
    <n v="1297160329"/>
    <n v="1295000329"/>
    <b v="0"/>
    <x v="86"/>
    <b v="1"/>
    <s v="music/indie rock"/>
    <n v="114"/>
    <x v="2389"/>
    <x v="6"/>
    <x v="12"/>
    <x v="2917"/>
    <d v="2011-02-08T10:18:49"/>
    <x v="5"/>
  </r>
  <r>
    <n v="3394"/>
    <s v="Buffer: Edinburgh Fringe 2014"/>
    <s v="Ambitious, Edinburgh-based company, Thrive Theatre, are bringing their brand new comedy BUFFER to the 2014 Edinburgh Fringe!"/>
    <x v="275"/>
    <x v="2323"/>
    <x v="2"/>
    <x v="4"/>
    <s v="GBP"/>
    <n v="1406470645"/>
    <n v="1403878645"/>
    <b v="0"/>
    <x v="5"/>
    <b v="1"/>
    <s v="theater/plays"/>
    <n v="142"/>
    <x v="2390"/>
    <x v="2"/>
    <x v="5"/>
    <x v="2918"/>
    <d v="2014-07-27T14:17:25"/>
    <x v="2"/>
  </r>
  <r>
    <n v="3607"/>
    <s v="E15 at The Pleasance and CPT"/>
    <s v="'E15' is a verbatim project that looks at the story of the Focus E15 Campaign"/>
    <x v="275"/>
    <x v="2324"/>
    <x v="2"/>
    <x v="4"/>
    <s v="GBP"/>
    <n v="1450137600"/>
    <n v="1448924882"/>
    <b v="0"/>
    <x v="113"/>
    <b v="1"/>
    <s v="theater/plays"/>
    <n v="105"/>
    <x v="2390"/>
    <x v="2"/>
    <x v="5"/>
    <x v="2919"/>
    <d v="2015-12-15T00:00:00"/>
    <x v="4"/>
  </r>
  <r>
    <n v="3789"/>
    <s v="Austen a New Musical Play"/>
    <s v="This fabulous new play explores the little known love life of England's most famous romantic novelist, Jane Austen."/>
    <x v="341"/>
    <x v="1621"/>
    <x v="1"/>
    <x v="4"/>
    <s v="GBP"/>
    <n v="1434395418"/>
    <n v="1431630618"/>
    <b v="0"/>
    <x v="9"/>
    <b v="0"/>
    <s v="theater/musical"/>
    <n v="3"/>
    <x v="2390"/>
    <x v="2"/>
    <x v="18"/>
    <x v="2920"/>
    <d v="2015-06-15T19:10:18"/>
    <x v="4"/>
  </r>
  <r>
    <n v="2879"/>
    <s v="Girls, Ladies and Women - A Gospel Drama"/>
    <s v="She that fines a husband? Wait, is that right? Girl... you better check yourself, before you wreck yourself!"/>
    <x v="342"/>
    <x v="2325"/>
    <x v="1"/>
    <x v="0"/>
    <s v="USD"/>
    <n v="1453310661"/>
    <n v="1450718661"/>
    <b v="0"/>
    <x v="1"/>
    <b v="0"/>
    <s v="theater/plays"/>
    <n v="0"/>
    <x v="2390"/>
    <x v="2"/>
    <x v="5"/>
    <x v="2921"/>
    <d v="2016-01-20T17:24:21"/>
    <x v="1"/>
  </r>
  <r>
    <n v="1462"/>
    <s v="Unbound: Fiction on the Radio"/>
    <s v="A new radio show focused on short fiction produced by Louisville Public Media"/>
    <x v="57"/>
    <x v="2326"/>
    <x v="2"/>
    <x v="0"/>
    <s v="USD"/>
    <n v="1365609271"/>
    <n v="1363017271"/>
    <b v="1"/>
    <x v="202"/>
    <b v="1"/>
    <s v="publishing/radio &amp; podcasts"/>
    <n v="109"/>
    <x v="2391"/>
    <x v="4"/>
    <x v="34"/>
    <x v="2922"/>
    <d v="2013-04-10T15:54:31"/>
    <x v="6"/>
  </r>
  <r>
    <n v="310"/>
    <s v="Feels Like Coming Home Tour"/>
    <s v="30 day tour to release a compilation CD with 16 original songs about hometowns.  Webisodes and documentary to follow."/>
    <x v="90"/>
    <x v="2327"/>
    <x v="2"/>
    <x v="0"/>
    <s v="USD"/>
    <n v="1319076000"/>
    <n v="1317788623"/>
    <b v="1"/>
    <x v="52"/>
    <b v="1"/>
    <s v="film &amp; video/documentary"/>
    <n v="104"/>
    <x v="2392"/>
    <x v="1"/>
    <x v="9"/>
    <x v="2923"/>
    <d v="2011-10-20T02:00:00"/>
    <x v="5"/>
  </r>
  <r>
    <n v="3577"/>
    <s v="The Laramie Project in Utah County"/>
    <s v="Our goal is to bring this story of one town's processing of tragedy and their own community identity to Utah County."/>
    <x v="89"/>
    <x v="836"/>
    <x v="2"/>
    <x v="0"/>
    <s v="USD"/>
    <n v="1430029680"/>
    <n v="1427741583"/>
    <b v="0"/>
    <x v="5"/>
    <b v="1"/>
    <s v="theater/plays"/>
    <n v="130"/>
    <x v="2393"/>
    <x v="2"/>
    <x v="5"/>
    <x v="2924"/>
    <d v="2015-04-26T06:28:00"/>
    <x v="4"/>
  </r>
  <r>
    <n v="891"/>
    <s v="Den-Mate: New EP and Tour"/>
    <s v="Along with a new EP production and release, it's time to bring Den-Mate, LIVE, to a location near you - East Coast and Beyond!"/>
    <x v="10"/>
    <x v="1433"/>
    <x v="1"/>
    <x v="0"/>
    <s v="USD"/>
    <n v="1408581930"/>
    <n v="1405989930"/>
    <b v="0"/>
    <x v="11"/>
    <b v="0"/>
    <s v="music/indie rock"/>
    <n v="3"/>
    <x v="2393"/>
    <x v="6"/>
    <x v="12"/>
    <x v="292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x v="23"/>
    <x v="1433"/>
    <x v="1"/>
    <x v="0"/>
    <s v="USD"/>
    <n v="1407869851"/>
    <n v="1404845851"/>
    <b v="0"/>
    <x v="11"/>
    <b v="0"/>
    <s v="technology/gadgets"/>
    <n v="1"/>
    <x v="2393"/>
    <x v="0"/>
    <x v="2"/>
    <x v="292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x v="43"/>
    <x v="2328"/>
    <x v="2"/>
    <x v="0"/>
    <s v="USD"/>
    <n v="1342672096"/>
    <n v="1340944096"/>
    <b v="0"/>
    <x v="160"/>
    <b v="1"/>
    <s v="music/indie rock"/>
    <n v="111"/>
    <x v="2394"/>
    <x v="6"/>
    <x v="12"/>
    <x v="2927"/>
    <d v="2012-07-19T04:28:16"/>
    <x v="3"/>
  </r>
  <r>
    <n v="115"/>
    <s v="The World's Greatest Lover"/>
    <s v="Never judge a book (or a lover) by their cover."/>
    <x v="305"/>
    <x v="2329"/>
    <x v="2"/>
    <x v="0"/>
    <s v="USD"/>
    <n v="1328377444"/>
    <n v="1326217444"/>
    <b v="0"/>
    <x v="191"/>
    <b v="1"/>
    <s v="film &amp; video/shorts"/>
    <n v="140"/>
    <x v="2395"/>
    <x v="1"/>
    <x v="26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x v="258"/>
    <x v="2185"/>
    <x v="2"/>
    <x v="0"/>
    <s v="USD"/>
    <n v="1344358860"/>
    <n v="1343682681"/>
    <b v="0"/>
    <x v="28"/>
    <b v="1"/>
    <s v="music/rock"/>
    <n v="156"/>
    <x v="2396"/>
    <x v="6"/>
    <x v="21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x v="90"/>
    <x v="2330"/>
    <x v="2"/>
    <x v="0"/>
    <s v="USD"/>
    <n v="1337824055"/>
    <n v="1335232055"/>
    <b v="0"/>
    <x v="52"/>
    <b v="1"/>
    <s v="music/indie rock"/>
    <n v="103"/>
    <x v="2397"/>
    <x v="6"/>
    <x v="12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x v="27"/>
    <x v="2331"/>
    <x v="2"/>
    <x v="4"/>
    <s v="GBP"/>
    <n v="1403370772"/>
    <n v="1400778772"/>
    <b v="0"/>
    <x v="487"/>
    <b v="1"/>
    <s v="publishing/nonfiction"/>
    <n v="126"/>
    <x v="2398"/>
    <x v="4"/>
    <x v="19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x v="67"/>
    <x v="2332"/>
    <x v="2"/>
    <x v="0"/>
    <s v="USD"/>
    <n v="1296633540"/>
    <n v="1292316697"/>
    <b v="1"/>
    <x v="409"/>
    <b v="1"/>
    <s v="film &amp; video/documentary"/>
    <n v="107"/>
    <x v="2399"/>
    <x v="1"/>
    <x v="9"/>
    <x v="2932"/>
    <d v="2011-02-02T07:59:00"/>
    <x v="5"/>
  </r>
  <r>
    <n v="876"/>
    <s v="Sound Of Dobells"/>
    <s v="What was the greatest record shop ever?  DOBELLS!"/>
    <x v="343"/>
    <x v="2333"/>
    <x v="1"/>
    <x v="4"/>
    <s v="GBP"/>
    <n v="1359978927"/>
    <n v="1357127727"/>
    <b v="0"/>
    <x v="16"/>
    <b v="0"/>
    <s v="music/jazz"/>
    <n v="41"/>
    <x v="2399"/>
    <x v="6"/>
    <x v="27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x v="186"/>
    <x v="1389"/>
    <x v="2"/>
    <x v="0"/>
    <s v="USD"/>
    <n v="1427319366"/>
    <n v="1424730966"/>
    <b v="0"/>
    <x v="181"/>
    <b v="1"/>
    <s v="music/indie rock"/>
    <n v="133"/>
    <x v="2400"/>
    <x v="6"/>
    <x v="12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x v="90"/>
    <x v="457"/>
    <x v="2"/>
    <x v="4"/>
    <s v="GBP"/>
    <n v="1411510135"/>
    <n v="1408918135"/>
    <b v="0"/>
    <x v="42"/>
    <b v="1"/>
    <s v="theater/plays"/>
    <n v="100"/>
    <x v="2400"/>
    <x v="2"/>
    <x v="5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x v="217"/>
    <x v="2334"/>
    <x v="2"/>
    <x v="4"/>
    <s v="GBP"/>
    <n v="1394460000"/>
    <n v="1393233855"/>
    <b v="0"/>
    <x v="86"/>
    <b v="1"/>
    <s v="music/metal"/>
    <n v="122"/>
    <x v="2401"/>
    <x v="6"/>
    <x v="40"/>
    <x v="2936"/>
    <d v="2014-03-10T14:00:00"/>
    <x v="2"/>
  </r>
  <r>
    <n v="3420"/>
    <s v="Rounds. Set design campaign."/>
    <s v="A powerful and urgent tale of the first line of defence for the NHS. Based on true stories from junior doctors."/>
    <x v="151"/>
    <x v="2335"/>
    <x v="2"/>
    <x v="4"/>
    <s v="GBP"/>
    <n v="1455408000"/>
    <n v="1454638202"/>
    <b v="0"/>
    <x v="23"/>
    <b v="1"/>
    <s v="theater/plays"/>
    <n v="138"/>
    <x v="2402"/>
    <x v="2"/>
    <x v="5"/>
    <x v="2937"/>
    <d v="2016-02-14T00:00:00"/>
    <x v="1"/>
  </r>
  <r>
    <n v="3161"/>
    <s v="Faustus"/>
    <s v="Iâ€™ll Be Right Back presents a story of murder and corruption. Faustus is a modern re-imagining of Christopher Marloweâ€™s classic tale."/>
    <x v="65"/>
    <x v="1519"/>
    <x v="2"/>
    <x v="4"/>
    <s v="GBP"/>
    <n v="1413377522"/>
    <n v="1410785522"/>
    <b v="1"/>
    <x v="217"/>
    <b v="1"/>
    <s v="theater/plays"/>
    <n v="105"/>
    <x v="2402"/>
    <x v="2"/>
    <x v="5"/>
    <x v="2938"/>
    <d v="2014-10-15T12:52:02"/>
    <x v="2"/>
  </r>
  <r>
    <n v="2121"/>
    <s v="Legend of Decay"/>
    <s v="Join us on an epic journey to discover a millennia old secret which will change the world forever."/>
    <x v="7"/>
    <x v="2336"/>
    <x v="1"/>
    <x v="18"/>
    <s v="CHF"/>
    <n v="1484156948"/>
    <n v="1481564948"/>
    <b v="0"/>
    <x v="29"/>
    <b v="0"/>
    <s v="games/video games"/>
    <n v="1"/>
    <x v="2403"/>
    <x v="7"/>
    <x v="23"/>
    <x v="2939"/>
    <d v="2017-01-11T17:49:08"/>
    <x v="0"/>
  </r>
  <r>
    <n v="1549"/>
    <s v="2016 Calendar:  Wonders of Nature"/>
    <s v="A 2016 calendar collection of landscape and wildlife photographs from award winning photographer, Steve Marler."/>
    <x v="34"/>
    <x v="2030"/>
    <x v="1"/>
    <x v="0"/>
    <s v="USD"/>
    <n v="1446524159"/>
    <n v="1443928559"/>
    <b v="0"/>
    <x v="0"/>
    <b v="0"/>
    <s v="photography/nature"/>
    <n v="34"/>
    <x v="2404"/>
    <x v="3"/>
    <x v="35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x v="258"/>
    <x v="2337"/>
    <x v="2"/>
    <x v="4"/>
    <s v="GBP"/>
    <n v="1456876740"/>
    <n v="1455063886"/>
    <b v="0"/>
    <x v="24"/>
    <b v="1"/>
    <s v="theater/plays"/>
    <n v="138"/>
    <x v="2405"/>
    <x v="2"/>
    <x v="5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162"/>
    <x v="2338"/>
    <x v="1"/>
    <x v="0"/>
    <s v="USD"/>
    <n v="1408831718"/>
    <n v="1406239718"/>
    <b v="0"/>
    <x v="27"/>
    <b v="0"/>
    <s v="film &amp; video/animation"/>
    <n v="18"/>
    <x v="2406"/>
    <x v="1"/>
    <x v="8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x v="275"/>
    <x v="2339"/>
    <x v="2"/>
    <x v="4"/>
    <s v="GBP"/>
    <n v="1409490480"/>
    <n v="1407400306"/>
    <b v="0"/>
    <x v="80"/>
    <b v="1"/>
    <s v="theater/plays"/>
    <n v="108"/>
    <x v="2407"/>
    <x v="2"/>
    <x v="5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x v="225"/>
    <x v="773"/>
    <x v="2"/>
    <x v="0"/>
    <s v="USD"/>
    <n v="1329248940"/>
    <n v="1326972107"/>
    <b v="0"/>
    <x v="10"/>
    <b v="1"/>
    <s v="music/rock"/>
    <n v="103"/>
    <x v="2408"/>
    <x v="6"/>
    <x v="21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x v="57"/>
    <x v="1209"/>
    <x v="1"/>
    <x v="0"/>
    <s v="USD"/>
    <n v="1415562471"/>
    <n v="1412966871"/>
    <b v="0"/>
    <x v="49"/>
    <b v="0"/>
    <s v="music/faith"/>
    <n v="6"/>
    <x v="2409"/>
    <x v="6"/>
    <x v="15"/>
    <x v="2945"/>
    <d v="2014-11-09T19:47:51"/>
    <x v="2"/>
  </r>
  <r>
    <n v="53"/>
    <s v="Rolling out Vegan Mashup's Season 2"/>
    <s v="Delicious TV's Vegan Mashup launching season two on public television"/>
    <x v="43"/>
    <x v="2340"/>
    <x v="2"/>
    <x v="0"/>
    <s v="USD"/>
    <n v="1396648800"/>
    <n v="1395407445"/>
    <b v="0"/>
    <x v="216"/>
    <b v="1"/>
    <s v="film &amp; video/television"/>
    <n v="110"/>
    <x v="2410"/>
    <x v="1"/>
    <x v="11"/>
    <x v="2946"/>
    <d v="2014-04-04T22:00:00"/>
    <x v="2"/>
  </r>
  <r>
    <n v="2262"/>
    <s v="Riders: A Game About Cheating Doomsday"/>
    <s v="An RPG about mortal servants of the Horsemen of the Apocalypse deciding to not end the world."/>
    <x v="127"/>
    <x v="2341"/>
    <x v="2"/>
    <x v="0"/>
    <s v="USD"/>
    <n v="1416268800"/>
    <n v="1413295358"/>
    <b v="0"/>
    <x v="61"/>
    <b v="1"/>
    <s v="games/tabletop games"/>
    <n v="154"/>
    <x v="2411"/>
    <x v="7"/>
    <x v="22"/>
    <x v="294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x v="162"/>
    <x v="2342"/>
    <x v="2"/>
    <x v="0"/>
    <s v="USD"/>
    <n v="1369958400"/>
    <n v="1367286434"/>
    <b v="0"/>
    <x v="20"/>
    <b v="1"/>
    <s v="music/indie rock"/>
    <n v="130"/>
    <x v="2412"/>
    <x v="6"/>
    <x v="12"/>
    <x v="2948"/>
    <d v="2013-05-31T00:00:00"/>
    <x v="6"/>
  </r>
  <r>
    <n v="1312"/>
    <s v="GoSolo Hat for GoPro (Canceled)"/>
    <s v="People loved the original Black and Gray GoSolo hats and asked for more. So we received sample for 3 more colors!"/>
    <x v="246"/>
    <x v="2343"/>
    <x v="0"/>
    <x v="0"/>
    <s v="USD"/>
    <n v="1429375922"/>
    <n v="1426783922"/>
    <b v="0"/>
    <x v="1"/>
    <b v="0"/>
    <s v="technology/wearables"/>
    <n v="1"/>
    <x v="2412"/>
    <x v="0"/>
    <x v="0"/>
    <x v="2949"/>
    <d v="2015-04-18T16:52:02"/>
    <x v="4"/>
  </r>
  <r>
    <n v="151"/>
    <s v="THE ASCENDENCE SHIFT Feature Film (Canceled)"/>
    <s v="The age of a race to the finish between the higher &amp; lower dimensional realms, A fight for consciousness &amp; freedom,THE NEW HUMAN"/>
    <x v="17"/>
    <x v="1928"/>
    <x v="0"/>
    <x v="2"/>
    <s v="AUD"/>
    <n v="1434633191"/>
    <n v="1429449191"/>
    <b v="0"/>
    <x v="27"/>
    <b v="0"/>
    <s v="film &amp; video/science fiction"/>
    <n v="0"/>
    <x v="2412"/>
    <x v="1"/>
    <x v="17"/>
    <x v="2950"/>
    <d v="2015-06-18T13:13:11"/>
    <x v="4"/>
  </r>
  <r>
    <n v="2307"/>
    <s v="Bones - The New EP by Matt Phillips"/>
    <s v="Printing, copywriting, and album art for my first record. It's 100% ready to listen we just need some help to get it out there."/>
    <x v="344"/>
    <x v="2344"/>
    <x v="2"/>
    <x v="0"/>
    <s v="USD"/>
    <n v="1336245328"/>
    <n v="1333653333"/>
    <b v="1"/>
    <x v="131"/>
    <b v="1"/>
    <s v="music/indie rock"/>
    <n v="107"/>
    <x v="2413"/>
    <x v="6"/>
    <x v="12"/>
    <x v="2951"/>
    <d v="2012-05-05T19:15:28"/>
    <x v="3"/>
  </r>
  <r>
    <n v="103"/>
    <s v="I'M TWENTY SOMETHING"/>
    <s v="Three friends in their twenties are trying to do the impossible - have fun on a casual Friday night."/>
    <x v="239"/>
    <x v="2345"/>
    <x v="2"/>
    <x v="4"/>
    <s v="GBP"/>
    <n v="1394220030"/>
    <n v="1392232830"/>
    <b v="0"/>
    <x v="241"/>
    <b v="1"/>
    <s v="film &amp; video/shorts"/>
    <n v="105"/>
    <x v="2414"/>
    <x v="1"/>
    <x v="26"/>
    <x v="2952"/>
    <d v="2014-03-07T19:20:30"/>
    <x v="2"/>
  </r>
  <r>
    <n v="1660"/>
    <s v="Risotto fragole e champagne"/>
    <s v="Vogliamo realizzare un risotto fragole e champagne e condividerlo con i nostri fan. Faremo il risotto durante un concerto casalingo."/>
    <x v="345"/>
    <x v="1957"/>
    <x v="2"/>
    <x v="10"/>
    <s v="EUR"/>
    <n v="1462053540"/>
    <n v="1459355950"/>
    <b v="0"/>
    <x v="52"/>
    <b v="1"/>
    <s v="music/pop"/>
    <n v="1254"/>
    <x v="2415"/>
    <x v="6"/>
    <x v="13"/>
    <x v="2953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10"/>
    <x v="2127"/>
    <x v="1"/>
    <x v="0"/>
    <s v="USD"/>
    <n v="1287975829"/>
    <n v="1284087829"/>
    <b v="0"/>
    <x v="18"/>
    <b v="0"/>
    <s v="music/indie rock"/>
    <n v="2"/>
    <x v="2415"/>
    <x v="6"/>
    <x v="12"/>
    <x v="2954"/>
    <d v="2010-10-25T03:03:49"/>
    <x v="7"/>
  </r>
  <r>
    <n v="2492"/>
    <s v="SUPER NICE EP 2012"/>
    <s v="We're a band from Hawaii trying to produce our first EP and we need help!"/>
    <x v="89"/>
    <x v="1057"/>
    <x v="2"/>
    <x v="0"/>
    <s v="USD"/>
    <n v="1339840740"/>
    <n v="1335397188"/>
    <b v="0"/>
    <x v="5"/>
    <b v="1"/>
    <s v="music/indie rock"/>
    <n v="125"/>
    <x v="2416"/>
    <x v="6"/>
    <x v="12"/>
    <x v="2955"/>
    <d v="2012-06-16T09:59:00"/>
    <x v="3"/>
  </r>
  <r>
    <n v="3336"/>
    <s v="WILDE TALES"/>
    <s v="A theatrical adaptation of Oscar Wilde's short stories, presented by Suitcase Civilians at The Space, April 5-10 2016."/>
    <x v="263"/>
    <x v="171"/>
    <x v="2"/>
    <x v="4"/>
    <s v="GBP"/>
    <n v="1459845246"/>
    <n v="1457429646"/>
    <b v="0"/>
    <x v="11"/>
    <b v="1"/>
    <s v="theater/plays"/>
    <n v="100"/>
    <x v="2416"/>
    <x v="2"/>
    <x v="5"/>
    <x v="2956"/>
    <d v="2016-04-05T08:34:06"/>
    <x v="1"/>
  </r>
  <r>
    <n v="1294"/>
    <s v="HELMER'S LOO"/>
    <s v="We have an award-winning Danish play, now we just need a bathroom set to perform it in. Spend a penny to help us build the set!"/>
    <x v="34"/>
    <x v="234"/>
    <x v="2"/>
    <x v="4"/>
    <s v="GBP"/>
    <n v="1445252400"/>
    <n v="1443696797"/>
    <b v="0"/>
    <x v="191"/>
    <b v="1"/>
    <s v="theater/plays"/>
    <n v="122"/>
    <x v="2417"/>
    <x v="2"/>
    <x v="5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x v="89"/>
    <x v="1552"/>
    <x v="2"/>
    <x v="0"/>
    <s v="USD"/>
    <n v="1362146280"/>
    <n v="1357604752"/>
    <b v="0"/>
    <x v="4"/>
    <b v="1"/>
    <s v="music/rock"/>
    <n v="152"/>
    <x v="2418"/>
    <x v="6"/>
    <x v="21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x v="34"/>
    <x v="2346"/>
    <x v="2"/>
    <x v="0"/>
    <s v="USD"/>
    <n v="1413838751"/>
    <n v="1411246751"/>
    <b v="1"/>
    <x v="207"/>
    <b v="1"/>
    <s v="technology/space exploration"/>
    <n v="878"/>
    <x v="2419"/>
    <x v="0"/>
    <x v="28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x v="346"/>
    <x v="2347"/>
    <x v="2"/>
    <x v="13"/>
    <s v="EUR"/>
    <n v="1478723208"/>
    <n v="1476559608"/>
    <b v="0"/>
    <x v="121"/>
    <b v="1"/>
    <s v="technology/space exploration"/>
    <n v="956"/>
    <x v="2420"/>
    <x v="0"/>
    <x v="28"/>
    <x v="2960"/>
    <d v="2016-11-09T20:26:48"/>
    <x v="1"/>
  </r>
  <r>
    <n v="2467"/>
    <s v="Nature Boy Explorer EP"/>
    <s v="We've finished our first EP and we're taking it on the road in three weeks! Help us fund manufacturing?"/>
    <x v="90"/>
    <x v="182"/>
    <x v="2"/>
    <x v="0"/>
    <s v="USD"/>
    <n v="1336669200"/>
    <n v="1335473931"/>
    <b v="0"/>
    <x v="26"/>
    <b v="1"/>
    <s v="music/indie rock"/>
    <n v="119"/>
    <x v="2421"/>
    <x v="6"/>
    <x v="12"/>
    <x v="2961"/>
    <d v="2012-05-10T17:00:00"/>
    <x v="3"/>
  </r>
  <r>
    <n v="3453"/>
    <s v="'Patagonia' - by Robert George"/>
    <s v="A full length comedy, Patagonia follows Grason and Jerry on their journey through a magical, South-American rainforest."/>
    <x v="225"/>
    <x v="1461"/>
    <x v="2"/>
    <x v="4"/>
    <s v="GBP"/>
    <n v="1471130956"/>
    <n v="1465946956"/>
    <b v="0"/>
    <x v="50"/>
    <b v="1"/>
    <s v="theater/plays"/>
    <n v="128"/>
    <x v="2422"/>
    <x v="2"/>
    <x v="5"/>
    <x v="2962"/>
    <d v="2016-08-13T23:29:16"/>
    <x v="1"/>
  </r>
  <r>
    <n v="3826"/>
    <s v="DAY OF THE DOG by Blue Sparrow Theatre Company"/>
    <s v="This is the story about the Westons. One family who live with mental illness on a daily basis."/>
    <x v="89"/>
    <x v="1430"/>
    <x v="2"/>
    <x v="4"/>
    <s v="GBP"/>
    <n v="1430993394"/>
    <n v="1428401394"/>
    <b v="0"/>
    <x v="40"/>
    <b v="1"/>
    <s v="theater/plays"/>
    <n v="119"/>
    <x v="2422"/>
    <x v="2"/>
    <x v="5"/>
    <x v="2963"/>
    <d v="2015-05-07T10:09:54"/>
    <x v="4"/>
  </r>
  <r>
    <n v="4070"/>
    <s v="Southern Utah University: V-Day 2015"/>
    <s v="V-Day Southern Utah University 2015 and Second Studio Players presents: The Vagina Monologues"/>
    <x v="90"/>
    <x v="2348"/>
    <x v="1"/>
    <x v="0"/>
    <s v="USD"/>
    <n v="1425178800"/>
    <n v="1422374420"/>
    <b v="0"/>
    <x v="0"/>
    <b v="0"/>
    <s v="theater/plays"/>
    <n v="17"/>
    <x v="2422"/>
    <x v="2"/>
    <x v="5"/>
    <x v="2964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x v="1"/>
    <x v="1693"/>
    <x v="1"/>
    <x v="0"/>
    <s v="USD"/>
    <n v="1420938000"/>
    <n v="1418862743"/>
    <b v="0"/>
    <x v="9"/>
    <b v="0"/>
    <s v="theater/plays"/>
    <n v="2"/>
    <x v="2422"/>
    <x v="2"/>
    <x v="5"/>
    <x v="2965"/>
    <d v="2015-01-11T01:00:00"/>
    <x v="4"/>
  </r>
  <r>
    <n v="1417"/>
    <s v="Digitizing 8 Rare Siddha Yoga Books"/>
    <s v="Digitization of 8 rare Siddha Yoga books written by a Yogi - coming in the lineage of Sri Sri Sri Sadhasiva Brahmendra himself!"/>
    <x v="67"/>
    <x v="2349"/>
    <x v="1"/>
    <x v="0"/>
    <s v="USD"/>
    <n v="1442315460"/>
    <n v="1439696174"/>
    <b v="0"/>
    <x v="12"/>
    <b v="0"/>
    <s v="publishing/translations"/>
    <n v="1"/>
    <x v="2422"/>
    <x v="4"/>
    <x v="7"/>
    <x v="296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x v="22"/>
    <x v="2349"/>
    <x v="0"/>
    <x v="0"/>
    <s v="USD"/>
    <n v="1343161248"/>
    <n v="1337977248"/>
    <b v="0"/>
    <x v="12"/>
    <b v="0"/>
    <s v="publishing/art books"/>
    <n v="1"/>
    <x v="2422"/>
    <x v="4"/>
    <x v="33"/>
    <x v="2967"/>
    <d v="2012-07-24T20:20:48"/>
    <x v="3"/>
  </r>
  <r>
    <n v="2355"/>
    <s v="PriceItUpPlease (Canceled)"/>
    <s v="PriceItUpPlease will be an easy to use website that estimates the amount of your startup costs for that great idea you have!"/>
    <x v="10"/>
    <x v="2349"/>
    <x v="0"/>
    <x v="2"/>
    <s v="AUD"/>
    <n v="1430604136"/>
    <n v="1428012136"/>
    <b v="0"/>
    <x v="12"/>
    <b v="0"/>
    <s v="technology/web"/>
    <n v="1"/>
    <x v="2422"/>
    <x v="0"/>
    <x v="24"/>
    <x v="2968"/>
    <d v="2015-05-02T22:02:16"/>
    <x v="4"/>
  </r>
  <r>
    <n v="2681"/>
    <s v="Jolly's Hot Dogs An All-Beef Coney Dog"/>
    <s v="Jolly's Hot Dogs: A beef hot dog topped with deliciously seasoned ground beef, mustard and minced onions."/>
    <x v="10"/>
    <x v="2349"/>
    <x v="1"/>
    <x v="0"/>
    <s v="USD"/>
    <n v="1405027750"/>
    <n v="1402867750"/>
    <b v="0"/>
    <x v="12"/>
    <b v="0"/>
    <s v="food/food trucks"/>
    <n v="1"/>
    <x v="2422"/>
    <x v="5"/>
    <x v="10"/>
    <x v="2969"/>
    <d v="2014-07-10T21:29:10"/>
    <x v="2"/>
  </r>
  <r>
    <n v="561"/>
    <s v="CheckMate Careers"/>
    <s v="A marketplace for talent and employers to match. Using intuitive technology we match &amp; place talent with the best career position."/>
    <x v="38"/>
    <x v="2349"/>
    <x v="1"/>
    <x v="0"/>
    <s v="USD"/>
    <n v="1445874513"/>
    <n v="1442850513"/>
    <b v="0"/>
    <x v="12"/>
    <b v="0"/>
    <s v="technology/web"/>
    <n v="0"/>
    <x v="2422"/>
    <x v="0"/>
    <x v="24"/>
    <x v="2970"/>
    <d v="2015-10-26T15:48:33"/>
    <x v="4"/>
  </r>
  <r>
    <n v="2040"/>
    <s v="Programmable Capacitor"/>
    <s v="4.29 Billion+ Capacitor Combinations._x000a_No Coding Required."/>
    <x v="43"/>
    <x v="2350"/>
    <x v="2"/>
    <x v="0"/>
    <s v="USD"/>
    <n v="1384557303"/>
    <n v="1383257703"/>
    <b v="1"/>
    <x v="152"/>
    <b v="1"/>
    <s v="technology/hardware"/>
    <n v="248"/>
    <x v="2423"/>
    <x v="0"/>
    <x v="4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x v="41"/>
    <x v="2351"/>
    <x v="2"/>
    <x v="0"/>
    <s v="USD"/>
    <n v="1288657560"/>
    <n v="1286319256"/>
    <b v="0"/>
    <x v="130"/>
    <b v="1"/>
    <s v="music/indie rock"/>
    <n v="195"/>
    <x v="2424"/>
    <x v="6"/>
    <x v="12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x v="38"/>
    <x v="1955"/>
    <x v="1"/>
    <x v="0"/>
    <s v="USD"/>
    <n v="1431374222"/>
    <n v="1427486222"/>
    <b v="0"/>
    <x v="69"/>
    <b v="0"/>
    <s v="technology/wearables"/>
    <n v="5"/>
    <x v="2425"/>
    <x v="0"/>
    <x v="0"/>
    <x v="2973"/>
    <d v="2015-05-11T19:57:02"/>
    <x v="4"/>
  </r>
  <r>
    <n v="1392"/>
    <s v="Telesomniac's Debut Album"/>
    <s v="Telesomniac is a rock band from Provo, UT releasing their debut album Thirty-One Flashes in the Dark."/>
    <x v="14"/>
    <x v="2352"/>
    <x v="2"/>
    <x v="0"/>
    <s v="USD"/>
    <n v="1456976586"/>
    <n v="1454298186"/>
    <b v="0"/>
    <x v="78"/>
    <b v="1"/>
    <s v="music/rock"/>
    <n v="114"/>
    <x v="2426"/>
    <x v="6"/>
    <x v="21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x v="41"/>
    <x v="2353"/>
    <x v="2"/>
    <x v="0"/>
    <s v="USD"/>
    <n v="1362814119"/>
    <n v="1360222119"/>
    <b v="0"/>
    <x v="25"/>
    <b v="1"/>
    <s v="music/electronic music"/>
    <n v="133"/>
    <x v="2427"/>
    <x v="6"/>
    <x v="25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x v="22"/>
    <x v="2128"/>
    <x v="1"/>
    <x v="0"/>
    <s v="USD"/>
    <n v="1460751128"/>
    <n v="1455570728"/>
    <b v="0"/>
    <x v="29"/>
    <b v="0"/>
    <s v="theater/plays"/>
    <n v="3"/>
    <x v="2427"/>
    <x v="2"/>
    <x v="5"/>
    <x v="2976"/>
    <d v="2016-04-15T20:12:08"/>
    <x v="1"/>
  </r>
  <r>
    <n v="50"/>
    <s v="The Love Lounge"/>
    <s v="A brand new dating show which helps one lucky lady find her Mr Right with difficult decisions to make along the way."/>
    <x v="89"/>
    <x v="1212"/>
    <x v="2"/>
    <x v="4"/>
    <s v="GBP"/>
    <n v="1422637200"/>
    <n v="1419271458"/>
    <b v="0"/>
    <x v="191"/>
    <b v="1"/>
    <s v="film &amp; video/television"/>
    <n v="100"/>
    <x v="2428"/>
    <x v="1"/>
    <x v="11"/>
    <x v="2977"/>
    <d v="2015-01-30T17:00:00"/>
    <x v="4"/>
  </r>
  <r>
    <n v="1822"/>
    <s v="Wood Butcher's new music video- I Don't Wanna Party"/>
    <s v="Wood Butcher needs your help to make this happen. Buy a CD, support local music!"/>
    <x v="225"/>
    <x v="131"/>
    <x v="2"/>
    <x v="8"/>
    <s v="CAD"/>
    <n v="1391194860"/>
    <n v="1388084862"/>
    <b v="0"/>
    <x v="10"/>
    <b v="1"/>
    <s v="music/rock"/>
    <n v="100"/>
    <x v="2428"/>
    <x v="6"/>
    <x v="21"/>
    <x v="2978"/>
    <d v="2014-01-31T19:01:00"/>
    <x v="2"/>
  </r>
  <r>
    <n v="2112"/>
    <s v="BBB Kickstarter Two"/>
    <s v="BBB is going back into the studio to record and release &quot;Felix From Canada&quot; by popular demand.  We need your help!"/>
    <x v="225"/>
    <x v="131"/>
    <x v="2"/>
    <x v="0"/>
    <s v="USD"/>
    <n v="1366064193"/>
    <n v="1364854593"/>
    <b v="0"/>
    <x v="10"/>
    <b v="1"/>
    <s v="music/indie rock"/>
    <n v="100"/>
    <x v="2428"/>
    <x v="6"/>
    <x v="12"/>
    <x v="2979"/>
    <d v="2013-04-15T22:16:33"/>
    <x v="6"/>
  </r>
  <r>
    <n v="2231"/>
    <s v="Kingdom"/>
    <s v="A game about communities by Ben Robbins, creator of Microscope. Do you change the Kingdom or does the Kingdom change you?"/>
    <x v="14"/>
    <x v="2354"/>
    <x v="2"/>
    <x v="0"/>
    <s v="USD"/>
    <n v="1372136400"/>
    <n v="1369864301"/>
    <b v="0"/>
    <x v="488"/>
    <b v="1"/>
    <s v="games/tabletop games"/>
    <n v="1212"/>
    <x v="2429"/>
    <x v="7"/>
    <x v="22"/>
    <x v="2980"/>
    <d v="2013-06-25T05:00:00"/>
    <x v="6"/>
  </r>
  <r>
    <n v="1259"/>
    <s v="Help Falling From One complete their CD!!!"/>
    <s v="Falling From One is currently in the studio recording their first CD and they need your help!"/>
    <x v="14"/>
    <x v="2355"/>
    <x v="2"/>
    <x v="0"/>
    <s v="USD"/>
    <n v="1402286340"/>
    <n v="1399504664"/>
    <b v="1"/>
    <x v="77"/>
    <b v="1"/>
    <s v="music/rock"/>
    <n v="104"/>
    <x v="2430"/>
    <x v="6"/>
    <x v="21"/>
    <x v="2981"/>
    <d v="2014-06-09T03:59:00"/>
    <x v="2"/>
  </r>
  <r>
    <n v="3711"/>
    <s v="The Youth Shakespeare Project 2014"/>
    <s v="Two teachers and twenty kids bring one of Shakespeare's plays to life!"/>
    <x v="34"/>
    <x v="1286"/>
    <x v="2"/>
    <x v="0"/>
    <s v="USD"/>
    <n v="1402848000"/>
    <n v="1400606573"/>
    <b v="0"/>
    <x v="80"/>
    <b v="1"/>
    <s v="theater/plays"/>
    <n v="114"/>
    <x v="2431"/>
    <x v="2"/>
    <x v="5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x v="34"/>
    <x v="2356"/>
    <x v="2"/>
    <x v="0"/>
    <s v="USD"/>
    <n v="1327776847"/>
    <n v="1325184847"/>
    <b v="0"/>
    <x v="102"/>
    <b v="1"/>
    <s v="games/tabletop games"/>
    <n v="163"/>
    <x v="2432"/>
    <x v="7"/>
    <x v="22"/>
    <x v="2983"/>
    <d v="2012-01-28T18:54:07"/>
    <x v="3"/>
  </r>
  <r>
    <n v="871"/>
    <s v="fo/mo/deep heads back into the studio to record their 3rd CD"/>
    <s v="fo/mo/deep heads back into the studio in January 2014 to record their 3rd CD. Seeking to continue experimenting with all things groove:"/>
    <x v="27"/>
    <x v="711"/>
    <x v="1"/>
    <x v="0"/>
    <s v="USD"/>
    <n v="1385735295"/>
    <n v="1383139695"/>
    <b v="0"/>
    <x v="14"/>
    <b v="0"/>
    <s v="music/jazz"/>
    <n v="5"/>
    <x v="2433"/>
    <x v="6"/>
    <x v="27"/>
    <x v="2984"/>
    <d v="2013-11-29T14:28:15"/>
    <x v="6"/>
  </r>
  <r>
    <n v="3399"/>
    <s v="Spinning Wheel Youth Takeover"/>
    <s v="13 young people have taken over Spinning Wheel Theatre to choose, produce and create their own show from scratch."/>
    <x v="129"/>
    <x v="1846"/>
    <x v="2"/>
    <x v="4"/>
    <s v="GBP"/>
    <n v="1424556325"/>
    <n v="1421964325"/>
    <b v="0"/>
    <x v="56"/>
    <b v="1"/>
    <s v="theater/plays"/>
    <n v="104"/>
    <x v="2434"/>
    <x v="2"/>
    <x v="5"/>
    <x v="2985"/>
    <d v="2015-02-21T22:05:25"/>
    <x v="4"/>
  </r>
  <r>
    <n v="3900"/>
    <s v="HUB Theatre Group presents John Logan's RED"/>
    <s v="HUB Theatre Group collaborates with local artists to present John Logan's RED to the community."/>
    <x v="14"/>
    <x v="1974"/>
    <x v="1"/>
    <x v="0"/>
    <s v="USD"/>
    <n v="1433988791"/>
    <n v="1431396791"/>
    <b v="0"/>
    <x v="27"/>
    <b v="0"/>
    <s v="theater/plays"/>
    <n v="5"/>
    <x v="2435"/>
    <x v="2"/>
    <x v="5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x v="74"/>
    <x v="626"/>
    <x v="0"/>
    <x v="0"/>
    <s v="USD"/>
    <n v="1392595200"/>
    <n v="1391293745"/>
    <b v="0"/>
    <x v="74"/>
    <b v="0"/>
    <s v="publishing/art books"/>
    <n v="4"/>
    <x v="2436"/>
    <x v="4"/>
    <x v="33"/>
    <x v="298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x v="65"/>
    <x v="2357"/>
    <x v="1"/>
    <x v="0"/>
    <s v="USD"/>
    <n v="1422717953"/>
    <n v="1417533953"/>
    <b v="0"/>
    <x v="49"/>
    <b v="0"/>
    <s v="theater/plays"/>
    <n v="11"/>
    <x v="2437"/>
    <x v="2"/>
    <x v="5"/>
    <x v="2988"/>
    <d v="2015-01-31T15:25:53"/>
    <x v="4"/>
  </r>
  <r>
    <n v="1791"/>
    <s v="disCover: Napoli"/>
    <s v="For the love of street photography and the beauty of traditional cultures in southern Italy."/>
    <x v="43"/>
    <x v="2358"/>
    <x v="1"/>
    <x v="4"/>
    <s v="GBP"/>
    <n v="1422553565"/>
    <n v="1417369565"/>
    <b v="1"/>
    <x v="9"/>
    <b v="0"/>
    <s v="photography/photobooks"/>
    <n v="4"/>
    <x v="2437"/>
    <x v="3"/>
    <x v="6"/>
    <x v="2989"/>
    <d v="2015-01-29T17:46:05"/>
    <x v="4"/>
  </r>
  <r>
    <n v="3295"/>
    <s v="The Divine Comedy Show"/>
    <s v="A comedic drama about The Devil and his quest to take a bride and to Hell with the consequences, no matter what they may be."/>
    <x v="151"/>
    <x v="2359"/>
    <x v="2"/>
    <x v="4"/>
    <s v="GBP"/>
    <n v="1474886229"/>
    <n v="1472294229"/>
    <b v="0"/>
    <x v="5"/>
    <b v="1"/>
    <s v="theater/plays"/>
    <n v="103"/>
    <x v="2438"/>
    <x v="2"/>
    <x v="5"/>
    <x v="2990"/>
    <d v="2016-09-26T10:37:09"/>
    <x v="1"/>
  </r>
  <r>
    <n v="2861"/>
    <s v="Julius Caesar"/>
    <s v="The University of Queensland Drama Production Course is putting on an adaptation of William Shakespeares Julius Caesar"/>
    <x v="263"/>
    <x v="2100"/>
    <x v="1"/>
    <x v="2"/>
    <s v="AUD"/>
    <n v="1443103848"/>
    <n v="1441894248"/>
    <b v="0"/>
    <x v="17"/>
    <b v="0"/>
    <s v="theater/plays"/>
    <n v="32"/>
    <x v="2438"/>
    <x v="2"/>
    <x v="5"/>
    <x v="2991"/>
    <d v="2015-09-24T14:10:48"/>
    <x v="4"/>
  </r>
  <r>
    <n v="3289"/>
    <s v="Help take 'Conversations With Rats' to Edinburgh Fringe 2017"/>
    <s v="Ampersand Theatre's debut appearance at Edinburgh is in 2017 as Conversations With Rats opens at theSpace on the Mile, please help!"/>
    <x v="34"/>
    <x v="2360"/>
    <x v="2"/>
    <x v="4"/>
    <s v="GBP"/>
    <n v="1487580602"/>
    <n v="1485161402"/>
    <b v="0"/>
    <x v="69"/>
    <b v="1"/>
    <s v="theater/plays"/>
    <n v="133"/>
    <x v="2439"/>
    <x v="2"/>
    <x v="5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x v="7"/>
    <x v="2361"/>
    <x v="1"/>
    <x v="8"/>
    <s v="CAD"/>
    <n v="1417804229"/>
    <n v="1415212229"/>
    <b v="0"/>
    <x v="489"/>
    <b v="0"/>
    <s v="games/video games"/>
    <n v="28"/>
    <x v="2440"/>
    <x v="7"/>
    <x v="23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x v="41"/>
    <x v="2362"/>
    <x v="2"/>
    <x v="10"/>
    <s v="EUR"/>
    <n v="1483120216"/>
    <n v="1479232216"/>
    <b v="0"/>
    <x v="217"/>
    <b v="1"/>
    <s v="technology/space exploration"/>
    <n v="131"/>
    <x v="2441"/>
    <x v="0"/>
    <x v="28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x v="225"/>
    <x v="2363"/>
    <x v="2"/>
    <x v="0"/>
    <s v="USD"/>
    <n v="1335113976"/>
    <n v="1332521976"/>
    <b v="0"/>
    <x v="102"/>
    <b v="1"/>
    <s v="music/indie rock"/>
    <n v="266"/>
    <x v="2442"/>
    <x v="6"/>
    <x v="12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x v="65"/>
    <x v="2364"/>
    <x v="2"/>
    <x v="4"/>
    <s v="GBP"/>
    <n v="1408039860"/>
    <n v="1405248503"/>
    <b v="0"/>
    <x v="322"/>
    <b v="1"/>
    <s v="music/pop"/>
    <n v="110"/>
    <x v="2443"/>
    <x v="6"/>
    <x v="13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x v="90"/>
    <x v="2365"/>
    <x v="2"/>
    <x v="4"/>
    <s v="GBP"/>
    <n v="1433964444"/>
    <n v="1431372444"/>
    <b v="0"/>
    <x v="179"/>
    <b v="1"/>
    <s v="theater/plays"/>
    <n v="109"/>
    <x v="2444"/>
    <x v="2"/>
    <x v="5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x v="10"/>
    <x v="1747"/>
    <x v="1"/>
    <x v="0"/>
    <s v="USD"/>
    <n v="1408134034"/>
    <n v="1405542034"/>
    <b v="0"/>
    <x v="9"/>
    <b v="0"/>
    <s v="technology/wearables"/>
    <n v="1"/>
    <x v="2445"/>
    <x v="0"/>
    <x v="0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x v="5"/>
    <x v="1747"/>
    <x v="0"/>
    <x v="4"/>
    <s v="GBP"/>
    <n v="1432223125"/>
    <n v="1429631125"/>
    <b v="0"/>
    <x v="9"/>
    <b v="0"/>
    <s v="technology/wearables"/>
    <n v="0"/>
    <x v="2445"/>
    <x v="0"/>
    <x v="0"/>
    <x v="2999"/>
    <d v="2015-05-21T15:45:25"/>
    <x v="4"/>
  </r>
  <r>
    <n v="3972"/>
    <s v="Valkyrie Theatre Company"/>
    <s v="We're a horror based theatre company in Oklahoma City beginning our first season of shows."/>
    <x v="90"/>
    <x v="2206"/>
    <x v="1"/>
    <x v="0"/>
    <s v="USD"/>
    <n v="1423186634"/>
    <n v="1418002634"/>
    <b v="0"/>
    <x v="49"/>
    <b v="0"/>
    <s v="theater/plays"/>
    <n v="21"/>
    <x v="2446"/>
    <x v="2"/>
    <x v="5"/>
    <x v="3000"/>
    <d v="2015-02-06T01:37:14"/>
    <x v="4"/>
  </r>
  <r>
    <n v="2898"/>
    <s v="Galaxy Express - The Play"/>
    <s v="This is an action packed Sci-Fi stage play, using foam latex creature puppets, projected video footage, and audience participation."/>
    <x v="49"/>
    <x v="2366"/>
    <x v="1"/>
    <x v="0"/>
    <s v="USD"/>
    <n v="1446307053"/>
    <n v="1443715053"/>
    <b v="0"/>
    <x v="14"/>
    <b v="0"/>
    <s v="theater/plays"/>
    <n v="4"/>
    <x v="2447"/>
    <x v="2"/>
    <x v="5"/>
    <x v="3001"/>
    <d v="2015-10-31T15:57:33"/>
    <x v="4"/>
  </r>
  <r>
    <n v="2465"/>
    <s v="The Lion Oh My - Our first full length release"/>
    <s v="An indie band from Spokane, WA looking to master and package their first full length album."/>
    <x v="151"/>
    <x v="2367"/>
    <x v="2"/>
    <x v="0"/>
    <s v="USD"/>
    <n v="1348420548"/>
    <n v="1345828548"/>
    <b v="0"/>
    <x v="34"/>
    <b v="1"/>
    <s v="music/indie rock"/>
    <n v="180"/>
    <x v="2448"/>
    <x v="6"/>
    <x v="12"/>
    <x v="3002"/>
    <d v="2012-09-23T17:15:48"/>
    <x v="3"/>
  </r>
  <r>
    <n v="1892"/>
    <s v="Nemes wants you to be able to hear their new songs!"/>
    <s v="Nemes has just recorded a new album and is raising $500 to get it mixed and mastered professionally."/>
    <x v="34"/>
    <x v="2368"/>
    <x v="2"/>
    <x v="0"/>
    <s v="USD"/>
    <n v="1307459881"/>
    <n v="1304867881"/>
    <b v="0"/>
    <x v="40"/>
    <b v="1"/>
    <s v="music/indie rock"/>
    <n v="137"/>
    <x v="2448"/>
    <x v="6"/>
    <x v="12"/>
    <x v="3003"/>
    <d v="2011-06-07T15:18:01"/>
    <x v="5"/>
  </r>
  <r>
    <n v="1546"/>
    <s v="Hen Harrier Wildlife Sanctuary"/>
    <s v="Buy and maintain 6 acres of land in West Ireland as a Wildlife Refuge for an endangered species of native Raptor called the Hen Harrier"/>
    <x v="90"/>
    <x v="2369"/>
    <x v="1"/>
    <x v="4"/>
    <s v="GBP"/>
    <n v="1410930399"/>
    <n v="1405746399"/>
    <b v="0"/>
    <x v="10"/>
    <b v="0"/>
    <s v="photography/nature"/>
    <n v="29"/>
    <x v="2448"/>
    <x v="3"/>
    <x v="35"/>
    <x v="300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347"/>
    <x v="1761"/>
    <x v="1"/>
    <x v="0"/>
    <s v="USD"/>
    <n v="1455466832"/>
    <n v="1452874832"/>
    <b v="0"/>
    <x v="9"/>
    <b v="0"/>
    <s v="technology/wearables"/>
    <n v="0"/>
    <x v="2449"/>
    <x v="0"/>
    <x v="0"/>
    <x v="3005"/>
    <d v="2016-02-14T16:20:32"/>
    <x v="1"/>
  </r>
  <r>
    <n v="1671"/>
    <s v="Luke O'Brien's Kickstarter"/>
    <s v="I am seeking funding in order to help take my music from a hobby to a career."/>
    <x v="65"/>
    <x v="2370"/>
    <x v="2"/>
    <x v="0"/>
    <s v="USD"/>
    <n v="1470056614"/>
    <n v="1467464614"/>
    <b v="0"/>
    <x v="132"/>
    <b v="1"/>
    <s v="music/pop"/>
    <n v="101"/>
    <x v="2450"/>
    <x v="6"/>
    <x v="13"/>
    <x v="3006"/>
    <d v="2016-08-01T13:03:34"/>
    <x v="1"/>
  </r>
  <r>
    <n v="2215"/>
    <s v="&quot;Something to See, Not to Say&quot; - Anemometer's First EP Album"/>
    <s v="Ambient Electro Grind-fest!"/>
    <x v="275"/>
    <x v="2371"/>
    <x v="2"/>
    <x v="0"/>
    <s v="USD"/>
    <n v="1331621940"/>
    <n v="1329671572"/>
    <b v="0"/>
    <x v="4"/>
    <b v="1"/>
    <s v="music/electronic music"/>
    <n v="156"/>
    <x v="2451"/>
    <x v="6"/>
    <x v="25"/>
    <x v="3007"/>
    <d v="2012-03-13T06:59:00"/>
    <x v="3"/>
  </r>
  <r>
    <n v="3718"/>
    <s v="PUNK ROCK"/>
    <s v="William Carlisle has the world at his feet but its weight on his shoulders. He is intelligent, articulate and fucked."/>
    <x v="34"/>
    <x v="2283"/>
    <x v="2"/>
    <x v="4"/>
    <s v="GBP"/>
    <n v="1425057075"/>
    <n v="1422465075"/>
    <b v="0"/>
    <x v="56"/>
    <b v="1"/>
    <s v="theater/plays"/>
    <n v="239"/>
    <x v="2452"/>
    <x v="2"/>
    <x v="5"/>
    <x v="3008"/>
    <d v="2015-02-27T17:11:15"/>
    <x v="4"/>
  </r>
  <r>
    <n v="3663"/>
    <s v="IHDC's 2017 Pantomime - Jack and the Beanstalk"/>
    <s v="Each year our community comes together to put on a fun and funny family show. We need your help to keep our annual event going."/>
    <x v="348"/>
    <x v="2126"/>
    <x v="2"/>
    <x v="4"/>
    <s v="GBP"/>
    <n v="1482321030"/>
    <n v="1477133430"/>
    <b v="0"/>
    <x v="11"/>
    <b v="1"/>
    <s v="theater/plays"/>
    <n v="104"/>
    <x v="2453"/>
    <x v="2"/>
    <x v="5"/>
    <x v="3009"/>
    <d v="2016-12-21T11:50:30"/>
    <x v="1"/>
  </r>
  <r>
    <n v="2885"/>
    <s v="The Wedding"/>
    <s v="An historic and proud work of Polish nationalistic literature performed on stage."/>
    <x v="254"/>
    <x v="1432"/>
    <x v="1"/>
    <x v="0"/>
    <s v="USD"/>
    <n v="1426294201"/>
    <n v="1423705801"/>
    <b v="0"/>
    <x v="27"/>
    <b v="0"/>
    <s v="theater/plays"/>
    <n v="33"/>
    <x v="2453"/>
    <x v="2"/>
    <x v="5"/>
    <x v="3010"/>
    <d v="2015-03-14T00:50:01"/>
    <x v="4"/>
  </r>
  <r>
    <n v="1995"/>
    <s v="The Girl With(out) The Camera"/>
    <s v="I'm looking to pursue my dream of becoming a full time photographer, using my current creative experience as a graphic designer."/>
    <x v="90"/>
    <x v="2372"/>
    <x v="1"/>
    <x v="8"/>
    <s v="CAD"/>
    <n v="1437082736"/>
    <n v="1435354736"/>
    <b v="0"/>
    <x v="17"/>
    <b v="0"/>
    <s v="photography/people"/>
    <n v="8"/>
    <x v="2453"/>
    <x v="3"/>
    <x v="20"/>
    <x v="3011"/>
    <d v="2015-07-16T21:38:56"/>
    <x v="4"/>
  </r>
  <r>
    <n v="691"/>
    <s v="ShapeCase - Colorful Apple Watch Bumpers"/>
    <s v="Personalizing your Apple Watch has never been easier. Ten different colors to match any lifestyle. Time is precious, protect it."/>
    <x v="7"/>
    <x v="1433"/>
    <x v="1"/>
    <x v="0"/>
    <s v="USD"/>
    <n v="1435711246"/>
    <n v="1433292046"/>
    <b v="0"/>
    <x v="29"/>
    <b v="0"/>
    <s v="technology/wearables"/>
    <n v="1"/>
    <x v="2453"/>
    <x v="0"/>
    <x v="0"/>
    <x v="3012"/>
    <d v="2015-07-01T00:40:46"/>
    <x v="4"/>
  </r>
  <r>
    <n v="546"/>
    <s v="Lift Up Missions a Global Christian Online Platform"/>
    <s v="Build a Christian Network Platform to connect and collaborate projects, events, missions and support online to fulfill the call."/>
    <x v="25"/>
    <x v="1771"/>
    <x v="1"/>
    <x v="0"/>
    <s v="USD"/>
    <n v="1445097715"/>
    <n v="1441209715"/>
    <b v="0"/>
    <x v="12"/>
    <b v="0"/>
    <s v="technology/web"/>
    <n v="0"/>
    <x v="2453"/>
    <x v="0"/>
    <x v="24"/>
    <x v="3013"/>
    <d v="2015-10-17T16:01:55"/>
    <x v="4"/>
  </r>
  <r>
    <n v="177"/>
    <s v="The Good Samaritan"/>
    <s v="I'm making a modern day version of the bible story &quot; The Good Samaritan&quot;"/>
    <x v="305"/>
    <x v="2307"/>
    <x v="1"/>
    <x v="0"/>
    <s v="USD"/>
    <n v="1427155726"/>
    <n v="1425690526"/>
    <b v="0"/>
    <x v="18"/>
    <b v="0"/>
    <s v="film &amp; video/drama"/>
    <n v="40"/>
    <x v="2454"/>
    <x v="1"/>
    <x v="1"/>
    <x v="3014"/>
    <d v="2015-03-24T00:08:46"/>
    <x v="4"/>
  </r>
  <r>
    <n v="3323"/>
    <s v="Migrants' Theatre"/>
    <s v="Young adult theatre makers from London are raising money to cover costs for touring with their current production MigrantsÂ´ Rhapsody."/>
    <x v="90"/>
    <x v="2373"/>
    <x v="2"/>
    <x v="4"/>
    <s v="GBP"/>
    <n v="1474793208"/>
    <n v="1472201208"/>
    <b v="0"/>
    <x v="241"/>
    <b v="1"/>
    <s v="theater/plays"/>
    <n v="126"/>
    <x v="2455"/>
    <x v="2"/>
    <x v="5"/>
    <x v="3015"/>
    <d v="2016-09-25T08:46:48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"/>
    <x v="2374"/>
    <x v="2"/>
    <x v="0"/>
    <s v="USD"/>
    <n v="1407360720"/>
    <n v="1404769819"/>
    <b v="0"/>
    <x v="263"/>
    <b v="1"/>
    <s v="theater/plays"/>
    <n v="101"/>
    <x v="2455"/>
    <x v="2"/>
    <x v="5"/>
    <x v="301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x v="22"/>
    <x v="2375"/>
    <x v="1"/>
    <x v="0"/>
    <s v="USD"/>
    <n v="1405882287"/>
    <n v="1400698287"/>
    <b v="1"/>
    <x v="23"/>
    <b v="0"/>
    <s v="theater/plays"/>
    <n v="9"/>
    <x v="2456"/>
    <x v="2"/>
    <x v="5"/>
    <x v="3017"/>
    <d v="2014-07-20T18:51:27"/>
    <x v="2"/>
  </r>
  <r>
    <n v="1741"/>
    <s v="Caught off Guard"/>
    <s v="A photo journal documenting my experiences and travels across New Zealand"/>
    <x v="129"/>
    <x v="1990"/>
    <x v="2"/>
    <x v="4"/>
    <s v="GBP"/>
    <n v="1433948671"/>
    <n v="1430060671"/>
    <b v="0"/>
    <x v="121"/>
    <b v="1"/>
    <s v="photography/photobooks"/>
    <n v="111"/>
    <x v="2457"/>
    <x v="3"/>
    <x v="6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x v="65"/>
    <x v="1279"/>
    <x v="1"/>
    <x v="0"/>
    <s v="USD"/>
    <n v="1407808438"/>
    <n v="1405217355"/>
    <b v="0"/>
    <x v="50"/>
    <b v="0"/>
    <s v="theater/plays"/>
    <n v="18"/>
    <x v="2458"/>
    <x v="2"/>
    <x v="5"/>
    <x v="3019"/>
    <d v="2014-08-12T01:53:58"/>
    <x v="2"/>
  </r>
  <r>
    <n v="3063"/>
    <s v="Spec Haus"/>
    <s v="Members of the local Miami music scene are putting together a venue/creative space in Kendall!"/>
    <x v="43"/>
    <x v="2376"/>
    <x v="1"/>
    <x v="0"/>
    <s v="USD"/>
    <n v="1477174138"/>
    <n v="1474150138"/>
    <b v="0"/>
    <x v="66"/>
    <b v="0"/>
    <s v="theater/spaces"/>
    <n v="20"/>
    <x v="2459"/>
    <x v="2"/>
    <x v="3"/>
    <x v="3020"/>
    <d v="2016-10-22T22:08:58"/>
    <x v="1"/>
  </r>
  <r>
    <n v="4091"/>
    <s v="The 'Theater of Community' Tour"/>
    <s v="Unique  troupe will bring the wonder &amp; joy of Therapeutic Theater to  youth with severe multiple disabilities, &amp; adults with Alzheimers"/>
    <x v="267"/>
    <x v="2377"/>
    <x v="1"/>
    <x v="0"/>
    <s v="USD"/>
    <n v="1421410151"/>
    <n v="1418818151"/>
    <b v="0"/>
    <x v="49"/>
    <b v="0"/>
    <s v="theater/plays"/>
    <n v="13"/>
    <x v="2460"/>
    <x v="2"/>
    <x v="5"/>
    <x v="3021"/>
    <d v="2015-01-16T12:09:11"/>
    <x v="4"/>
  </r>
  <r>
    <n v="184"/>
    <s v="Lana - Short film"/>
    <s v="&quot;Lana&quot; is an horror/dramatic short film, written by myself, about a young woman fighting the darkness in her, but it might be too late."/>
    <x v="41"/>
    <x v="2378"/>
    <x v="1"/>
    <x v="8"/>
    <s v="CAD"/>
    <n v="1409543940"/>
    <n v="1404586762"/>
    <b v="0"/>
    <x v="12"/>
    <b v="0"/>
    <s v="film &amp; video/drama"/>
    <n v="3"/>
    <x v="2460"/>
    <x v="1"/>
    <x v="1"/>
    <x v="3022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x v="2378"/>
    <x v="1"/>
    <x v="0"/>
    <s v="USD"/>
    <n v="1389844800"/>
    <n v="1385524889"/>
    <b v="0"/>
    <x v="12"/>
    <b v="0"/>
    <s v="film &amp; video/animation"/>
    <n v="1"/>
    <x v="2460"/>
    <x v="1"/>
    <x v="8"/>
    <x v="3023"/>
    <d v="2014-01-16T04:00:00"/>
    <x v="2"/>
  </r>
  <r>
    <n v="1703"/>
    <s v="Joy Full Noise!"/>
    <s v="I would love for you to be a part of helping me raise money for music and video production to launch my first Worship album!"/>
    <x v="1"/>
    <x v="2378"/>
    <x v="1"/>
    <x v="0"/>
    <s v="USD"/>
    <n v="1441003537"/>
    <n v="1435819537"/>
    <b v="0"/>
    <x v="12"/>
    <b v="0"/>
    <s v="music/faith"/>
    <n v="1"/>
    <x v="2460"/>
    <x v="6"/>
    <x v="15"/>
    <x v="3024"/>
    <d v="2015-08-31T06:45:37"/>
    <x v="4"/>
  </r>
  <r>
    <n v="2580"/>
    <s v="Build Phatboyz Food Truck (Canceled)"/>
    <s v="Planning to build this truck into a full rolling fold out cook shack,providing clean cold drinking water to all festival goers"/>
    <x v="74"/>
    <x v="2378"/>
    <x v="0"/>
    <x v="0"/>
    <s v="USD"/>
    <n v="1431745200"/>
    <n v="1429170603"/>
    <b v="0"/>
    <x v="12"/>
    <b v="0"/>
    <s v="food/food trucks"/>
    <n v="1"/>
    <x v="2460"/>
    <x v="5"/>
    <x v="10"/>
    <x v="3025"/>
    <d v="2015-05-16T03:00:00"/>
    <x v="4"/>
  </r>
  <r>
    <n v="2324"/>
    <s v="Pies not Lies"/>
    <s v="A city centre shop selling great locally made food with room to chat and learn about eachother."/>
    <x v="49"/>
    <x v="1158"/>
    <x v="3"/>
    <x v="4"/>
    <s v="GBP"/>
    <n v="1490559285"/>
    <n v="1487970885"/>
    <b v="0"/>
    <x v="53"/>
    <b v="0"/>
    <s v="food/small batch"/>
    <n v="21"/>
    <x v="2461"/>
    <x v="5"/>
    <x v="29"/>
    <x v="3026"/>
    <d v="2017-03-26T20:14:45"/>
    <x v="0"/>
  </r>
  <r>
    <n v="3755"/>
    <s v="Retro Rhapsody"/>
    <s v="We have formed an innovative company that aims to create musical comedic performances suitable for a range of venues."/>
    <x v="275"/>
    <x v="2379"/>
    <x v="2"/>
    <x v="4"/>
    <s v="GBP"/>
    <n v="1460753307"/>
    <n v="1458161307"/>
    <b v="0"/>
    <x v="6"/>
    <b v="1"/>
    <s v="theater/musical"/>
    <n v="130"/>
    <x v="2462"/>
    <x v="2"/>
    <x v="18"/>
    <x v="3027"/>
    <d v="2016-04-15T20:48:27"/>
    <x v="1"/>
  </r>
  <r>
    <n v="2229"/>
    <s v="Tessen - A quick-playing card game set in feudal Japan"/>
    <s v="Tessen is an exciting 15 minute card game. Gather mystical animals and use your warriors to defend or steal animals from your opponent."/>
    <x v="349"/>
    <x v="2380"/>
    <x v="2"/>
    <x v="0"/>
    <s v="USD"/>
    <n v="1378180800"/>
    <n v="1375113391"/>
    <b v="0"/>
    <x v="122"/>
    <b v="1"/>
    <s v="games/tabletop games"/>
    <n v="171"/>
    <x v="2463"/>
    <x v="7"/>
    <x v="22"/>
    <x v="3028"/>
    <d v="2013-09-03T04:00:00"/>
    <x v="6"/>
  </r>
  <r>
    <n v="1127"/>
    <s v="ABRAcaPOCUS!!"/>
    <s v="A fast-paced, creepy/cute mobile puzzle game where you draw series of magic symbols to summon &amp; collect demons, monsters, gods, &amp; myths"/>
    <x v="5"/>
    <x v="1434"/>
    <x v="1"/>
    <x v="0"/>
    <s v="USD"/>
    <n v="1416000600"/>
    <n v="1413318600"/>
    <b v="0"/>
    <x v="66"/>
    <b v="0"/>
    <s v="games/mobile games"/>
    <n v="2"/>
    <x v="2463"/>
    <x v="7"/>
    <x v="31"/>
    <x v="3029"/>
    <d v="2014-11-14T21:30:00"/>
    <x v="2"/>
  </r>
  <r>
    <n v="3725"/>
    <s v="Mine by Polly Teale A Paper Parachutes Production"/>
    <s v="A small theatre company taking 'Mine' on tour in early 2016. 'Mine' is a modern play and we hope to break on to the stage with a bang."/>
    <x v="225"/>
    <x v="2276"/>
    <x v="2"/>
    <x v="4"/>
    <s v="GBP"/>
    <n v="1455831000"/>
    <n v="1454366467"/>
    <b v="0"/>
    <x v="3"/>
    <b v="1"/>
    <s v="theater/plays"/>
    <n v="127"/>
    <x v="2464"/>
    <x v="2"/>
    <x v="5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x v="14"/>
    <x v="2381"/>
    <x v="2"/>
    <x v="4"/>
    <s v="GBP"/>
    <n v="1354269600"/>
    <n v="1351663605"/>
    <b v="0"/>
    <x v="185"/>
    <b v="1"/>
    <s v="publishing/nonfiction"/>
    <n v="123"/>
    <x v="2465"/>
    <x v="4"/>
    <x v="19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x v="90"/>
    <x v="2382"/>
    <x v="2"/>
    <x v="0"/>
    <s v="USD"/>
    <n v="1457326740"/>
    <n v="1455919438"/>
    <b v="0"/>
    <x v="181"/>
    <b v="1"/>
    <s v="theater/plays"/>
    <n v="106"/>
    <x v="2466"/>
    <x v="2"/>
    <x v="5"/>
    <x v="3032"/>
    <d v="2016-03-07T04:59:00"/>
    <x v="1"/>
  </r>
  <r>
    <n v="2144"/>
    <s v="Project Starborn"/>
    <s v="A thousand community-built sandbox games (and more!) with a fully-customizable game engine."/>
    <x v="350"/>
    <x v="2152"/>
    <x v="1"/>
    <x v="0"/>
    <s v="USD"/>
    <n v="1379164040"/>
    <n v="1376399240"/>
    <b v="0"/>
    <x v="164"/>
    <b v="0"/>
    <s v="games/video games"/>
    <n v="2"/>
    <x v="2467"/>
    <x v="7"/>
    <x v="23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x v="41"/>
    <x v="2383"/>
    <x v="2"/>
    <x v="4"/>
    <s v="GBP"/>
    <n v="1431164115"/>
    <n v="1428572115"/>
    <b v="0"/>
    <x v="310"/>
    <b v="1"/>
    <s v="theater/plays"/>
    <n v="108"/>
    <x v="2468"/>
    <x v="2"/>
    <x v="5"/>
    <x v="3034"/>
    <d v="2015-05-09T09:35:15"/>
    <x v="4"/>
  </r>
  <r>
    <n v="2638"/>
    <s v="Pie In Space! (Round 2)"/>
    <s v="The second round of funding for the most amazing project ever where a high school freshman is sending pie into SPACE!!!"/>
    <x v="351"/>
    <x v="2384"/>
    <x v="2"/>
    <x v="0"/>
    <s v="USD"/>
    <n v="1421358895"/>
    <n v="1418766895"/>
    <b v="0"/>
    <x v="50"/>
    <b v="1"/>
    <s v="technology/space exploration"/>
    <n v="102"/>
    <x v="2469"/>
    <x v="0"/>
    <x v="28"/>
    <x v="3035"/>
    <d v="2015-01-15T21:54:55"/>
    <x v="4"/>
  </r>
  <r>
    <n v="953"/>
    <s v="IRring - The Remote Control That fits on Your Finger"/>
    <s v="IRring is the worlds first universal remote control that fits on your finger and controls your TV, your lighting, and your life."/>
    <x v="38"/>
    <x v="2041"/>
    <x v="1"/>
    <x v="0"/>
    <s v="USD"/>
    <n v="1422158199"/>
    <n v="1419566199"/>
    <b v="0"/>
    <x v="27"/>
    <b v="0"/>
    <s v="technology/wearables"/>
    <n v="1"/>
    <x v="2470"/>
    <x v="0"/>
    <x v="0"/>
    <x v="3036"/>
    <d v="2015-01-25T03:56:39"/>
    <x v="4"/>
  </r>
  <r>
    <n v="123"/>
    <s v="Sentient - The Web Series (Canceled)"/>
    <s v="A group of scientists stumble upon an extraterrestrial virus that is self aware. They must stop it's spread in order to save humanity."/>
    <x v="51"/>
    <x v="1826"/>
    <x v="0"/>
    <x v="0"/>
    <s v="USD"/>
    <n v="1414533600"/>
    <n v="1411411564"/>
    <b v="0"/>
    <x v="0"/>
    <b v="0"/>
    <s v="film &amp; video/science fiction"/>
    <n v="0"/>
    <x v="2471"/>
    <x v="1"/>
    <x v="17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x v="34"/>
    <x v="2385"/>
    <x v="2"/>
    <x v="4"/>
    <s v="GBP"/>
    <n v="1467681107"/>
    <n v="1465866707"/>
    <b v="0"/>
    <x v="113"/>
    <b v="1"/>
    <s v="theater/plays"/>
    <n v="101"/>
    <x v="2472"/>
    <x v="2"/>
    <x v="5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x v="43"/>
    <x v="2386"/>
    <x v="2"/>
    <x v="4"/>
    <s v="GBP"/>
    <n v="1438531200"/>
    <n v="1435921992"/>
    <b v="0"/>
    <x v="254"/>
    <b v="1"/>
    <s v="theater/plays"/>
    <n v="142"/>
    <x v="2473"/>
    <x v="2"/>
    <x v="5"/>
    <x v="3039"/>
    <d v="2015-08-02T16:00:00"/>
    <x v="4"/>
  </r>
  <r>
    <n v="2232"/>
    <s v="Backstory Cards"/>
    <s v="Backstory Cards help you and your friends create vibrant backstories for roleplaying games, no matter the system or genre."/>
    <x v="1"/>
    <x v="2387"/>
    <x v="2"/>
    <x v="0"/>
    <s v="USD"/>
    <n v="1405738800"/>
    <n v="1402945408"/>
    <b v="0"/>
    <x v="490"/>
    <b v="1"/>
    <s v="games/tabletop games"/>
    <n v="496"/>
    <x v="2474"/>
    <x v="7"/>
    <x v="22"/>
    <x v="3040"/>
    <d v="2014-07-19T03:00:00"/>
    <x v="2"/>
  </r>
  <r>
    <n v="2479"/>
    <s v="FUEL FAKE NATIVES"/>
    <s v="Fake Natives is headed on tour this summer. Help them fill their tank with fossil fuels."/>
    <x v="225"/>
    <x v="2388"/>
    <x v="2"/>
    <x v="0"/>
    <s v="USD"/>
    <n v="1343440800"/>
    <n v="1342545994"/>
    <b v="0"/>
    <x v="62"/>
    <b v="1"/>
    <s v="music/indie rock"/>
    <n v="133"/>
    <x v="2475"/>
    <x v="6"/>
    <x v="12"/>
    <x v="3041"/>
    <d v="2012-07-28T02:00:00"/>
    <x v="3"/>
  </r>
  <r>
    <n v="813"/>
    <s v="Rules of Civility and Decent Behavior"/>
    <s v="A pre order campaign to fund the pressing of our second full length vinyl LP"/>
    <x v="41"/>
    <x v="2389"/>
    <x v="2"/>
    <x v="0"/>
    <s v="USD"/>
    <n v="1342825365"/>
    <n v="1340233365"/>
    <b v="0"/>
    <x v="77"/>
    <b v="1"/>
    <s v="music/rock"/>
    <n v="160"/>
    <x v="2476"/>
    <x v="6"/>
    <x v="21"/>
    <x v="3042"/>
    <d v="2012-07-20T23:02:45"/>
    <x v="3"/>
  </r>
  <r>
    <n v="2794"/>
    <s v="Dusk Theatre Company presents... Macbeth Rebothered"/>
    <s v="Dusk Theatre have created a brand new adaptation of the hilarious BBC4 comedy &quot;Macbeth Rebothered&quot; originally by The Penny Dreadfuls."/>
    <x v="322"/>
    <x v="1214"/>
    <x v="2"/>
    <x v="4"/>
    <s v="GBP"/>
    <n v="1457031600"/>
    <n v="1455640559"/>
    <b v="0"/>
    <x v="17"/>
    <b v="1"/>
    <s v="theater/plays"/>
    <n v="150"/>
    <x v="2476"/>
    <x v="2"/>
    <x v="5"/>
    <x v="3043"/>
    <d v="2016-03-03T19:00:00"/>
    <x v="1"/>
  </r>
  <r>
    <n v="1832"/>
    <s v="Black Swan Theories Debut CD"/>
    <s v="Hi! We're the music duo Black Swan Theories and our project is to manufacture our debut CD of 10 already-completed songs.  "/>
    <x v="258"/>
    <x v="53"/>
    <x v="2"/>
    <x v="0"/>
    <s v="USD"/>
    <n v="1299243427"/>
    <n v="1296651427"/>
    <b v="0"/>
    <x v="113"/>
    <b v="1"/>
    <s v="music/rock"/>
    <n v="143"/>
    <x v="2476"/>
    <x v="6"/>
    <x v="21"/>
    <x v="3044"/>
    <d v="2011-03-04T12:57:07"/>
    <x v="5"/>
  </r>
  <r>
    <n v="2000"/>
    <s v="Jacs+Cam 2016 calendar"/>
    <s v="What do you get when you combine 2 of the hottest alt-models in North America with one Canadian photographer? Make a CALENDAR!!!"/>
    <x v="1"/>
    <x v="1768"/>
    <x v="1"/>
    <x v="8"/>
    <s v="CAD"/>
    <n v="1452120613"/>
    <n v="1449528613"/>
    <b v="0"/>
    <x v="69"/>
    <b v="0"/>
    <s v="photography/people"/>
    <n v="13"/>
    <x v="2476"/>
    <x v="3"/>
    <x v="20"/>
    <x v="3045"/>
    <d v="2016-01-06T22:50:13"/>
    <x v="1"/>
  </r>
  <r>
    <n v="3101"/>
    <s v="Mots Ã‰crits"/>
    <s v="LabellisÃ© 14-18, Mots Ã‰crits est un projet itinÃ©rant de lectures Ã  voix haute par des amateurs, mises en espace par une comÃ©dienne."/>
    <x v="14"/>
    <x v="131"/>
    <x v="1"/>
    <x v="12"/>
    <s v="EUR"/>
    <n v="1437033360"/>
    <n v="1434445937"/>
    <b v="0"/>
    <x v="14"/>
    <b v="0"/>
    <s v="theater/spaces"/>
    <n v="12"/>
    <x v="2476"/>
    <x v="2"/>
    <x v="3"/>
    <x v="3046"/>
    <d v="2015-07-16T07:56:00"/>
    <x v="4"/>
  </r>
  <r>
    <n v="3881"/>
    <s v="My Real Mother's Name is... (Canceled)"/>
    <s v="A musical journey coming to the Blue Venue at the 2017 Orlando Fringe Festival!"/>
    <x v="34"/>
    <x v="2390"/>
    <x v="0"/>
    <x v="0"/>
    <s v="USD"/>
    <n v="1487550399"/>
    <n v="1484958399"/>
    <b v="0"/>
    <x v="1"/>
    <b v="0"/>
    <s v="theater/musical"/>
    <n v="5"/>
    <x v="2476"/>
    <x v="2"/>
    <x v="18"/>
    <x v="3047"/>
    <d v="2017-02-20T00:26:39"/>
    <x v="0"/>
  </r>
  <r>
    <n v="4009"/>
    <s v="A play by Gabriel Kemlo about lost ideals, and new starts"/>
    <s v="Against the decline of Thatcherism, the fall of the Wall, and the rise of Acid House. This comedy is a 'Withnail &amp; I' for 1993."/>
    <x v="352"/>
    <x v="1214"/>
    <x v="1"/>
    <x v="4"/>
    <s v="GBP"/>
    <n v="1410281360"/>
    <n v="1406825360"/>
    <b v="0"/>
    <x v="17"/>
    <b v="0"/>
    <s v="theater/plays"/>
    <n v="4"/>
    <x v="2476"/>
    <x v="2"/>
    <x v="5"/>
    <x v="304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x v="90"/>
    <x v="2390"/>
    <x v="1"/>
    <x v="0"/>
    <s v="USD"/>
    <n v="1427408271"/>
    <n v="1424819871"/>
    <b v="0"/>
    <x v="1"/>
    <b v="0"/>
    <s v="theater/plays"/>
    <n v="3"/>
    <x v="2476"/>
    <x v="2"/>
    <x v="5"/>
    <x v="3049"/>
    <d v="2015-03-26T22:17:51"/>
    <x v="4"/>
  </r>
  <r>
    <n v="2766"/>
    <s v="Jambie"/>
    <s v="Jambie is a children's book geared towards kids ages 4-9 years of age. This book teaches young children about making wise decisions."/>
    <x v="1"/>
    <x v="803"/>
    <x v="1"/>
    <x v="0"/>
    <s v="USD"/>
    <n v="1313078518"/>
    <n v="1310486518"/>
    <b v="0"/>
    <x v="9"/>
    <b v="0"/>
    <s v="publishing/children's books"/>
    <n v="2"/>
    <x v="2476"/>
    <x v="4"/>
    <x v="37"/>
    <x v="3050"/>
    <d v="2011-08-11T16:01:58"/>
    <x v="5"/>
  </r>
  <r>
    <n v="3742"/>
    <s v="The Jennings Family Reunion"/>
    <s v="In the midst of dealing with sending their son off to the army, Mitch and Melanie Jennings plan a family reunion to ease their sorrow."/>
    <x v="1"/>
    <x v="803"/>
    <x v="1"/>
    <x v="0"/>
    <s v="USD"/>
    <n v="1409980144"/>
    <n v="1407388144"/>
    <b v="0"/>
    <x v="9"/>
    <b v="0"/>
    <s v="theater/plays"/>
    <n v="2"/>
    <x v="2476"/>
    <x v="2"/>
    <x v="5"/>
    <x v="3051"/>
    <d v="2014-09-06T05:09:04"/>
    <x v="2"/>
  </r>
  <r>
    <n v="1596"/>
    <s v="The Town We Live In"/>
    <s v="London is beautiful. I want to create a book of stunning images from in and around our great city"/>
    <x v="197"/>
    <x v="1214"/>
    <x v="1"/>
    <x v="4"/>
    <s v="GBP"/>
    <n v="1418469569"/>
    <n v="1414577969"/>
    <b v="0"/>
    <x v="17"/>
    <b v="0"/>
    <s v="photography/places"/>
    <n v="2"/>
    <x v="2476"/>
    <x v="3"/>
    <x v="16"/>
    <x v="3052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x v="22"/>
    <x v="1214"/>
    <x v="0"/>
    <x v="13"/>
    <s v="EUR"/>
    <n v="1476189339"/>
    <n v="1471005339"/>
    <b v="0"/>
    <x v="17"/>
    <b v="0"/>
    <s v="food/food trucks"/>
    <n v="1"/>
    <x v="2476"/>
    <x v="5"/>
    <x v="10"/>
    <x v="3053"/>
    <d v="2016-10-11T12:35:39"/>
    <x v="1"/>
  </r>
  <r>
    <n v="935"/>
    <s v="The Art of You Too"/>
    <s v="This vocal music and spoken word project uses the  gift of life,love,hope &amp; peace to enable people to see themselves as a masterpiece!"/>
    <x v="63"/>
    <x v="1841"/>
    <x v="1"/>
    <x v="0"/>
    <s v="USD"/>
    <n v="1454054429"/>
    <n v="1451462429"/>
    <b v="0"/>
    <x v="12"/>
    <b v="0"/>
    <s v="music/jazz"/>
    <n v="1"/>
    <x v="2476"/>
    <x v="6"/>
    <x v="27"/>
    <x v="3054"/>
    <d v="2016-01-29T08:00:29"/>
    <x v="1"/>
  </r>
  <r>
    <n v="1483"/>
    <s v="The Book Club Rebellion"/>
    <s v="When three social outcasts discover that Fictional characters are invading their world, they must form a team to stop this evil force."/>
    <x v="77"/>
    <x v="1841"/>
    <x v="1"/>
    <x v="0"/>
    <s v="USD"/>
    <n v="1469162275"/>
    <n v="1467002275"/>
    <b v="0"/>
    <x v="12"/>
    <b v="0"/>
    <s v="publishing/fiction"/>
    <n v="1"/>
    <x v="2476"/>
    <x v="4"/>
    <x v="36"/>
    <x v="3055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x v="37"/>
    <x v="1841"/>
    <x v="1"/>
    <x v="0"/>
    <s v="USD"/>
    <n v="1416877200"/>
    <n v="1414505137"/>
    <b v="0"/>
    <x v="12"/>
    <b v="0"/>
    <s v="theater/plays"/>
    <n v="1"/>
    <x v="2476"/>
    <x v="2"/>
    <x v="5"/>
    <x v="3056"/>
    <d v="2014-11-25T01:00:00"/>
    <x v="2"/>
  </r>
  <r>
    <n v="541"/>
    <s v="Deviations"/>
    <s v="A website dedicated to local Kink Communities; to find others with matching interests and bring them together."/>
    <x v="67"/>
    <x v="2390"/>
    <x v="1"/>
    <x v="0"/>
    <s v="USD"/>
    <n v="1446080834"/>
    <n v="1443488834"/>
    <b v="0"/>
    <x v="1"/>
    <b v="0"/>
    <s v="technology/web"/>
    <n v="1"/>
    <x v="2476"/>
    <x v="0"/>
    <x v="24"/>
    <x v="3057"/>
    <d v="2015-10-29T01:07:14"/>
    <x v="4"/>
  </r>
  <r>
    <n v="1099"/>
    <s v="Xeno - A Sci-Fi FPS"/>
    <s v="Xeno is an FPS which combines all the best elements of old school and modern games to create a fresh and unique gameplay experience."/>
    <x v="1"/>
    <x v="2390"/>
    <x v="1"/>
    <x v="4"/>
    <s v="GBP"/>
    <n v="1431547468"/>
    <n v="1428955468"/>
    <b v="0"/>
    <x v="1"/>
    <b v="0"/>
    <s v="games/video games"/>
    <n v="1"/>
    <x v="2476"/>
    <x v="7"/>
    <x v="23"/>
    <x v="3058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147"/>
    <x v="2390"/>
    <x v="0"/>
    <x v="0"/>
    <s v="USD"/>
    <n v="1334592000"/>
    <n v="1331982127"/>
    <b v="0"/>
    <x v="1"/>
    <b v="0"/>
    <s v="music/world music"/>
    <n v="1"/>
    <x v="2476"/>
    <x v="6"/>
    <x v="39"/>
    <x v="3059"/>
    <d v="2012-04-16T16:00:00"/>
    <x v="3"/>
  </r>
  <r>
    <n v="2692"/>
    <s v="&quot;Sami j's Food Truck&quot;"/>
    <s v="Our food truck will bring you -_x000a_                       Fast, Fresh, Food -_x000a_                            Throughout the Omaha area"/>
    <x v="63"/>
    <x v="2390"/>
    <x v="1"/>
    <x v="0"/>
    <s v="USD"/>
    <n v="1427266860"/>
    <n v="1424678460"/>
    <b v="0"/>
    <x v="1"/>
    <b v="0"/>
    <s v="food/food trucks"/>
    <n v="1"/>
    <x v="2476"/>
    <x v="5"/>
    <x v="10"/>
    <x v="3060"/>
    <d v="2015-03-25T07:01:00"/>
    <x v="4"/>
  </r>
  <r>
    <n v="2762"/>
    <s v="How to Create Your Own Magic World. Toy-making guide."/>
    <s v="How-to book of toys and games constructed from materials found in nature, recyclable and easily available."/>
    <x v="197"/>
    <x v="2390"/>
    <x v="1"/>
    <x v="0"/>
    <s v="USD"/>
    <n v="1332114795"/>
    <n v="1326934395"/>
    <b v="0"/>
    <x v="1"/>
    <b v="0"/>
    <s v="publishing/children's books"/>
    <n v="1"/>
    <x v="2476"/>
    <x v="4"/>
    <x v="37"/>
    <x v="3061"/>
    <d v="2012-03-18T23:53:15"/>
    <x v="3"/>
  </r>
  <r>
    <n v="3747"/>
    <s v="Counting Stars"/>
    <s v="The world premiere of an astonishing new play by acclaimed writer Atiha Sen Gupta."/>
    <x v="14"/>
    <x v="2390"/>
    <x v="1"/>
    <x v="4"/>
    <s v="GBP"/>
    <n v="1436137140"/>
    <n v="1433833896"/>
    <b v="0"/>
    <x v="1"/>
    <b v="0"/>
    <s v="theater/plays"/>
    <n v="1"/>
    <x v="2476"/>
    <x v="2"/>
    <x v="5"/>
    <x v="3062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x v="43"/>
    <x v="2390"/>
    <x v="1"/>
    <x v="0"/>
    <s v="USD"/>
    <n v="1450554599"/>
    <n v="1447098599"/>
    <b v="0"/>
    <x v="1"/>
    <b v="0"/>
    <s v="theater/plays"/>
    <n v="1"/>
    <x v="2476"/>
    <x v="2"/>
    <x v="5"/>
    <x v="3063"/>
    <d v="2015-12-19T19:49:59"/>
    <x v="4"/>
  </r>
  <r>
    <n v="3950"/>
    <s v="The Great Elephant Repertory Company"/>
    <s v="With the Great Elephant Repertory we can reach those children who are perceived unreachable, educating them through performance art."/>
    <x v="57"/>
    <x v="2390"/>
    <x v="1"/>
    <x v="0"/>
    <s v="USD"/>
    <n v="1460140500"/>
    <n v="1457628680"/>
    <b v="0"/>
    <x v="1"/>
    <b v="0"/>
    <s v="theater/plays"/>
    <n v="1"/>
    <x v="2476"/>
    <x v="2"/>
    <x v="5"/>
    <x v="3064"/>
    <d v="2016-04-08T18:35:00"/>
    <x v="1"/>
  </r>
  <r>
    <n v="1447"/>
    <s v="Indian Language Dictionary"/>
    <s v="I'm creating a dictionary of multiple Indian languages."/>
    <x v="19"/>
    <x v="1214"/>
    <x v="1"/>
    <x v="0"/>
    <s v="USD"/>
    <n v="1467999134"/>
    <n v="1465407134"/>
    <b v="0"/>
    <x v="17"/>
    <b v="0"/>
    <s v="publishing/translations"/>
    <n v="0"/>
    <x v="2476"/>
    <x v="4"/>
    <x v="7"/>
    <x v="3065"/>
    <d v="2016-07-08T17:32:14"/>
    <x v="1"/>
  </r>
  <r>
    <n v="1904"/>
    <s v="Small Animal Deterrent Latch (S.A.D.L.)"/>
    <s v="Animals knocking over your waste wheeler making a mess on trash day? The S.A.D.L. will help prevent that from happening!"/>
    <x v="7"/>
    <x v="1841"/>
    <x v="1"/>
    <x v="0"/>
    <s v="USD"/>
    <n v="1451752021"/>
    <n v="1447864021"/>
    <b v="0"/>
    <x v="12"/>
    <b v="0"/>
    <s v="technology/gadgets"/>
    <n v="0"/>
    <x v="2476"/>
    <x v="0"/>
    <x v="2"/>
    <x v="3066"/>
    <d v="2016-01-02T16:27:01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320"/>
    <x v="2390"/>
    <x v="1"/>
    <x v="0"/>
    <s v="USD"/>
    <n v="1321201327"/>
    <n v="1316013727"/>
    <b v="0"/>
    <x v="1"/>
    <b v="0"/>
    <s v="film &amp; video/animation"/>
    <n v="0"/>
    <x v="2476"/>
    <x v="1"/>
    <x v="8"/>
    <x v="3067"/>
    <d v="2011-11-13T16:22:07"/>
    <x v="5"/>
  </r>
  <r>
    <n v="938"/>
    <s v="Celebrating American Jazz &amp; Soul Music"/>
    <s v="Creating new avenues of exposure for young Jazz &amp; Soul artists_x000a_to express their Art of Music."/>
    <x v="77"/>
    <x v="2390"/>
    <x v="1"/>
    <x v="0"/>
    <s v="USD"/>
    <n v="1346585448"/>
    <n v="1343993448"/>
    <b v="0"/>
    <x v="1"/>
    <b v="0"/>
    <s v="music/jazz"/>
    <n v="0"/>
    <x v="2476"/>
    <x v="6"/>
    <x v="27"/>
    <x v="3068"/>
    <d v="2012-09-02T11:30:48"/>
    <x v="3"/>
  </r>
  <r>
    <n v="1171"/>
    <s v="The Mean Green Purple Machine"/>
    <s v="Tulsa's first true biodiesel, alternative energy powered food truck! Oh yeah, and delicious food!"/>
    <x v="23"/>
    <x v="2390"/>
    <x v="1"/>
    <x v="0"/>
    <s v="USD"/>
    <n v="1415909927"/>
    <n v="1414351127"/>
    <b v="0"/>
    <x v="1"/>
    <b v="0"/>
    <s v="food/food trucks"/>
    <n v="0"/>
    <x v="2476"/>
    <x v="5"/>
    <x v="10"/>
    <x v="3069"/>
    <d v="2014-11-13T20:18:47"/>
    <x v="2"/>
  </r>
  <r>
    <n v="1988"/>
    <s v="Phillip Michael Photography"/>
    <s v="Expressing art in an image!"/>
    <x v="27"/>
    <x v="2390"/>
    <x v="1"/>
    <x v="0"/>
    <s v="USD"/>
    <n v="1440094742"/>
    <n v="1437502742"/>
    <b v="0"/>
    <x v="1"/>
    <b v="0"/>
    <s v="photography/people"/>
    <n v="0"/>
    <x v="2476"/>
    <x v="3"/>
    <x v="20"/>
    <x v="3070"/>
    <d v="2015-08-20T18:19:02"/>
    <x v="4"/>
  </r>
  <r>
    <n v="2128"/>
    <s v="Makayla's Quest"/>
    <s v="The Royal Snail has misdelivered all the invitations to the Royal Ball.  It's up to Makayla to set things right in the Fairy Forest"/>
    <x v="38"/>
    <x v="2390"/>
    <x v="1"/>
    <x v="8"/>
    <s v="CAD"/>
    <n v="1411324369"/>
    <n v="1406140369"/>
    <b v="0"/>
    <x v="1"/>
    <b v="0"/>
    <s v="games/video games"/>
    <n v="0"/>
    <x v="2476"/>
    <x v="7"/>
    <x v="23"/>
    <x v="3071"/>
    <d v="2014-09-21T18:32:49"/>
    <x v="2"/>
  </r>
  <r>
    <n v="2354"/>
    <s v="Dissertation (Canceled)"/>
    <s v="Almost done with doctorate degree but need funding of $35,000 to complete research of project."/>
    <x v="5"/>
    <x v="2390"/>
    <x v="0"/>
    <x v="0"/>
    <s v="USD"/>
    <n v="1420910460"/>
    <n v="1415726460"/>
    <b v="0"/>
    <x v="1"/>
    <b v="0"/>
    <s v="technology/web"/>
    <n v="0"/>
    <x v="2476"/>
    <x v="0"/>
    <x v="24"/>
    <x v="3072"/>
    <d v="2015-01-10T17:21:00"/>
    <x v="4"/>
  </r>
  <r>
    <n v="2391"/>
    <s v="oToBOTS.com - Freedom from high cost auto repairs (Canceled)"/>
    <s v="Using the power of internet to help people save hundreds in car repair."/>
    <x v="26"/>
    <x v="2390"/>
    <x v="0"/>
    <x v="0"/>
    <s v="USD"/>
    <n v="1427825044"/>
    <n v="1425236644"/>
    <b v="0"/>
    <x v="1"/>
    <b v="0"/>
    <s v="technology/web"/>
    <n v="0"/>
    <x v="2476"/>
    <x v="0"/>
    <x v="24"/>
    <x v="3073"/>
    <d v="2015-03-31T18:04:04"/>
    <x v="4"/>
  </r>
  <r>
    <n v="2902"/>
    <s v="Bring the iconic story of Leontyne Price to the stage."/>
    <s v="Help me honor and bring &quot;The American Soprano&quot; Leontyne Price back to the stage one more time."/>
    <x v="54"/>
    <x v="2390"/>
    <x v="1"/>
    <x v="0"/>
    <s v="USD"/>
    <n v="1440412396"/>
    <n v="1437820396"/>
    <b v="0"/>
    <x v="1"/>
    <b v="0"/>
    <s v="theater/plays"/>
    <n v="0"/>
    <x v="2476"/>
    <x v="2"/>
    <x v="5"/>
    <x v="3074"/>
    <d v="2015-08-24T10:33:16"/>
    <x v="4"/>
  </r>
  <r>
    <n v="3094"/>
    <s v="Nothing Up My Sleeves Tour: Summer 2016"/>
    <s v="This is a Kickstarter to help with the start up costs for Illusionist, Chris Lengyel's Summer 2016 Tour!"/>
    <x v="11"/>
    <x v="2390"/>
    <x v="1"/>
    <x v="0"/>
    <s v="USD"/>
    <n v="1442775956"/>
    <n v="1437591956"/>
    <b v="0"/>
    <x v="1"/>
    <b v="0"/>
    <s v="theater/spaces"/>
    <n v="0"/>
    <x v="2476"/>
    <x v="2"/>
    <x v="3"/>
    <x v="3075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x v="86"/>
    <x v="2390"/>
    <x v="1"/>
    <x v="0"/>
    <s v="USD"/>
    <n v="1445885890"/>
    <n v="1440701890"/>
    <b v="0"/>
    <x v="1"/>
    <b v="0"/>
    <s v="theater/plays"/>
    <n v="0"/>
    <x v="2476"/>
    <x v="2"/>
    <x v="5"/>
    <x v="3076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x v="38"/>
    <x v="2390"/>
    <x v="1"/>
    <x v="0"/>
    <s v="USD"/>
    <n v="1463619388"/>
    <n v="1461027388"/>
    <b v="0"/>
    <x v="1"/>
    <b v="0"/>
    <s v="theater/plays"/>
    <n v="0"/>
    <x v="2476"/>
    <x v="2"/>
    <x v="5"/>
    <x v="3077"/>
    <d v="2016-05-19T00:56:28"/>
    <x v="1"/>
  </r>
  <r>
    <n v="590"/>
    <s v="Build a Search Engine and more - Web Engineering Course"/>
    <s v="Learn the skills needed to be a successful web engineer. Create your own complex web applications, deploy servers, use data and more."/>
    <x v="1"/>
    <x v="1224"/>
    <x v="1"/>
    <x v="4"/>
    <s v="GBP"/>
    <n v="1454936460"/>
    <n v="1452259131"/>
    <b v="0"/>
    <x v="11"/>
    <b v="0"/>
    <s v="technology/web"/>
    <n v="4"/>
    <x v="2477"/>
    <x v="0"/>
    <x v="24"/>
    <x v="3078"/>
    <d v="2016-02-08T13:01:00"/>
    <x v="1"/>
  </r>
  <r>
    <n v="2266"/>
    <s v="GOAT LORDS."/>
    <s v="Want to be LORD OF THE GOATS? Start building your herd using thievery, magic, bombs and mostly goats."/>
    <x v="41"/>
    <x v="2391"/>
    <x v="2"/>
    <x v="0"/>
    <s v="USD"/>
    <n v="1461722400"/>
    <n v="1460235592"/>
    <b v="0"/>
    <x v="204"/>
    <b v="1"/>
    <s v="games/tabletop games"/>
    <n v="320"/>
    <x v="2478"/>
    <x v="7"/>
    <x v="22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x v="41"/>
    <x v="2392"/>
    <x v="1"/>
    <x v="4"/>
    <s v="GBP"/>
    <n v="1434063600"/>
    <n v="1430405903"/>
    <b v="0"/>
    <x v="18"/>
    <b v="0"/>
    <s v="theater/plays"/>
    <n v="12"/>
    <x v="2479"/>
    <x v="2"/>
    <x v="5"/>
    <x v="3080"/>
    <d v="2015-06-11T23:00:00"/>
    <x v="4"/>
  </r>
  <r>
    <n v="1412"/>
    <s v="For overseas shogi fans! Shogi novel translation project"/>
    <s v="â€œClimbing Silver!â€- An English translation of the Young Adult Shogi novella"/>
    <x v="77"/>
    <x v="2099"/>
    <x v="1"/>
    <x v="0"/>
    <s v="USD"/>
    <n v="1417656699"/>
    <n v="1415064699"/>
    <b v="0"/>
    <x v="74"/>
    <b v="0"/>
    <s v="publishing/translations"/>
    <n v="5"/>
    <x v="2480"/>
    <x v="4"/>
    <x v="7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x v="275"/>
    <x v="2393"/>
    <x v="1"/>
    <x v="4"/>
    <s v="GBP"/>
    <n v="1488546319"/>
    <n v="1483362319"/>
    <b v="0"/>
    <x v="27"/>
    <b v="0"/>
    <s v="music/jazz"/>
    <n v="22"/>
    <x v="2481"/>
    <x v="6"/>
    <x v="27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x v="151"/>
    <x v="2394"/>
    <x v="2"/>
    <x v="0"/>
    <s v="USD"/>
    <n v="1351095976"/>
    <n v="1348503976"/>
    <b v="0"/>
    <x v="4"/>
    <b v="1"/>
    <s v="music/rock"/>
    <n v="116"/>
    <x v="2482"/>
    <x v="6"/>
    <x v="21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x v="162"/>
    <x v="638"/>
    <x v="2"/>
    <x v="4"/>
    <s v="GBP"/>
    <n v="1462697966"/>
    <n v="1460105966"/>
    <b v="0"/>
    <x v="4"/>
    <b v="1"/>
    <s v="theater/plays"/>
    <n v="101"/>
    <x v="2483"/>
    <x v="2"/>
    <x v="5"/>
    <x v="3084"/>
    <d v="2016-05-08T08:59:26"/>
    <x v="1"/>
  </r>
  <r>
    <n v="1913"/>
    <s v="Tibio - Spreading warmth in everyones home"/>
    <s v="Tibio is a revolutionary new product designed to solve an age old problem."/>
    <x v="32"/>
    <x v="2395"/>
    <x v="1"/>
    <x v="4"/>
    <s v="GBP"/>
    <n v="1412770578"/>
    <n v="1410178578"/>
    <b v="0"/>
    <x v="40"/>
    <b v="0"/>
    <s v="technology/gadgets"/>
    <n v="1"/>
    <x v="2484"/>
    <x v="0"/>
    <x v="2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x v="1"/>
    <x v="2376"/>
    <x v="1"/>
    <x v="4"/>
    <s v="GBP"/>
    <n v="1424474056"/>
    <n v="1420586056"/>
    <b v="0"/>
    <x v="164"/>
    <b v="0"/>
    <s v="theater/musical"/>
    <n v="12"/>
    <x v="2485"/>
    <x v="2"/>
    <x v="18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54"/>
    <x v="2002"/>
    <x v="2"/>
    <x v="4"/>
    <s v="GBP"/>
    <n v="1440245273"/>
    <n v="1438085273"/>
    <b v="0"/>
    <x v="76"/>
    <b v="1"/>
    <s v="theater/plays"/>
    <n v="110"/>
    <x v="2486"/>
    <x v="2"/>
    <x v="5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x v="129"/>
    <x v="2396"/>
    <x v="2"/>
    <x v="4"/>
    <s v="GBP"/>
    <n v="1465672979"/>
    <n v="1463080979"/>
    <b v="0"/>
    <x v="310"/>
    <b v="1"/>
    <s v="publishing/nonfiction"/>
    <n v="130"/>
    <x v="2487"/>
    <x v="4"/>
    <x v="19"/>
    <x v="3088"/>
    <d v="2016-06-11T19:22:5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29"/>
    <x v="2397"/>
    <x v="1"/>
    <x v="0"/>
    <s v="USD"/>
    <n v="1411930556"/>
    <n v="1409338556"/>
    <b v="0"/>
    <x v="14"/>
    <b v="0"/>
    <s v="theater/plays"/>
    <n v="24"/>
    <x v="2488"/>
    <x v="2"/>
    <x v="5"/>
    <x v="3089"/>
    <d v="2014-09-28T18:55:56"/>
    <x v="2"/>
  </r>
  <r>
    <n v="2856"/>
    <s v="The JOkeress Going Live"/>
    <s v="This will be the fifth play of The Jokeress, based on the ebook/paperback novelette series. It is scifi, suspense, terror, and noir."/>
    <x v="43"/>
    <x v="2398"/>
    <x v="1"/>
    <x v="0"/>
    <s v="USD"/>
    <n v="1439069640"/>
    <n v="1433897647"/>
    <b v="0"/>
    <x v="0"/>
    <b v="0"/>
    <s v="theater/plays"/>
    <n v="5"/>
    <x v="2488"/>
    <x v="2"/>
    <x v="5"/>
    <x v="3090"/>
    <d v="2015-08-08T21:34:00"/>
    <x v="4"/>
  </r>
  <r>
    <n v="1148"/>
    <s v="Warren's / Adilyn's Rollin' Bistro"/>
    <s v="New local (Louisville, KY.) food truck with a refreshing spin on rolling kitchens."/>
    <x v="38"/>
    <x v="2399"/>
    <x v="1"/>
    <x v="0"/>
    <s v="USD"/>
    <n v="1480568781"/>
    <n v="1477973181"/>
    <b v="0"/>
    <x v="17"/>
    <b v="0"/>
    <s v="food/food trucks"/>
    <n v="0"/>
    <x v="2488"/>
    <x v="5"/>
    <x v="10"/>
    <x v="3091"/>
    <d v="2016-12-01T05:06:21"/>
    <x v="1"/>
  </r>
  <r>
    <n v="3549"/>
    <s v="The Munitionettes"/>
    <s v="Help us bring to life tales of hardship, danger and community of extraordinary women working in WW1 munitions factories."/>
    <x v="90"/>
    <x v="51"/>
    <x v="2"/>
    <x v="4"/>
    <s v="GBP"/>
    <n v="1441358873"/>
    <n v="1438939673"/>
    <b v="0"/>
    <x v="181"/>
    <b v="1"/>
    <s v="theater/plays"/>
    <n v="102"/>
    <x v="2489"/>
    <x v="2"/>
    <x v="5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x v="27"/>
    <x v="2400"/>
    <x v="2"/>
    <x v="0"/>
    <s v="USD"/>
    <n v="1463972400"/>
    <n v="1462543114"/>
    <b v="0"/>
    <x v="491"/>
    <b v="1"/>
    <s v="games/tabletop games"/>
    <n v="180"/>
    <x v="2490"/>
    <x v="7"/>
    <x v="22"/>
    <x v="3093"/>
    <d v="2016-05-23T03:00:00"/>
    <x v="1"/>
  </r>
  <r>
    <n v="3395"/>
    <s v="MIRAMAR"/>
    <s v="Miramar is a a darkly funny play exploring what it is we call â€˜homeâ€™."/>
    <x v="34"/>
    <x v="2232"/>
    <x v="2"/>
    <x v="4"/>
    <s v="GBP"/>
    <n v="1433009400"/>
    <n v="1431795944"/>
    <b v="0"/>
    <x v="73"/>
    <b v="1"/>
    <s v="theater/plays"/>
    <n v="184"/>
    <x v="2491"/>
    <x v="2"/>
    <x v="5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x v="263"/>
    <x v="243"/>
    <x v="2"/>
    <x v="4"/>
    <s v="GBP"/>
    <n v="1434120856"/>
    <n v="1428936856"/>
    <b v="0"/>
    <x v="69"/>
    <b v="1"/>
    <s v="theater/plays"/>
    <n v="242"/>
    <x v="2492"/>
    <x v="2"/>
    <x v="5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x v="14"/>
    <x v="2401"/>
    <x v="2"/>
    <x v="4"/>
    <s v="GBP"/>
    <n v="1430439411"/>
    <n v="1425259011"/>
    <b v="0"/>
    <x v="38"/>
    <b v="1"/>
    <s v="music/rock"/>
    <n v="109"/>
    <x v="2493"/>
    <x v="6"/>
    <x v="21"/>
    <x v="3096"/>
    <d v="2015-05-01T00:16:51"/>
    <x v="4"/>
  </r>
  <r>
    <n v="943"/>
    <s v="SleepMode"/>
    <s v="A mask for home or travel that will give you the best, undisturbed sleep of your life."/>
    <x v="43"/>
    <x v="2369"/>
    <x v="1"/>
    <x v="0"/>
    <s v="USD"/>
    <n v="1480438905"/>
    <n v="1477843305"/>
    <b v="0"/>
    <x v="14"/>
    <b v="0"/>
    <s v="technology/wearables"/>
    <n v="10"/>
    <x v="2494"/>
    <x v="0"/>
    <x v="0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x v="258"/>
    <x v="591"/>
    <x v="3"/>
    <x v="0"/>
    <s v="USD"/>
    <n v="1490331623"/>
    <n v="1487743223"/>
    <b v="0"/>
    <x v="3"/>
    <b v="0"/>
    <s v="music/faith"/>
    <n v="103"/>
    <x v="2495"/>
    <x v="6"/>
    <x v="15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x v="22"/>
    <x v="2402"/>
    <x v="3"/>
    <x v="12"/>
    <s v="EUR"/>
    <n v="1491581703"/>
    <n v="1488993303"/>
    <b v="0"/>
    <x v="9"/>
    <b v="0"/>
    <s v="theater/plays"/>
    <n v="1"/>
    <x v="2495"/>
    <x v="2"/>
    <x v="5"/>
    <x v="3099"/>
    <d v="2017-04-07T16:15:03"/>
    <x v="0"/>
  </r>
  <r>
    <n v="1036"/>
    <s v="Bring Kyrstyn's Album to Life!"/>
    <s v="Help this Soulful &amp; Cinematic Glitch-Pop Songwriter Bring her Music to the World!  (And your Ears:)"/>
    <x v="67"/>
    <x v="2403"/>
    <x v="2"/>
    <x v="0"/>
    <s v="USD"/>
    <n v="1357545600"/>
    <n v="1354790790"/>
    <b v="0"/>
    <x v="303"/>
    <b v="1"/>
    <s v="music/electronic music"/>
    <n v="112"/>
    <x v="2496"/>
    <x v="6"/>
    <x v="25"/>
    <x v="3100"/>
    <d v="2013-01-07T08:00:00"/>
    <x v="6"/>
  </r>
  <r>
    <n v="1089"/>
    <s v="Farabel"/>
    <s v="Farabel is a single player turn-based fantasy strategy game for Mac/PC/Linux"/>
    <x v="38"/>
    <x v="2404"/>
    <x v="1"/>
    <x v="12"/>
    <s v="EUR"/>
    <n v="1435293175"/>
    <n v="1432701175"/>
    <b v="0"/>
    <x v="241"/>
    <b v="0"/>
    <s v="games/video games"/>
    <n v="8"/>
    <x v="2496"/>
    <x v="7"/>
    <x v="23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x v="13"/>
    <x v="2405"/>
    <x v="1"/>
    <x v="4"/>
    <s v="GBP"/>
    <n v="1410616600"/>
    <n v="1405432600"/>
    <b v="0"/>
    <x v="319"/>
    <b v="0"/>
    <s v="technology/wearables"/>
    <n v="22"/>
    <x v="2497"/>
    <x v="0"/>
    <x v="0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x v="10"/>
    <x v="2406"/>
    <x v="1"/>
    <x v="0"/>
    <s v="USD"/>
    <n v="1409962211"/>
    <n v="1407370211"/>
    <b v="0"/>
    <x v="74"/>
    <b v="0"/>
    <s v="theater/plays"/>
    <n v="4"/>
    <x v="2498"/>
    <x v="2"/>
    <x v="5"/>
    <x v="3103"/>
    <d v="2014-09-06T00:10:11"/>
    <x v="2"/>
  </r>
  <r>
    <n v="3244"/>
    <s v="'Time Please'"/>
    <s v="'Time Please' is a black comedy set in a failing public house in a run-down part of town, where things are about to get messy."/>
    <x v="267"/>
    <x v="2407"/>
    <x v="2"/>
    <x v="4"/>
    <s v="GBP"/>
    <n v="1480613982"/>
    <n v="1478018382"/>
    <b v="0"/>
    <x v="123"/>
    <b v="1"/>
    <s v="theater/plays"/>
    <n v="103"/>
    <x v="2499"/>
    <x v="2"/>
    <x v="5"/>
    <x v="3104"/>
    <d v="2016-12-01T17:39:42"/>
    <x v="1"/>
  </r>
  <r>
    <n v="2251"/>
    <s v="Werewolf: Full Moon Expansion"/>
    <s v="A great game full of lying, scheming, and werewolves.  Now with additional characters to add even more mayhem!"/>
    <x v="74"/>
    <x v="2408"/>
    <x v="2"/>
    <x v="0"/>
    <s v="USD"/>
    <n v="1408177077"/>
    <n v="1406362677"/>
    <b v="0"/>
    <x v="340"/>
    <b v="1"/>
    <s v="games/tabletop games"/>
    <n v="134"/>
    <x v="2500"/>
    <x v="7"/>
    <x v="22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x v="166"/>
    <x v="2409"/>
    <x v="2"/>
    <x v="4"/>
    <s v="GBP"/>
    <n v="1480809600"/>
    <n v="1478431488"/>
    <b v="0"/>
    <x v="39"/>
    <b v="1"/>
    <s v="photography/photobooks"/>
    <n v="111"/>
    <x v="2501"/>
    <x v="3"/>
    <x v="6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x v="229"/>
    <x v="2410"/>
    <x v="1"/>
    <x v="0"/>
    <s v="USD"/>
    <n v="1459483140"/>
    <n v="1458178044"/>
    <b v="0"/>
    <x v="9"/>
    <b v="0"/>
    <s v="theater/plays"/>
    <n v="3"/>
    <x v="2502"/>
    <x v="2"/>
    <x v="5"/>
    <x v="3107"/>
    <d v="2016-04-01T03:59:00"/>
    <x v="1"/>
  </r>
  <r>
    <n v="2695"/>
    <s v="Fat daddy mac food truck"/>
    <s v="I am creating food magic on the go! Amazing food isn't just for sitdown restaraunts anymore!"/>
    <x v="38"/>
    <x v="2411"/>
    <x v="1"/>
    <x v="0"/>
    <s v="USD"/>
    <n v="1428981718"/>
    <n v="1423801318"/>
    <b v="0"/>
    <x v="17"/>
    <b v="0"/>
    <s v="food/food trucks"/>
    <n v="0"/>
    <x v="2503"/>
    <x v="5"/>
    <x v="10"/>
    <x v="3108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5"/>
    <x v="2411"/>
    <x v="1"/>
    <x v="0"/>
    <s v="USD"/>
    <n v="1424920795"/>
    <n v="1422328795"/>
    <b v="0"/>
    <x v="17"/>
    <b v="0"/>
    <s v="theater/spaces"/>
    <n v="0"/>
    <x v="2503"/>
    <x v="2"/>
    <x v="3"/>
    <x v="3109"/>
    <d v="2015-02-26T03:19:55"/>
    <x v="4"/>
  </r>
  <r>
    <n v="2020"/>
    <s v="Low Voltage Metal Sensor for use with Arduino type boards"/>
    <s v="Low Voltage Metal Sensor directly compatible with Arduino type computers for Robotics, &amp; Motor Control, WITHOUT USING MAGNETS!"/>
    <x v="41"/>
    <x v="2412"/>
    <x v="2"/>
    <x v="0"/>
    <s v="USD"/>
    <n v="1400108640"/>
    <n v="1396923624"/>
    <b v="1"/>
    <x v="238"/>
    <b v="1"/>
    <s v="technology/hardware"/>
    <n v="192"/>
    <x v="2504"/>
    <x v="0"/>
    <x v="4"/>
    <x v="3110"/>
    <d v="2014-05-14T23:04:00"/>
    <x v="2"/>
  </r>
  <r>
    <n v="2817"/>
    <s v="After The End"/>
    <s v="Let Go Theatre Co's very first production is going ahead in June 2015. Help support a brand new theatre co as we begin our adventure"/>
    <x v="89"/>
    <x v="836"/>
    <x v="2"/>
    <x v="4"/>
    <s v="GBP"/>
    <n v="1425136462"/>
    <n v="1421680462"/>
    <b v="0"/>
    <x v="4"/>
    <b v="1"/>
    <s v="theater/plays"/>
    <n v="130"/>
    <x v="2505"/>
    <x v="2"/>
    <x v="5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x v="63"/>
    <x v="2413"/>
    <x v="1"/>
    <x v="4"/>
    <s v="GBP"/>
    <n v="1486547945"/>
    <n v="1483955945"/>
    <b v="1"/>
    <x v="42"/>
    <b v="0"/>
    <s v="theater/spaces"/>
    <n v="24"/>
    <x v="2506"/>
    <x v="2"/>
    <x v="3"/>
    <x v="3112"/>
    <d v="2017-02-08T09:59:05"/>
    <x v="0"/>
  </r>
  <r>
    <n v="3846"/>
    <s v="My Insane Shakespeare"/>
    <s v="My Insane Shakespeare. An original play by Arthur Elbakyan premiering October 13th at United Solo, New York City."/>
    <x v="77"/>
    <x v="2414"/>
    <x v="1"/>
    <x v="0"/>
    <s v="USD"/>
    <n v="1412405940"/>
    <n v="1409721542"/>
    <b v="1"/>
    <x v="49"/>
    <b v="0"/>
    <s v="theater/plays"/>
    <n v="3"/>
    <x v="2506"/>
    <x v="2"/>
    <x v="5"/>
    <x v="3113"/>
    <d v="2014-10-04T06:59:00"/>
    <x v="2"/>
  </r>
  <r>
    <n v="1106"/>
    <s v="Backyard Zombies"/>
    <s v="Collect coins and save civilians while you blast your way through tons of zombies! Unlock new characters and levels!"/>
    <x v="254"/>
    <x v="2348"/>
    <x v="1"/>
    <x v="0"/>
    <s v="USD"/>
    <n v="1333557975"/>
    <n v="1330969575"/>
    <b v="0"/>
    <x v="18"/>
    <b v="0"/>
    <s v="games/video games"/>
    <n v="41"/>
    <x v="2507"/>
    <x v="7"/>
    <x v="23"/>
    <x v="3114"/>
    <d v="2012-04-04T16:46:15"/>
    <x v="3"/>
  </r>
  <r>
    <n v="645"/>
    <s v="Carbon Fiber Collar Stays"/>
    <s v="Ever wanted to own something made out of carbon fiber? Now you can!"/>
    <x v="65"/>
    <x v="2415"/>
    <x v="2"/>
    <x v="0"/>
    <s v="USD"/>
    <n v="1470962274"/>
    <n v="1468370274"/>
    <b v="0"/>
    <x v="223"/>
    <b v="1"/>
    <s v="technology/wearables"/>
    <n v="279"/>
    <x v="2508"/>
    <x v="0"/>
    <x v="0"/>
    <x v="3115"/>
    <d v="2016-08-12T00:37:54"/>
    <x v="1"/>
  </r>
  <r>
    <n v="1560"/>
    <s v="Fine Art Landscape 2015 Calendar"/>
    <s v="I would like to share my landscape photographic travels of 2014 with more than just family an friends. 12 months of images."/>
    <x v="14"/>
    <x v="2416"/>
    <x v="1"/>
    <x v="0"/>
    <s v="USD"/>
    <n v="1415842193"/>
    <n v="1414110593"/>
    <b v="0"/>
    <x v="9"/>
    <b v="0"/>
    <s v="photography/nature"/>
    <n v="4"/>
    <x v="2509"/>
    <x v="3"/>
    <x v="35"/>
    <x v="311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x v="23"/>
    <x v="2417"/>
    <x v="1"/>
    <x v="0"/>
    <s v="USD"/>
    <n v="1408040408"/>
    <n v="1405448408"/>
    <b v="0"/>
    <x v="49"/>
    <b v="0"/>
    <s v="food/food trucks"/>
    <n v="1"/>
    <x v="2509"/>
    <x v="5"/>
    <x v="10"/>
    <x v="3117"/>
    <d v="2014-08-14T18:20:08"/>
    <x v="2"/>
  </r>
  <r>
    <n v="2500"/>
    <s v="Completing &quot;God's Justice&quot;"/>
    <s v="ST's 4th LP has been tracked and mixed, but before he can set it free upon the world, it needs proper mastering and pressing!"/>
    <x v="89"/>
    <x v="2418"/>
    <x v="2"/>
    <x v="0"/>
    <s v="USD"/>
    <n v="1340476375"/>
    <n v="1337884375"/>
    <b v="0"/>
    <x v="35"/>
    <b v="1"/>
    <s v="music/indie rock"/>
    <n v="113"/>
    <x v="2510"/>
    <x v="6"/>
    <x v="12"/>
    <x v="3118"/>
    <d v="2012-06-23T18:32:55"/>
    <x v="3"/>
  </r>
  <r>
    <n v="3675"/>
    <s v="Memoir of a Forgotten Past"/>
    <s v="3 decades, 3 generations, 3 friends, one house. Real Eyes Theatre explore how our lives are influenced by the decades we grow up in."/>
    <x v="322"/>
    <x v="2212"/>
    <x v="2"/>
    <x v="4"/>
    <s v="GBP"/>
    <n v="1463353200"/>
    <n v="1462285182"/>
    <b v="0"/>
    <x v="17"/>
    <b v="1"/>
    <s v="theater/plays"/>
    <n v="140"/>
    <x v="2511"/>
    <x v="2"/>
    <x v="5"/>
    <x v="3119"/>
    <d v="2016-05-15T23:00:00"/>
    <x v="1"/>
  </r>
  <r>
    <n v="601"/>
    <s v="Privster.net - Privacy anywhere, whenever for free."/>
    <s v="In today's day and age every website tracks your IP Address and information, it's time to keep your information private and secure."/>
    <x v="22"/>
    <x v="1928"/>
    <x v="0"/>
    <x v="8"/>
    <s v="CAD"/>
    <n v="1419626139"/>
    <n v="1417034139"/>
    <b v="0"/>
    <x v="0"/>
    <b v="0"/>
    <s v="technology/web"/>
    <n v="1"/>
    <x v="2511"/>
    <x v="0"/>
    <x v="24"/>
    <x v="312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5"/>
    <x v="2212"/>
    <x v="1"/>
    <x v="0"/>
    <s v="USD"/>
    <n v="1432913659"/>
    <n v="1430321659"/>
    <b v="0"/>
    <x v="17"/>
    <b v="0"/>
    <s v="theater/plays"/>
    <n v="0"/>
    <x v="2511"/>
    <x v="2"/>
    <x v="5"/>
    <x v="3121"/>
    <d v="2015-05-29T15:34:19"/>
    <x v="4"/>
  </r>
  <r>
    <n v="2994"/>
    <s v="St. Michael Boat Parties - Halloween and Beyond!"/>
    <s v="Help the hosts of the infamous St. Michael sustain and create epic boat parties through Halloween and into 2015"/>
    <x v="225"/>
    <x v="2419"/>
    <x v="2"/>
    <x v="4"/>
    <s v="GBP"/>
    <n v="1412335772"/>
    <n v="1409743772"/>
    <b v="0"/>
    <x v="96"/>
    <b v="1"/>
    <s v="theater/spaces"/>
    <n v="458"/>
    <x v="2512"/>
    <x v="2"/>
    <x v="3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x v="70"/>
    <x v="2420"/>
    <x v="1"/>
    <x v="0"/>
    <s v="USD"/>
    <n v="1450327126"/>
    <n v="1447735126"/>
    <b v="0"/>
    <x v="49"/>
    <b v="0"/>
    <s v="games/mobile games"/>
    <n v="0"/>
    <x v="2513"/>
    <x v="7"/>
    <x v="31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x v="7"/>
    <x v="2421"/>
    <x v="1"/>
    <x v="0"/>
    <s v="USD"/>
    <n v="1354919022"/>
    <n v="1352327022"/>
    <b v="0"/>
    <x v="10"/>
    <b v="0"/>
    <s v="games/video games"/>
    <n v="1"/>
    <x v="2514"/>
    <x v="7"/>
    <x v="23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x v="41"/>
    <x v="823"/>
    <x v="2"/>
    <x v="0"/>
    <s v="USD"/>
    <n v="1356724263"/>
    <n v="1354909863"/>
    <b v="1"/>
    <x v="224"/>
    <b v="1"/>
    <s v="publishing/radio &amp; podcasts"/>
    <n v="125"/>
    <x v="2515"/>
    <x v="4"/>
    <x v="34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x v="353"/>
    <x v="412"/>
    <x v="2"/>
    <x v="0"/>
    <s v="USD"/>
    <n v="1317099540"/>
    <n v="1313612532"/>
    <b v="0"/>
    <x v="74"/>
    <b v="1"/>
    <s v="music/indie rock"/>
    <n v="241"/>
    <x v="2516"/>
    <x v="6"/>
    <x v="12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x v="354"/>
    <x v="2422"/>
    <x v="3"/>
    <x v="0"/>
    <s v="USD"/>
    <n v="1491277121"/>
    <n v="1489376321"/>
    <b v="0"/>
    <x v="18"/>
    <b v="0"/>
    <s v="theater/plays"/>
    <n v="21"/>
    <x v="2517"/>
    <x v="2"/>
    <x v="5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x v="2423"/>
    <x v="2"/>
    <x v="0"/>
    <s v="USD"/>
    <n v="1356392857"/>
    <n v="1352504857"/>
    <b v="0"/>
    <x v="23"/>
    <b v="1"/>
    <s v="music/classical music"/>
    <n v="106"/>
    <x v="2518"/>
    <x v="6"/>
    <x v="30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x v="41"/>
    <x v="2424"/>
    <x v="2"/>
    <x v="4"/>
    <s v="GBP"/>
    <n v="1427919468"/>
    <n v="1425331068"/>
    <b v="0"/>
    <x v="123"/>
    <b v="1"/>
    <s v="theater/plays"/>
    <n v="106"/>
    <x v="2519"/>
    <x v="2"/>
    <x v="5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x v="6"/>
    <x v="2295"/>
    <x v="0"/>
    <x v="0"/>
    <s v="USD"/>
    <n v="1410810903"/>
    <n v="1405626903"/>
    <b v="0"/>
    <x v="14"/>
    <b v="0"/>
    <s v="food/food trucks"/>
    <n v="0"/>
    <x v="2520"/>
    <x v="5"/>
    <x v="10"/>
    <x v="3130"/>
    <d v="2014-09-15T19:55:03"/>
    <x v="2"/>
  </r>
  <r>
    <n v="2124"/>
    <s v="AZAMAR"/>
    <s v="AZAMAR is a Role Playing Game world involving fantasy and high magic, based on the popular OpenD6 OGL using the Cinema6 RPG Framework."/>
    <x v="217"/>
    <x v="2146"/>
    <x v="1"/>
    <x v="0"/>
    <s v="USD"/>
    <n v="1291093200"/>
    <n v="1286930435"/>
    <b v="0"/>
    <x v="27"/>
    <b v="0"/>
    <s v="games/video games"/>
    <n v="10"/>
    <x v="2521"/>
    <x v="7"/>
    <x v="23"/>
    <x v="3131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x v="271"/>
    <x v="2425"/>
    <x v="1"/>
    <x v="4"/>
    <s v="GBP"/>
    <n v="1456934893"/>
    <n v="1454342893"/>
    <b v="0"/>
    <x v="17"/>
    <b v="0"/>
    <s v="theater/plays"/>
    <n v="4"/>
    <x v="2521"/>
    <x v="2"/>
    <x v="5"/>
    <x v="3132"/>
    <d v="2016-03-02T16:08:13"/>
    <x v="1"/>
  </r>
  <r>
    <n v="2155"/>
    <s v="VoxelMaze"/>
    <s v="A Level Editor, Turned up to eleven. Infinite creativity in one package, solo or with up to 16 of your friends."/>
    <x v="1"/>
    <x v="2146"/>
    <x v="1"/>
    <x v="4"/>
    <s v="GBP"/>
    <n v="1459443385"/>
    <n v="1456854985"/>
    <b v="0"/>
    <x v="27"/>
    <b v="0"/>
    <s v="games/video games"/>
    <n v="2"/>
    <x v="2521"/>
    <x v="7"/>
    <x v="23"/>
    <x v="3133"/>
    <d v="2016-03-31T16:56:25"/>
    <x v="1"/>
  </r>
  <r>
    <n v="3558"/>
    <s v="SPILL - A verbatim show about sex"/>
    <s v="We're making a show about sex. Because it's important, everyone wants to talk about it and it's at the start of everything."/>
    <x v="258"/>
    <x v="1823"/>
    <x v="2"/>
    <x v="4"/>
    <s v="GBP"/>
    <n v="1435352400"/>
    <n v="1431718575"/>
    <b v="0"/>
    <x v="191"/>
    <b v="1"/>
    <s v="theater/plays"/>
    <n v="144"/>
    <x v="2522"/>
    <x v="2"/>
    <x v="5"/>
    <x v="3134"/>
    <d v="2015-06-26T21:00:00"/>
    <x v="4"/>
  </r>
  <r>
    <n v="4102"/>
    <s v="4th Wall Theatre Project"/>
    <s v="Local Community theater to get up and running in the Idaho Falls area. Something new, something different!"/>
    <x v="34"/>
    <x v="2426"/>
    <x v="1"/>
    <x v="0"/>
    <s v="USD"/>
    <n v="1463343673"/>
    <n v="1460751673"/>
    <b v="0"/>
    <x v="0"/>
    <b v="0"/>
    <s v="theater/plays"/>
    <n v="27"/>
    <x v="2523"/>
    <x v="2"/>
    <x v="5"/>
    <x v="3135"/>
    <d v="2016-05-15T20:21:13"/>
    <x v="1"/>
  </r>
  <r>
    <n v="3205"/>
    <s v="Children Must Run: An Original Musical"/>
    <s v="Children Must Run is an original musical, about a prostitute, a drug mule, a child soldier and their struggles, hopes and dreams."/>
    <x v="10"/>
    <x v="2128"/>
    <x v="1"/>
    <x v="4"/>
    <s v="GBP"/>
    <n v="1430470772"/>
    <n v="1427878772"/>
    <b v="0"/>
    <x v="14"/>
    <b v="0"/>
    <s v="theater/musical"/>
    <n v="3"/>
    <x v="2524"/>
    <x v="2"/>
    <x v="18"/>
    <x v="3136"/>
    <d v="2015-05-01T08:59:32"/>
    <x v="4"/>
  </r>
  <r>
    <n v="2658"/>
    <s v="STEM MARS Lander experience: https://youtu.be/n6avxUAKee0"/>
    <s v="Funding will allow free participation for 20 schools, grades 4-12, (thousands of students) anywhere in the nation."/>
    <x v="79"/>
    <x v="2427"/>
    <x v="0"/>
    <x v="0"/>
    <s v="USD"/>
    <n v="1469913194"/>
    <n v="1467321194"/>
    <b v="0"/>
    <x v="9"/>
    <b v="0"/>
    <s v="technology/space exploration"/>
    <n v="0"/>
    <x v="2524"/>
    <x v="0"/>
    <x v="28"/>
    <x v="3137"/>
    <d v="2016-07-30T21:13:14"/>
    <x v="1"/>
  </r>
  <r>
    <n v="858"/>
    <s v="Gehtika - New Album - A Monster in Mourning"/>
    <s v="The album is written &amp; sounding epic, dark &amp; heavy! We now need your help to fund the release &amp; some spiffing limited edition merch!"/>
    <x v="129"/>
    <x v="2428"/>
    <x v="2"/>
    <x v="4"/>
    <s v="GBP"/>
    <n v="1429138740"/>
    <n v="1426528418"/>
    <b v="0"/>
    <x v="63"/>
    <b v="1"/>
    <s v="music/metal"/>
    <n v="144"/>
    <x v="2525"/>
    <x v="6"/>
    <x v="40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x v="115"/>
    <x v="2429"/>
    <x v="1"/>
    <x v="0"/>
    <s v="USD"/>
    <n v="1405947126"/>
    <n v="1403355126"/>
    <b v="0"/>
    <x v="0"/>
    <b v="0"/>
    <s v="theater/plays"/>
    <n v="1"/>
    <x v="2526"/>
    <x v="2"/>
    <x v="5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x v="225"/>
    <x v="2430"/>
    <x v="2"/>
    <x v="0"/>
    <s v="USD"/>
    <n v="1437674545"/>
    <n v="1436464945"/>
    <b v="0"/>
    <x v="50"/>
    <b v="1"/>
    <s v="music/electronic music"/>
    <n v="106"/>
    <x v="2527"/>
    <x v="6"/>
    <x v="25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x v="34"/>
    <x v="2244"/>
    <x v="2"/>
    <x v="4"/>
    <s v="GBP"/>
    <n v="1467054000"/>
    <n v="1463144254"/>
    <b v="0"/>
    <x v="6"/>
    <b v="1"/>
    <s v="theater/plays"/>
    <n v="127"/>
    <x v="2528"/>
    <x v="2"/>
    <x v="5"/>
    <x v="3141"/>
    <d v="2016-06-27T19:00:00"/>
    <x v="1"/>
  </r>
  <r>
    <n v="2167"/>
    <s v="Planes and Planets needs to get their EP finished!!"/>
    <s v="We need YOUR HELP to take one more step to this make release sound amazing!"/>
    <x v="346"/>
    <x v="2307"/>
    <x v="2"/>
    <x v="0"/>
    <s v="USD"/>
    <n v="1347672937"/>
    <n v="1346463337"/>
    <b v="0"/>
    <x v="49"/>
    <b v="1"/>
    <s v="music/rock"/>
    <n v="120"/>
    <x v="2529"/>
    <x v="6"/>
    <x v="21"/>
    <x v="3142"/>
    <d v="2012-09-15T01:35:37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66"/>
    <x v="2431"/>
    <x v="1"/>
    <x v="0"/>
    <s v="USD"/>
    <n v="1358361197"/>
    <n v="1353177197"/>
    <b v="0"/>
    <x v="12"/>
    <b v="0"/>
    <s v="music/jazz"/>
    <n v="2"/>
    <x v="2529"/>
    <x v="6"/>
    <x v="27"/>
    <x v="3143"/>
    <d v="2013-01-16T18:33:17"/>
    <x v="6"/>
  </r>
  <r>
    <n v="718"/>
    <s v="BioToo - Emergency Temporary Tattoos"/>
    <s v="When every second matters, BioToo temporary tattoos get critical information to emergency personnel to help them help you."/>
    <x v="12"/>
    <x v="947"/>
    <x v="1"/>
    <x v="0"/>
    <s v="USD"/>
    <n v="1487397540"/>
    <n v="1484684247"/>
    <b v="0"/>
    <x v="9"/>
    <b v="0"/>
    <s v="technology/wearables"/>
    <n v="1"/>
    <x v="2529"/>
    <x v="0"/>
    <x v="0"/>
    <x v="3144"/>
    <d v="2017-02-18T05:59:00"/>
    <x v="0"/>
  </r>
  <r>
    <n v="2866"/>
    <s v="Church Folk Can Be Dangerous People"/>
    <s v="The reality is dark, sinister. The milieu is not as friendly as it claims. What is this place? Where is it? Is it your local church?"/>
    <x v="1"/>
    <x v="2431"/>
    <x v="1"/>
    <x v="0"/>
    <s v="USD"/>
    <n v="1476482400"/>
    <n v="1473893721"/>
    <b v="0"/>
    <x v="12"/>
    <b v="0"/>
    <s v="theater/plays"/>
    <n v="1"/>
    <x v="2529"/>
    <x v="2"/>
    <x v="5"/>
    <x v="3145"/>
    <d v="2016-10-14T22:00:00"/>
    <x v="1"/>
  </r>
  <r>
    <n v="3966"/>
    <s v="Moroccan National Debate Team"/>
    <s v="MNDT will be the first Moroccan Team in history to participate in the WSDC. the worldâ€™s biggest high school debate tournament."/>
    <x v="49"/>
    <x v="2431"/>
    <x v="1"/>
    <x v="0"/>
    <s v="USD"/>
    <n v="1406170740"/>
    <n v="1402506278"/>
    <b v="0"/>
    <x v="12"/>
    <b v="0"/>
    <s v="theater/plays"/>
    <n v="1"/>
    <x v="2529"/>
    <x v="2"/>
    <x v="5"/>
    <x v="3146"/>
    <d v="2014-07-24T02:59:00"/>
    <x v="2"/>
  </r>
  <r>
    <n v="455"/>
    <s v="The FunBunch Cartoon!!!"/>
    <s v="Goal The FunBunch characters animated on TV: Fun entertainment for kids just like other authors before us (ex.Arthur,Clifford,Dr Seuss)"/>
    <x v="125"/>
    <x v="2431"/>
    <x v="1"/>
    <x v="0"/>
    <s v="USD"/>
    <n v="1334622660"/>
    <n v="1330733022"/>
    <b v="0"/>
    <x v="12"/>
    <b v="0"/>
    <s v="film &amp; video/animation"/>
    <n v="0"/>
    <x v="2529"/>
    <x v="1"/>
    <x v="8"/>
    <x v="3147"/>
    <d v="2012-04-17T00:31:00"/>
    <x v="3"/>
  </r>
  <r>
    <n v="2436"/>
    <s v="Waistband: Solar Powered Vegan Quality of Life Truck"/>
    <s v="A sustainable vegan food truck. Locally and solar powered. Mission: hydroponic farms &amp; non profit eateries in impoverished lands by'30."/>
    <x v="356"/>
    <x v="2431"/>
    <x v="1"/>
    <x v="8"/>
    <s v="CAD"/>
    <n v="1454078770"/>
    <n v="1448894770"/>
    <b v="0"/>
    <x v="12"/>
    <b v="0"/>
    <s v="food/food trucks"/>
    <n v="0"/>
    <x v="2529"/>
    <x v="5"/>
    <x v="10"/>
    <x v="3148"/>
    <d v="2016-01-29T14:46:10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123"/>
    <x v="793"/>
    <x v="1"/>
    <x v="0"/>
    <s v="USD"/>
    <n v="1457207096"/>
    <n v="1452023096"/>
    <b v="0"/>
    <x v="11"/>
    <b v="0"/>
    <s v="food/food trucks"/>
    <n v="1"/>
    <x v="2530"/>
    <x v="5"/>
    <x v="10"/>
    <x v="3149"/>
    <d v="2016-03-05T19:44:56"/>
    <x v="1"/>
  </r>
  <r>
    <n v="3415"/>
    <s v="Balm in Gilead at Columbia"/>
    <s v="We are raising funds to allow for enhanced scenic, costume, and lighting design. Every dollar helps!"/>
    <x v="176"/>
    <x v="250"/>
    <x v="2"/>
    <x v="0"/>
    <s v="USD"/>
    <n v="1460935800"/>
    <n v="1459999656"/>
    <b v="0"/>
    <x v="11"/>
    <b v="1"/>
    <s v="theater/plays"/>
    <n v="100"/>
    <x v="2531"/>
    <x v="2"/>
    <x v="5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x v="117"/>
    <x v="2432"/>
    <x v="2"/>
    <x v="0"/>
    <s v="USD"/>
    <n v="1454338123"/>
    <n v="1451746123"/>
    <b v="0"/>
    <x v="37"/>
    <b v="1"/>
    <s v="games/tabletop games"/>
    <n v="537"/>
    <x v="2532"/>
    <x v="7"/>
    <x v="22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x v="217"/>
    <x v="2433"/>
    <x v="2"/>
    <x v="4"/>
    <s v="GBP"/>
    <n v="1399324717"/>
    <n v="1395436717"/>
    <b v="0"/>
    <x v="140"/>
    <b v="1"/>
    <s v="technology/hardware"/>
    <n v="384"/>
    <x v="2532"/>
    <x v="0"/>
    <x v="4"/>
    <x v="3152"/>
    <d v="2014-05-05T21:18:37"/>
    <x v="2"/>
  </r>
  <r>
    <n v="1021"/>
    <s v="Rick and Morty Album &amp; Music Video"/>
    <s v="Rick and Morty concept album written by Allie Goertz + music video directed by Paul B. Cummings!"/>
    <x v="43"/>
    <x v="2434"/>
    <x v="2"/>
    <x v="0"/>
    <s v="USD"/>
    <n v="1445054400"/>
    <n v="1443074571"/>
    <b v="1"/>
    <x v="492"/>
    <b v="1"/>
    <s v="music/electronic music"/>
    <n v="352"/>
    <x v="2533"/>
    <x v="6"/>
    <x v="25"/>
    <x v="3153"/>
    <d v="2015-10-17T04:00:00"/>
    <x v="4"/>
  </r>
  <r>
    <n v="1736"/>
    <s v="In His Presence"/>
    <s v="A unique meditative album reflecting on the life of Christ, inviting Him into your presence"/>
    <x v="43"/>
    <x v="2435"/>
    <x v="1"/>
    <x v="0"/>
    <s v="USD"/>
    <n v="1447018833"/>
    <n v="1444423233"/>
    <b v="0"/>
    <x v="1"/>
    <b v="0"/>
    <s v="music/faith"/>
    <n v="1"/>
    <x v="2534"/>
    <x v="6"/>
    <x v="15"/>
    <x v="3154"/>
    <d v="2015-11-08T21:40:33"/>
    <x v="4"/>
  </r>
  <r>
    <n v="2601"/>
    <s v="Launch a TARDIS into SPACE!"/>
    <s v="I'll be launching a small model TARDIS into (near) SPACE and filming the ascension and descension as a mini-documentary for YouTube."/>
    <x v="34"/>
    <x v="2436"/>
    <x v="2"/>
    <x v="0"/>
    <s v="USD"/>
    <n v="1347508740"/>
    <n v="1346276349"/>
    <b v="1"/>
    <x v="369"/>
    <b v="1"/>
    <s v="technology/space exploration"/>
    <n v="661"/>
    <x v="2535"/>
    <x v="0"/>
    <x v="28"/>
    <x v="3155"/>
    <d v="2012-09-13T03:59:00"/>
    <x v="3"/>
  </r>
  <r>
    <n v="95"/>
    <s v="Gotham Knight Terrors: Comedic Batman Short"/>
    <s v="The Batman's Rogues Gallery assembles for a meeting. Scarecrow's fear gas accidently goes off and fears of the villains start to arise."/>
    <x v="258"/>
    <x v="1176"/>
    <x v="2"/>
    <x v="0"/>
    <s v="USD"/>
    <n v="1330214841"/>
    <n v="1327622841"/>
    <b v="0"/>
    <x v="80"/>
    <b v="1"/>
    <s v="film &amp; video/shorts"/>
    <n v="131"/>
    <x v="2535"/>
    <x v="1"/>
    <x v="26"/>
    <x v="3156"/>
    <d v="2012-02-26T00:07:21"/>
    <x v="3"/>
  </r>
  <r>
    <n v="2169"/>
    <s v="Pedals and Effects Arena Corner"/>
    <s v="An innovative new YouTube series reviewing the HOT new music technology that people love. For Rockers, Jazzers, Rappers and everyone"/>
    <x v="357"/>
    <x v="2148"/>
    <x v="2"/>
    <x v="0"/>
    <s v="USD"/>
    <n v="1488473351"/>
    <n v="1488214151"/>
    <b v="0"/>
    <x v="18"/>
    <b v="1"/>
    <s v="music/rock"/>
    <n v="100"/>
    <x v="2536"/>
    <x v="6"/>
    <x v="21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x v="43"/>
    <x v="2437"/>
    <x v="1"/>
    <x v="0"/>
    <s v="USD"/>
    <n v="1360795069"/>
    <n v="1358203069"/>
    <b v="0"/>
    <x v="3"/>
    <b v="0"/>
    <s v="music/jazz"/>
    <n v="11"/>
    <x v="2537"/>
    <x v="6"/>
    <x v="27"/>
    <x v="3158"/>
    <d v="2013-02-13T22:37:49"/>
    <x v="6"/>
  </r>
  <r>
    <n v="15"/>
    <s v="Cien&amp;Cia"/>
    <s v="Cien&amp;Cia es un proyecto transmedia para televisiÃ³n; la finalidad de la venta de camisetas es financiar el reality (Factual)."/>
    <x v="65"/>
    <x v="1872"/>
    <x v="2"/>
    <x v="9"/>
    <s v="EUR"/>
    <n v="1443384840"/>
    <n v="1441790658"/>
    <b v="0"/>
    <x v="157"/>
    <b v="1"/>
    <s v="film &amp; video/television"/>
    <n v="107"/>
    <x v="2538"/>
    <x v="1"/>
    <x v="11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x v="1"/>
    <x v="2438"/>
    <x v="1"/>
    <x v="0"/>
    <s v="USD"/>
    <n v="1349392033"/>
    <n v="1346800033"/>
    <b v="0"/>
    <x v="191"/>
    <b v="0"/>
    <s v="games/video games"/>
    <n v="10"/>
    <x v="2539"/>
    <x v="7"/>
    <x v="23"/>
    <x v="3160"/>
    <d v="2012-10-04T23:07:13"/>
    <x v="3"/>
  </r>
  <r>
    <n v="3840"/>
    <s v="Tonight I'll be April"/>
    <s v="A gritty play looking at a modern day relationship, highlighting issues of mental health and abuse suffered by men."/>
    <x v="131"/>
    <x v="2259"/>
    <x v="2"/>
    <x v="4"/>
    <s v="GBP"/>
    <n v="1459180229"/>
    <n v="1457023829"/>
    <b v="0"/>
    <x v="17"/>
    <b v="1"/>
    <s v="theater/plays"/>
    <n v="6500"/>
    <x v="2540"/>
    <x v="2"/>
    <x v="5"/>
    <x v="3161"/>
    <d v="2016-03-28T15:50: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263"/>
    <x v="1433"/>
    <x v="2"/>
    <x v="4"/>
    <s v="GBP"/>
    <n v="1396890822"/>
    <n v="1395162822"/>
    <b v="0"/>
    <x v="14"/>
    <b v="1"/>
    <s v="film &amp; video/shorts"/>
    <n v="104"/>
    <x v="2540"/>
    <x v="1"/>
    <x v="26"/>
    <x v="3162"/>
    <d v="2014-04-07T17:13:42"/>
    <x v="2"/>
  </r>
  <r>
    <n v="2735"/>
    <s v="Pi Supply - Intelligent Power Switch for Raspberry Pi"/>
    <s v="The Pi Supply is an intelligent power switch for the Raspberry Pi which includes hard on and off switches and auto-off on shutdown."/>
    <x v="160"/>
    <x v="2439"/>
    <x v="2"/>
    <x v="4"/>
    <s v="GBP"/>
    <n v="1363204800"/>
    <n v="1360551250"/>
    <b v="0"/>
    <x v="493"/>
    <b v="1"/>
    <s v="technology/hardware"/>
    <n v="978"/>
    <x v="2541"/>
    <x v="0"/>
    <x v="4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x v="41"/>
    <x v="2440"/>
    <x v="1"/>
    <x v="0"/>
    <s v="USD"/>
    <n v="1315341550"/>
    <n v="1312490350"/>
    <b v="0"/>
    <x v="50"/>
    <b v="0"/>
    <s v="music/indie rock"/>
    <n v="20"/>
    <x v="2542"/>
    <x v="6"/>
    <x v="12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x v="346"/>
    <x v="2441"/>
    <x v="2"/>
    <x v="0"/>
    <s v="USD"/>
    <n v="1448571261"/>
    <n v="1445975661"/>
    <b v="0"/>
    <x v="16"/>
    <b v="1"/>
    <s v="technology/space exploration"/>
    <n v="647"/>
    <x v="2543"/>
    <x v="0"/>
    <x v="28"/>
    <x v="3165"/>
    <d v="2015-11-26T20:54:21"/>
    <x v="4"/>
  </r>
  <r>
    <n v="3820"/>
    <s v="TUSENTACK THEATRE"/>
    <s v="Tusentack Theatre is a professional theatre company providing opportunities to adults who access Mental Health Services."/>
    <x v="225"/>
    <x v="1895"/>
    <x v="2"/>
    <x v="4"/>
    <s v="GBP"/>
    <n v="1436110717"/>
    <n v="1433518717"/>
    <b v="0"/>
    <x v="113"/>
    <b v="1"/>
    <s v="theater/plays"/>
    <n v="143"/>
    <x v="2544"/>
    <x v="2"/>
    <x v="5"/>
    <x v="3166"/>
    <d v="2015-07-05T15:38:37"/>
    <x v="4"/>
  </r>
  <r>
    <n v="2230"/>
    <s v="Little Dungeon: Turtle Rock"/>
    <s v="Dungeon Crawl for All! A card game of swords, monsters and LOOT! Adventurers as young as 5 and &quot;seasoned&quot; warriors are all welcomed."/>
    <x v="74"/>
    <x v="2442"/>
    <x v="2"/>
    <x v="0"/>
    <s v="USD"/>
    <n v="1398460127"/>
    <n v="1395868127"/>
    <b v="0"/>
    <x v="189"/>
    <b v="1"/>
    <s v="games/tabletop games"/>
    <n v="126"/>
    <x v="2544"/>
    <x v="7"/>
    <x v="22"/>
    <x v="316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x v="114"/>
    <x v="2443"/>
    <x v="1"/>
    <x v="0"/>
    <s v="USD"/>
    <n v="1338321305"/>
    <n v="1336506905"/>
    <b v="0"/>
    <x v="102"/>
    <b v="0"/>
    <s v="music/jazz"/>
    <n v="31"/>
    <x v="2545"/>
    <x v="6"/>
    <x v="27"/>
    <x v="3168"/>
    <d v="2012-05-29T19:55:05"/>
    <x v="3"/>
  </r>
  <r>
    <n v="2256"/>
    <s v="Bitcoin Empire"/>
    <s v="Build your crypto-currency empire and sabotage your opponents. A deck building, card game. 2-4 players. 15 minutes."/>
    <x v="358"/>
    <x v="2444"/>
    <x v="2"/>
    <x v="4"/>
    <s v="GBP"/>
    <n v="1479811846"/>
    <n v="1478602246"/>
    <b v="0"/>
    <x v="144"/>
    <b v="1"/>
    <s v="games/tabletop games"/>
    <n v="223"/>
    <x v="2546"/>
    <x v="7"/>
    <x v="22"/>
    <x v="3169"/>
    <d v="2016-11-22T10:50:46"/>
    <x v="1"/>
  </r>
  <r>
    <n v="1389"/>
    <s v="Pre-order DANCEHALL's first record!!!"/>
    <s v="Help fund the pressing of DANCEHALL's first record by pre-ordering it in advance!!!"/>
    <x v="34"/>
    <x v="2445"/>
    <x v="2"/>
    <x v="4"/>
    <s v="GBP"/>
    <n v="1471087957"/>
    <n v="1468495957"/>
    <b v="0"/>
    <x v="23"/>
    <b v="1"/>
    <s v="music/rock"/>
    <n v="145"/>
    <x v="2546"/>
    <x v="6"/>
    <x v="21"/>
    <x v="3170"/>
    <d v="2016-08-13T11:32: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34"/>
    <x v="1951"/>
    <x v="2"/>
    <x v="0"/>
    <s v="USD"/>
    <n v="1481615940"/>
    <n v="1479436646"/>
    <b v="0"/>
    <x v="102"/>
    <b v="1"/>
    <s v="music/electronic music"/>
    <n v="128"/>
    <x v="2547"/>
    <x v="6"/>
    <x v="25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x v="11"/>
    <x v="2446"/>
    <x v="1"/>
    <x v="0"/>
    <s v="USD"/>
    <n v="1391427692"/>
    <n v="1388835692"/>
    <b v="0"/>
    <x v="126"/>
    <b v="0"/>
    <s v="games/video games"/>
    <n v="2"/>
    <x v="2548"/>
    <x v="7"/>
    <x v="23"/>
    <x v="3172"/>
    <d v="2014-02-03T11:41:32"/>
    <x v="2"/>
  </r>
  <r>
    <n v="1709"/>
    <s v="Psalms"/>
    <s v="A project to set psalms to music. The psalms are taken from the English Standard Version (ESV) of the Bible."/>
    <x v="126"/>
    <x v="2031"/>
    <x v="1"/>
    <x v="0"/>
    <s v="USD"/>
    <n v="1409513940"/>
    <n v="1405949514"/>
    <b v="0"/>
    <x v="9"/>
    <b v="0"/>
    <s v="music/faith"/>
    <n v="5"/>
    <x v="2549"/>
    <x v="6"/>
    <x v="15"/>
    <x v="3173"/>
    <d v="2014-08-31T19:39:00"/>
    <x v="2"/>
  </r>
  <r>
    <n v="2322"/>
    <s v="Jen bakes shortbread needs a commercial kitchen!"/>
    <s v="Jen bakes shortbread is a small batch, all natural shortbread cookie business looking for smart funding to grow!"/>
    <x v="201"/>
    <x v="2031"/>
    <x v="3"/>
    <x v="0"/>
    <s v="USD"/>
    <n v="1491769769"/>
    <n v="1489181369"/>
    <b v="0"/>
    <x v="9"/>
    <b v="0"/>
    <s v="food/small batch"/>
    <n v="3"/>
    <x v="2549"/>
    <x v="5"/>
    <x v="29"/>
    <x v="3174"/>
    <d v="2017-04-09T20:29:29"/>
    <x v="0"/>
  </r>
  <r>
    <n v="1907"/>
    <s v="Litter-Buddy"/>
    <s v="Litter-Buddy is great economical alternative to leading pet waste disposal systems with cartridge bag elements."/>
    <x v="8"/>
    <x v="2031"/>
    <x v="1"/>
    <x v="0"/>
    <s v="USD"/>
    <n v="1400853925"/>
    <n v="1399557925"/>
    <b v="0"/>
    <x v="9"/>
    <b v="0"/>
    <s v="technology/gadgets"/>
    <n v="0"/>
    <x v="2549"/>
    <x v="0"/>
    <x v="2"/>
    <x v="3175"/>
    <d v="2014-05-23T14:05:25"/>
    <x v="2"/>
  </r>
  <r>
    <n v="2130"/>
    <s v="Wondrous Adventures: A Kid's Game"/>
    <s v="You are the hero tasked to save your home from the villainous Sanword."/>
    <x v="30"/>
    <x v="2031"/>
    <x v="1"/>
    <x v="0"/>
    <s v="USD"/>
    <n v="1408154663"/>
    <n v="1405130663"/>
    <b v="0"/>
    <x v="9"/>
    <b v="0"/>
    <s v="games/video games"/>
    <n v="0"/>
    <x v="2549"/>
    <x v="7"/>
    <x v="23"/>
    <x v="3176"/>
    <d v="2014-08-16T02:04:23"/>
    <x v="2"/>
  </r>
  <r>
    <n v="2233"/>
    <s v="Cadaver - A Card Game For Aspiring Necromancers"/>
    <s v="Cadaver is a lighthearted game of friendly necromancy! Players compete to resurrect as many bodies as possible!"/>
    <x v="14"/>
    <x v="2447"/>
    <x v="2"/>
    <x v="4"/>
    <s v="GBP"/>
    <n v="1450051200"/>
    <n v="1448269539"/>
    <b v="0"/>
    <x v="494"/>
    <b v="1"/>
    <s v="games/tabletop games"/>
    <n v="332"/>
    <x v="2550"/>
    <x v="7"/>
    <x v="22"/>
    <x v="3177"/>
    <d v="2015-12-14T00:00:00"/>
    <x v="4"/>
  </r>
  <r>
    <n v="1380"/>
    <s v="BARNFEST 2015"/>
    <s v="A DIY MUSIC FESTIVAL FROM ST. LOUIS MO! Bands make their own festival, help make it legit!"/>
    <x v="359"/>
    <x v="1747"/>
    <x v="2"/>
    <x v="0"/>
    <s v="USD"/>
    <n v="1433815200"/>
    <n v="1431886706"/>
    <b v="0"/>
    <x v="27"/>
    <b v="1"/>
    <s v="music/rock"/>
    <n v="424"/>
    <x v="2551"/>
    <x v="6"/>
    <x v="21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x v="89"/>
    <x v="2448"/>
    <x v="2"/>
    <x v="4"/>
    <s v="GBP"/>
    <n v="1393162791"/>
    <n v="1390570791"/>
    <b v="0"/>
    <x v="52"/>
    <b v="1"/>
    <s v="film &amp; video/shorts"/>
    <n v="127"/>
    <x v="2552"/>
    <x v="1"/>
    <x v="26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x v="34"/>
    <x v="2449"/>
    <x v="2"/>
    <x v="4"/>
    <s v="GBP"/>
    <n v="1470078000"/>
    <n v="1467648456"/>
    <b v="0"/>
    <x v="69"/>
    <b v="1"/>
    <s v="theater/plays"/>
    <n v="105"/>
    <x v="2553"/>
    <x v="2"/>
    <x v="5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x v="22"/>
    <x v="2450"/>
    <x v="1"/>
    <x v="4"/>
    <s v="GBP"/>
    <n v="1481132169"/>
    <n v="1479317769"/>
    <b v="0"/>
    <x v="62"/>
    <b v="0"/>
    <s v="theater/spaces"/>
    <n v="3"/>
    <x v="2554"/>
    <x v="2"/>
    <x v="3"/>
    <x v="3181"/>
    <d v="2016-12-07T17:36:09"/>
    <x v="1"/>
  </r>
  <r>
    <n v="2916"/>
    <s v="An Interview With Gaddafi - The Stage Play"/>
    <s v="The moving dramatisation of one man's journey to find the truth behind the Libyan regime change."/>
    <x v="360"/>
    <x v="1262"/>
    <x v="1"/>
    <x v="4"/>
    <s v="GBP"/>
    <n v="1400498789"/>
    <n v="1398511589"/>
    <b v="0"/>
    <x v="18"/>
    <b v="0"/>
    <s v="theater/plays"/>
    <n v="8"/>
    <x v="2555"/>
    <x v="2"/>
    <x v="5"/>
    <x v="3182"/>
    <d v="2014-05-19T11:26:29"/>
    <x v="2"/>
  </r>
  <r>
    <n v="1594"/>
    <s v="Scenes and Things from New Orleans"/>
    <s v="I photograph my love of New Orleans, create canvases and share those memories with you."/>
    <x v="90"/>
    <x v="1350"/>
    <x v="1"/>
    <x v="0"/>
    <s v="USD"/>
    <n v="1463329260"/>
    <n v="1458147982"/>
    <b v="0"/>
    <x v="29"/>
    <b v="0"/>
    <s v="photography/places"/>
    <n v="21"/>
    <x v="2556"/>
    <x v="3"/>
    <x v="16"/>
    <x v="3183"/>
    <d v="2016-05-15T16:21:00"/>
    <x v="1"/>
  </r>
  <r>
    <n v="448"/>
    <s v="The Last Mice"/>
    <s v="Max is a pessimistic mouse, always fantasizing about the end of the world. In The Last Mice, Max's fantasy becomes a real nightmare."/>
    <x v="14"/>
    <x v="2451"/>
    <x v="1"/>
    <x v="0"/>
    <s v="USD"/>
    <n v="1400091095"/>
    <n v="1398363095"/>
    <b v="0"/>
    <x v="9"/>
    <b v="0"/>
    <s v="film &amp; video/animation"/>
    <n v="3"/>
    <x v="2556"/>
    <x v="1"/>
    <x v="8"/>
    <x v="3184"/>
    <d v="2014-05-14T18:11:35"/>
    <x v="2"/>
  </r>
  <r>
    <n v="553"/>
    <s v="sellorshopusa.com"/>
    <s v="Groundbreaking New Classifieds Website Grows Into Largest Nationwide Coverage By Turning Users Into Entrepreneurs"/>
    <x v="23"/>
    <x v="2393"/>
    <x v="1"/>
    <x v="0"/>
    <s v="USD"/>
    <n v="1415988991"/>
    <n v="1413393391"/>
    <b v="0"/>
    <x v="0"/>
    <b v="0"/>
    <s v="technology/web"/>
    <n v="0"/>
    <x v="2556"/>
    <x v="0"/>
    <x v="24"/>
    <x v="318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x v="23"/>
    <x v="2452"/>
    <x v="0"/>
    <x v="0"/>
    <s v="USD"/>
    <n v="1418877141"/>
    <n v="1416285141"/>
    <b v="0"/>
    <x v="9"/>
    <b v="0"/>
    <s v="technology/web"/>
    <n v="0"/>
    <x v="2556"/>
    <x v="0"/>
    <x v="24"/>
    <x v="3186"/>
    <d v="2014-12-18T04:32:21"/>
    <x v="2"/>
  </r>
  <r>
    <n v="2075"/>
    <s v="The Practical Meter: Know your power!"/>
    <s v="The Practical Meter helps you charge your phone faster by solving a problem millions of people experience."/>
    <x v="135"/>
    <x v="2453"/>
    <x v="2"/>
    <x v="0"/>
    <s v="USD"/>
    <n v="1374769288"/>
    <n v="1372177288"/>
    <b v="0"/>
    <x v="495"/>
    <b v="1"/>
    <s v="technology/hardware"/>
    <n v="1678"/>
    <x v="2557"/>
    <x v="0"/>
    <x v="4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x v="1"/>
    <x v="2454"/>
    <x v="1"/>
    <x v="13"/>
    <s v="EUR"/>
    <n v="1454502789"/>
    <n v="1453206789"/>
    <b v="0"/>
    <x v="194"/>
    <b v="0"/>
    <s v="technology/wearables"/>
    <n v="46"/>
    <x v="2558"/>
    <x v="0"/>
    <x v="0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x v="361"/>
    <x v="2298"/>
    <x v="1"/>
    <x v="0"/>
    <s v="USD"/>
    <n v="1382414340"/>
    <n v="1380559201"/>
    <b v="0"/>
    <x v="17"/>
    <b v="0"/>
    <s v="film &amp; video/animation"/>
    <n v="1"/>
    <x v="2559"/>
    <x v="1"/>
    <x v="8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x v="362"/>
    <x v="2455"/>
    <x v="0"/>
    <x v="0"/>
    <s v="USD"/>
    <n v="1437657935"/>
    <n v="1434201935"/>
    <b v="0"/>
    <x v="9"/>
    <b v="0"/>
    <s v="film &amp; video/science fiction"/>
    <n v="0"/>
    <x v="2560"/>
    <x v="1"/>
    <x v="17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90"/>
    <x v="2338"/>
    <x v="1"/>
    <x v="0"/>
    <s v="USD"/>
    <n v="1418587234"/>
    <n v="1415995234"/>
    <b v="0"/>
    <x v="18"/>
    <b v="0"/>
    <s v="theater/spaces"/>
    <n v="14"/>
    <x v="2561"/>
    <x v="2"/>
    <x v="3"/>
    <x v="3191"/>
    <d v="2014-12-14T20:00:34"/>
    <x v="2"/>
  </r>
  <r>
    <n v="2835"/>
    <s v="Land of the Three Towers"/>
    <s v="A celebratory community theatre project about the Focus E15 Occupation of empty council homes on Carpenters Estate."/>
    <x v="90"/>
    <x v="2456"/>
    <x v="2"/>
    <x v="4"/>
    <s v="GBP"/>
    <n v="1449273600"/>
    <n v="1446742417"/>
    <b v="0"/>
    <x v="154"/>
    <b v="1"/>
    <s v="theater/plays"/>
    <n v="187"/>
    <x v="2562"/>
    <x v="2"/>
    <x v="5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x v="363"/>
    <x v="1881"/>
    <x v="2"/>
    <x v="4"/>
    <s v="GBP"/>
    <n v="1433113200"/>
    <n v="1431951611"/>
    <b v="0"/>
    <x v="14"/>
    <b v="1"/>
    <s v="theater/plays"/>
    <n v="110"/>
    <x v="2563"/>
    <x v="2"/>
    <x v="5"/>
    <x v="3193"/>
    <d v="2015-05-31T23:00:00"/>
    <x v="4"/>
  </r>
  <r>
    <n v="3475"/>
    <s v="Score"/>
    <s v="Score is a musical play inspired by true stories of parents who have recovered from addiction and regained their children."/>
    <x v="225"/>
    <x v="2457"/>
    <x v="2"/>
    <x v="4"/>
    <s v="GBP"/>
    <n v="1414972800"/>
    <n v="1412629704"/>
    <b v="0"/>
    <x v="24"/>
    <b v="1"/>
    <s v="theater/plays"/>
    <n v="113"/>
    <x v="2564"/>
    <x v="2"/>
    <x v="5"/>
    <x v="3194"/>
    <d v="2014-11-03T00:00:00"/>
    <x v="2"/>
  </r>
  <r>
    <n v="3576"/>
    <s v="Vote for Next Season's Shows!"/>
    <s v="Vote here for whatever show you want to see next year! No gimmick, no stretch goals, just a simple vote and a free ticket."/>
    <x v="226"/>
    <x v="803"/>
    <x v="2"/>
    <x v="0"/>
    <s v="USD"/>
    <n v="1480947054"/>
    <n v="1475759454"/>
    <b v="0"/>
    <x v="27"/>
    <b v="1"/>
    <s v="theater/plays"/>
    <n v="100"/>
    <x v="2564"/>
    <x v="2"/>
    <x v="5"/>
    <x v="3195"/>
    <d v="2016-12-05T14:10:54"/>
    <x v="1"/>
  </r>
  <r>
    <n v="1542"/>
    <s v="From student to beekeeper"/>
    <s v="The photography project aims to show challenges &amp; successes of a  student attempting to continue his family beekeeping heritage."/>
    <x v="34"/>
    <x v="2458"/>
    <x v="1"/>
    <x v="8"/>
    <s v="CAD"/>
    <n v="1435708500"/>
    <n v="1434412500"/>
    <b v="0"/>
    <x v="1"/>
    <b v="0"/>
    <s v="photography/nature"/>
    <n v="4"/>
    <x v="2564"/>
    <x v="3"/>
    <x v="35"/>
    <x v="3196"/>
    <d v="2015-06-30T23:55:00"/>
    <x v="4"/>
  </r>
  <r>
    <n v="617"/>
    <s v="Get Affordable Website with Premium Hosting and Domain"/>
    <s v="At beSpider you can create and publish you websites within minutes. 100s of pre-build templates, free domain, free cloud base hosting."/>
    <x v="65"/>
    <x v="1570"/>
    <x v="0"/>
    <x v="4"/>
    <s v="GBP"/>
    <n v="1431072843"/>
    <n v="1427184843"/>
    <b v="0"/>
    <x v="17"/>
    <b v="0"/>
    <s v="technology/web"/>
    <n v="3"/>
    <x v="2564"/>
    <x v="0"/>
    <x v="24"/>
    <x v="3197"/>
    <d v="2015-05-08T08:14:03"/>
    <x v="4"/>
  </r>
  <r>
    <n v="574"/>
    <s v="Unity, A Content Creators Toolkit"/>
    <s v="Grow your YouTube channel and increase your audience by allowing multi uploads, shares and interaction from a single simple interface."/>
    <x v="364"/>
    <x v="2100"/>
    <x v="1"/>
    <x v="4"/>
    <s v="GBP"/>
    <n v="1476873507"/>
    <n v="1474281507"/>
    <b v="0"/>
    <x v="9"/>
    <b v="0"/>
    <s v="technology/web"/>
    <n v="1"/>
    <x v="2564"/>
    <x v="0"/>
    <x v="24"/>
    <x v="3198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x v="365"/>
    <x v="2100"/>
    <x v="0"/>
    <x v="4"/>
    <s v="GBP"/>
    <n v="1434738483"/>
    <n v="1432146483"/>
    <b v="0"/>
    <x v="9"/>
    <b v="0"/>
    <s v="publishing/art books"/>
    <n v="1"/>
    <x v="2564"/>
    <x v="4"/>
    <x v="33"/>
    <x v="3199"/>
    <d v="2015-06-19T18:28:03"/>
    <x v="4"/>
  </r>
  <r>
    <n v="3864"/>
    <s v="Grammar Land Performances"/>
    <s v="I want to create a theatrical performance of the book Grammar Land and present it at schools to help children learn proper grammar."/>
    <x v="1"/>
    <x v="1570"/>
    <x v="1"/>
    <x v="0"/>
    <s v="USD"/>
    <n v="1447799054"/>
    <n v="1445203454"/>
    <b v="0"/>
    <x v="17"/>
    <b v="0"/>
    <s v="theater/plays"/>
    <n v="1"/>
    <x v="2564"/>
    <x v="2"/>
    <x v="5"/>
    <x v="3200"/>
    <d v="2015-11-17T22:24:14"/>
    <x v="4"/>
  </r>
  <r>
    <n v="937"/>
    <s v="&quot;Antoine Roney Trio&quot; at Cuba's Havana Jazz Festival 2013"/>
    <s v="We've been invited to perform at Jazz Festival 2013. We must request funding to successfully manage this special invitation"/>
    <x v="63"/>
    <x v="2103"/>
    <x v="1"/>
    <x v="0"/>
    <s v="USD"/>
    <n v="1383509357"/>
    <n v="1380913757"/>
    <b v="0"/>
    <x v="12"/>
    <b v="0"/>
    <s v="music/jazz"/>
    <n v="1"/>
    <x v="2564"/>
    <x v="6"/>
    <x v="27"/>
    <x v="3201"/>
    <d v="2013-11-03T20:09:17"/>
    <x v="6"/>
  </r>
  <r>
    <n v="939"/>
    <s v="Takeshi Asai French Trio - a lingua franca to break barriers"/>
    <s v="Jazz to jazz, New York to France, a piano trio of cutting-edge French jazzmen and a NY-based Japanese jazz pianist. Superbly different!"/>
    <x v="147"/>
    <x v="2103"/>
    <x v="1"/>
    <x v="0"/>
    <s v="USD"/>
    <n v="1372622280"/>
    <n v="1369246738"/>
    <b v="0"/>
    <x v="12"/>
    <b v="0"/>
    <s v="music/jazz"/>
    <n v="1"/>
    <x v="2564"/>
    <x v="6"/>
    <x v="27"/>
    <x v="3202"/>
    <d v="2013-06-30T19:58:00"/>
    <x v="6"/>
  </r>
  <r>
    <n v="1793"/>
    <s v="Live to Learn, Learn to Fight, Fight to Live - The Karen"/>
    <s v="The beginning of a long term project to document life of the Karen ethnic group on the border of Thailand and Burma."/>
    <x v="43"/>
    <x v="2103"/>
    <x v="1"/>
    <x v="2"/>
    <s v="AUD"/>
    <n v="1417127040"/>
    <n v="1414531440"/>
    <b v="1"/>
    <x v="12"/>
    <b v="0"/>
    <s v="photography/photobooks"/>
    <n v="1"/>
    <x v="2564"/>
    <x v="3"/>
    <x v="6"/>
    <x v="3203"/>
    <d v="2014-11-27T22:24:00"/>
    <x v="2"/>
  </r>
  <r>
    <n v="4005"/>
    <s v="Bringing more Art to the Community"/>
    <s v="Help us bring more Art to the Community. It's our second production, Fences by August Wilson. Help us make it a success!"/>
    <x v="43"/>
    <x v="2103"/>
    <x v="1"/>
    <x v="0"/>
    <s v="USD"/>
    <n v="1413832985"/>
    <n v="1408648985"/>
    <b v="0"/>
    <x v="12"/>
    <b v="0"/>
    <s v="theater/plays"/>
    <n v="1"/>
    <x v="2564"/>
    <x v="2"/>
    <x v="5"/>
    <x v="3204"/>
    <d v="2014-10-20T19:23:05"/>
    <x v="2"/>
  </r>
  <r>
    <n v="569"/>
    <s v="Mioti"/>
    <s v="Mioti is an indie game marketplace that doubles as a community for developers to join networks and discuss projects."/>
    <x v="14"/>
    <x v="2458"/>
    <x v="1"/>
    <x v="8"/>
    <s v="CAD"/>
    <n v="1451679612"/>
    <n v="1449087612"/>
    <b v="0"/>
    <x v="1"/>
    <b v="0"/>
    <s v="technology/web"/>
    <n v="1"/>
    <x v="2564"/>
    <x v="0"/>
    <x v="24"/>
    <x v="3205"/>
    <d v="2016-01-01T20:20:12"/>
    <x v="1"/>
  </r>
  <r>
    <n v="1133"/>
    <s v="Ping"/>
    <s v="Ping is a simple game currently in the design process, where the player lives off of the power of their connection to the internet."/>
    <x v="43"/>
    <x v="2458"/>
    <x v="1"/>
    <x v="4"/>
    <s v="GBP"/>
    <n v="1406799981"/>
    <n v="1404207981"/>
    <b v="0"/>
    <x v="1"/>
    <b v="0"/>
    <s v="games/mobile games"/>
    <n v="1"/>
    <x v="2564"/>
    <x v="7"/>
    <x v="31"/>
    <x v="3206"/>
    <d v="2014-07-31T09:46:21"/>
    <x v="2"/>
  </r>
  <r>
    <n v="148"/>
    <s v="Space Gangstars (Canceled)"/>
    <s v="An aspiring pilot decides to take his Dad's ship for a joyride, and learns it was the biggest mistake of his life in this Sci-Fi comedy"/>
    <x v="7"/>
    <x v="2103"/>
    <x v="0"/>
    <x v="0"/>
    <s v="USD"/>
    <n v="1456555536"/>
    <n v="1453963536"/>
    <b v="0"/>
    <x v="12"/>
    <b v="0"/>
    <s v="film &amp; video/science fiction"/>
    <n v="0"/>
    <x v="2564"/>
    <x v="1"/>
    <x v="17"/>
    <x v="3207"/>
    <d v="2016-02-27T06:45:36"/>
    <x v="1"/>
  </r>
  <r>
    <n v="213"/>
    <s v="Hart Blvd. A feature film by Andrew Greve"/>
    <s v="A family dramedy about a grandfather  and grandson who are both on their path to redemption."/>
    <x v="7"/>
    <x v="2458"/>
    <x v="1"/>
    <x v="0"/>
    <s v="USD"/>
    <n v="1439734001"/>
    <n v="1437142547"/>
    <b v="0"/>
    <x v="1"/>
    <b v="0"/>
    <s v="film &amp; video/drama"/>
    <n v="0"/>
    <x v="2564"/>
    <x v="1"/>
    <x v="1"/>
    <x v="3208"/>
    <d v="2015-08-16T14:06:41"/>
    <x v="4"/>
  </r>
  <r>
    <n v="1738"/>
    <s v="The Flashing Lights"/>
    <s v="Music that inspires and gives hope for overcoming and change. And it is good music."/>
    <x v="1"/>
    <x v="2458"/>
    <x v="1"/>
    <x v="0"/>
    <s v="USD"/>
    <n v="1412283542"/>
    <n v="1409691542"/>
    <b v="0"/>
    <x v="1"/>
    <b v="0"/>
    <s v="music/faith"/>
    <n v="0"/>
    <x v="2564"/>
    <x v="6"/>
    <x v="15"/>
    <x v="3209"/>
    <d v="2014-10-02T20:59:02"/>
    <x v="2"/>
  </r>
  <r>
    <n v="2863"/>
    <s v="Equality Theatre"/>
    <s v="I would like to start a Acting Company that supports and includes LGBTQ youth and young adults in very conservative North Texas"/>
    <x v="7"/>
    <x v="2458"/>
    <x v="1"/>
    <x v="0"/>
    <s v="USD"/>
    <n v="1410279123"/>
    <n v="1405095123"/>
    <b v="0"/>
    <x v="1"/>
    <b v="0"/>
    <s v="theater/plays"/>
    <n v="0"/>
    <x v="2564"/>
    <x v="2"/>
    <x v="5"/>
    <x v="3210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x v="24"/>
    <x v="2458"/>
    <x v="1"/>
    <x v="0"/>
    <s v="USD"/>
    <n v="1416944760"/>
    <n v="1413527001"/>
    <b v="0"/>
    <x v="1"/>
    <b v="0"/>
    <s v="theater/plays"/>
    <n v="0"/>
    <x v="2564"/>
    <x v="2"/>
    <x v="5"/>
    <x v="3211"/>
    <d v="2014-11-25T19:46:00"/>
    <x v="2"/>
  </r>
  <r>
    <n v="4092"/>
    <s v="A CRY FOR HELP"/>
    <s v="&quot;A Cry for Help is Riveting, Inspiring, and Mesmerizing. You will laugh, cry, and be thinking about your own Cry for Help&quot;"/>
    <x v="92"/>
    <x v="2458"/>
    <x v="1"/>
    <x v="0"/>
    <s v="USD"/>
    <n v="1428205247"/>
    <n v="1423024847"/>
    <b v="0"/>
    <x v="1"/>
    <b v="0"/>
    <s v="theater/plays"/>
    <n v="0"/>
    <x v="2564"/>
    <x v="2"/>
    <x v="5"/>
    <x v="3212"/>
    <d v="2015-04-05T03:40:47"/>
    <x v="4"/>
  </r>
  <r>
    <n v="2840"/>
    <s v="Scarlet at Southwark Playhouse - Theatre Renegade"/>
    <s v="The world premiere of an astounding new play at Southwark Playhouse exploring slut shaming/cyber bullying &amp; the emotional repercussions"/>
    <x v="14"/>
    <x v="17"/>
    <x v="2"/>
    <x v="4"/>
    <s v="GBP"/>
    <n v="1426698000"/>
    <n v="1424825479"/>
    <b v="0"/>
    <x v="287"/>
    <b v="1"/>
    <s v="theater/plays"/>
    <n v="104"/>
    <x v="2565"/>
    <x v="2"/>
    <x v="5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x v="65"/>
    <x v="2239"/>
    <x v="1"/>
    <x v="0"/>
    <s v="USD"/>
    <n v="1457570100"/>
    <n v="1454978100"/>
    <b v="0"/>
    <x v="14"/>
    <b v="0"/>
    <s v="games/video games"/>
    <n v="12"/>
    <x v="2566"/>
    <x v="7"/>
    <x v="23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x v="70"/>
    <x v="2459"/>
    <x v="1"/>
    <x v="0"/>
    <s v="USD"/>
    <n v="1467231614"/>
    <n v="1464639614"/>
    <b v="0"/>
    <x v="0"/>
    <b v="0"/>
    <s v="games/video games"/>
    <n v="0"/>
    <x v="2566"/>
    <x v="7"/>
    <x v="23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x v="301"/>
    <x v="2258"/>
    <x v="1"/>
    <x v="4"/>
    <s v="GBP"/>
    <n v="1417474761"/>
    <n v="1414879161"/>
    <b v="0"/>
    <x v="29"/>
    <b v="0"/>
    <s v="music/jazz"/>
    <n v="5"/>
    <x v="2567"/>
    <x v="6"/>
    <x v="27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x v="34"/>
    <x v="1185"/>
    <x v="2"/>
    <x v="4"/>
    <s v="GBP"/>
    <n v="1427990071"/>
    <n v="1422809671"/>
    <b v="0"/>
    <x v="99"/>
    <b v="1"/>
    <s v="theater/plays"/>
    <n v="152"/>
    <x v="2568"/>
    <x v="2"/>
    <x v="5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x v="34"/>
    <x v="2460"/>
    <x v="2"/>
    <x v="12"/>
    <s v="EUR"/>
    <n v="1453376495"/>
    <n v="1450784495"/>
    <b v="0"/>
    <x v="35"/>
    <b v="1"/>
    <s v="film &amp; video/shorts"/>
    <n v="113"/>
    <x v="2569"/>
    <x v="1"/>
    <x v="26"/>
    <x v="321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x v="263"/>
    <x v="2185"/>
    <x v="2"/>
    <x v="13"/>
    <s v="EUR"/>
    <n v="1477422000"/>
    <n v="1472282956"/>
    <b v="0"/>
    <x v="6"/>
    <b v="1"/>
    <s v="music/metal"/>
    <n v="218"/>
    <x v="2570"/>
    <x v="6"/>
    <x v="40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8"/>
    <x v="2461"/>
    <x v="1"/>
    <x v="0"/>
    <s v="USD"/>
    <n v="1456189076"/>
    <n v="1454979476"/>
    <b v="0"/>
    <x v="29"/>
    <b v="0"/>
    <s v="technology/wearables"/>
    <n v="1"/>
    <x v="2571"/>
    <x v="0"/>
    <x v="0"/>
    <x v="3220"/>
    <d v="2016-02-23T00:57:56"/>
    <x v="1"/>
  </r>
  <r>
    <n v="1192"/>
    <s v="Other Worlds - A Make 100 Project"/>
    <s v="A macro landscape photography art book &amp; limited edition prints. A Make 100 project."/>
    <x v="226"/>
    <x v="2462"/>
    <x v="2"/>
    <x v="4"/>
    <s v="GBP"/>
    <n v="1486814978"/>
    <n v="1484222978"/>
    <b v="0"/>
    <x v="3"/>
    <b v="1"/>
    <s v="photography/photobooks"/>
    <n v="290"/>
    <x v="2572"/>
    <x v="3"/>
    <x v="6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90"/>
    <x v="1621"/>
    <x v="0"/>
    <x v="0"/>
    <s v="USD"/>
    <n v="1329864374"/>
    <n v="1328049974"/>
    <b v="0"/>
    <x v="0"/>
    <b v="0"/>
    <s v="music/world music"/>
    <n v="12"/>
    <x v="2572"/>
    <x v="6"/>
    <x v="39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x v="366"/>
    <x v="2369"/>
    <x v="2"/>
    <x v="4"/>
    <s v="GBP"/>
    <n v="1449257348"/>
    <n v="1444069748"/>
    <b v="0"/>
    <x v="3"/>
    <b v="1"/>
    <s v="theater/plays"/>
    <n v="286"/>
    <x v="2573"/>
    <x v="2"/>
    <x v="5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x v="14"/>
    <x v="2463"/>
    <x v="1"/>
    <x v="0"/>
    <s v="USD"/>
    <n v="1455210353"/>
    <n v="1451927153"/>
    <b v="0"/>
    <x v="20"/>
    <b v="0"/>
    <s v="technology/wearables"/>
    <n v="28"/>
    <x v="2574"/>
    <x v="0"/>
    <x v="0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x v="43"/>
    <x v="2464"/>
    <x v="1"/>
    <x v="0"/>
    <s v="USD"/>
    <n v="1409787378"/>
    <n v="1405899378"/>
    <b v="0"/>
    <x v="17"/>
    <b v="0"/>
    <s v="publishing/fiction"/>
    <n v="2"/>
    <x v="2575"/>
    <x v="4"/>
    <x v="36"/>
    <x v="3225"/>
    <d v="2014-09-03T23:36:18"/>
    <x v="2"/>
  </r>
  <r>
    <n v="1788"/>
    <s v="Beyond the Pale"/>
    <s v="A photo book celebrating Goths, exploring their lives and giving an insight into what Goth is for them."/>
    <x v="37"/>
    <x v="2465"/>
    <x v="1"/>
    <x v="4"/>
    <s v="GBP"/>
    <n v="1414795542"/>
    <n v="1412203542"/>
    <b v="1"/>
    <x v="9"/>
    <b v="0"/>
    <s v="photography/photobooks"/>
    <n v="1"/>
    <x v="2575"/>
    <x v="3"/>
    <x v="6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x v="254"/>
    <x v="2466"/>
    <x v="2"/>
    <x v="0"/>
    <s v="USD"/>
    <n v="1266210000"/>
    <n v="1263474049"/>
    <b v="1"/>
    <x v="191"/>
    <b v="1"/>
    <s v="music/indie rock"/>
    <n v="104"/>
    <x v="2576"/>
    <x v="6"/>
    <x v="12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x v="7"/>
    <x v="2467"/>
    <x v="0"/>
    <x v="0"/>
    <s v="USD"/>
    <n v="1412536573"/>
    <n v="1408648573"/>
    <b v="0"/>
    <x v="94"/>
    <b v="0"/>
    <s v="theater/spaces"/>
    <n v="2"/>
    <x v="2577"/>
    <x v="2"/>
    <x v="3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x v="90"/>
    <x v="141"/>
    <x v="2"/>
    <x v="4"/>
    <s v="GBP"/>
    <n v="1429793446"/>
    <n v="1428583846"/>
    <b v="0"/>
    <x v="53"/>
    <b v="1"/>
    <s v="theater/plays"/>
    <n v="115"/>
    <x v="2578"/>
    <x v="2"/>
    <x v="5"/>
    <x v="3229"/>
    <d v="2015-04-23T12:50:46"/>
    <x v="4"/>
  </r>
  <r>
    <n v="848"/>
    <s v="God Am"/>
    <s v="God Am, a Grunge/Doom metal band, who have been trying to fund the production of our EP to bring you a unique aural assault."/>
    <x v="225"/>
    <x v="131"/>
    <x v="2"/>
    <x v="0"/>
    <s v="USD"/>
    <n v="1429038033"/>
    <n v="1426446033"/>
    <b v="0"/>
    <x v="62"/>
    <b v="1"/>
    <s v="music/metal"/>
    <n v="100"/>
    <x v="2579"/>
    <x v="6"/>
    <x v="40"/>
    <x v="3230"/>
    <d v="2015-04-14T19:00:33"/>
    <x v="4"/>
  </r>
  <r>
    <n v="3134"/>
    <s v="Threads by David Lane at The Hope Theatre - 11-29 April"/>
    <s v="Time Zone Theatre &amp; Arteria Theatre present this emotional thriller about Love, Loss and what happens when life goes on, but you can't."/>
    <x v="90"/>
    <x v="1209"/>
    <x v="3"/>
    <x v="4"/>
    <s v="GBP"/>
    <n v="1490631419"/>
    <n v="1488820619"/>
    <b v="0"/>
    <x v="14"/>
    <b v="0"/>
    <s v="theater/plays"/>
    <n v="23"/>
    <x v="2579"/>
    <x v="2"/>
    <x v="5"/>
    <x v="3231"/>
    <d v="2017-03-27T16:16:59"/>
    <x v="0"/>
  </r>
  <r>
    <n v="2904"/>
    <s v="The Love Shack"/>
    <s v="A Tequila slammer with a slice of Tarantino, a line of the London Fringe scene and a shot of â€œBreaking Badâ€. New Writing."/>
    <x v="41"/>
    <x v="1214"/>
    <x v="1"/>
    <x v="4"/>
    <s v="GBP"/>
    <n v="1415534400"/>
    <n v="1414538031"/>
    <b v="0"/>
    <x v="9"/>
    <b v="0"/>
    <s v="theater/plays"/>
    <n v="5"/>
    <x v="2579"/>
    <x v="2"/>
    <x v="5"/>
    <x v="323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x v="65"/>
    <x v="2255"/>
    <x v="1"/>
    <x v="4"/>
    <s v="GBP"/>
    <n v="1395007200"/>
    <n v="1392021502"/>
    <b v="0"/>
    <x v="18"/>
    <b v="0"/>
    <s v="music/jazz"/>
    <n v="7"/>
    <x v="2580"/>
    <x v="6"/>
    <x v="27"/>
    <x v="3233"/>
    <d v="2014-03-16T22:00:00"/>
    <x v="2"/>
  </r>
  <r>
    <n v="1082"/>
    <s v="T-Fighter: Code Name M - Mobile Edition"/>
    <s v="Challenge your trivia skills in this action oriented game against several opponents across time."/>
    <x v="22"/>
    <x v="2468"/>
    <x v="1"/>
    <x v="0"/>
    <s v="USD"/>
    <n v="1344635088"/>
    <n v="1342043088"/>
    <b v="0"/>
    <x v="17"/>
    <b v="0"/>
    <s v="games/video games"/>
    <n v="1"/>
    <x v="2581"/>
    <x v="7"/>
    <x v="23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x v="26"/>
    <x v="2468"/>
    <x v="1"/>
    <x v="0"/>
    <s v="USD"/>
    <n v="1409547600"/>
    <n v="1406986278"/>
    <b v="0"/>
    <x v="17"/>
    <b v="0"/>
    <s v="theater/spaces"/>
    <n v="0"/>
    <x v="2581"/>
    <x v="2"/>
    <x v="3"/>
    <x v="3235"/>
    <d v="2014-09-01T05:00:00"/>
    <x v="2"/>
  </r>
  <r>
    <n v="1080"/>
    <s v="Skullforge: The Hunt"/>
    <s v="A fantasy action RPG which follows an elven ex-slave on a journey of magic, revenge, intrigue, and deceit."/>
    <x v="26"/>
    <x v="2469"/>
    <x v="1"/>
    <x v="0"/>
    <s v="USD"/>
    <n v="1399778333"/>
    <n v="1397186333"/>
    <b v="0"/>
    <x v="157"/>
    <b v="0"/>
    <s v="games/video games"/>
    <n v="9"/>
    <x v="2582"/>
    <x v="7"/>
    <x v="23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x v="63"/>
    <x v="2470"/>
    <x v="1"/>
    <x v="0"/>
    <s v="USD"/>
    <n v="1431144000"/>
    <n v="1426407426"/>
    <b v="0"/>
    <x v="12"/>
    <b v="0"/>
    <s v="theater/plays"/>
    <n v="1"/>
    <x v="2583"/>
    <x v="2"/>
    <x v="5"/>
    <x v="3237"/>
    <d v="2015-05-09T04:00:00"/>
    <x v="4"/>
  </r>
  <r>
    <n v="3640"/>
    <s v="Spring Awakening Presented by Catoctin Mountain Players"/>
    <s v="Help us bring the SPRING AWAKENING to Frederick, MD! _x000a__x000a_We're producing a project for young adults and could use your help."/>
    <x v="90"/>
    <x v="2349"/>
    <x v="1"/>
    <x v="0"/>
    <s v="USD"/>
    <n v="1431283530"/>
    <n v="1428691530"/>
    <b v="0"/>
    <x v="17"/>
    <b v="0"/>
    <s v="theater/musical"/>
    <n v="6"/>
    <x v="2584"/>
    <x v="2"/>
    <x v="18"/>
    <x v="3238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x v="27"/>
    <x v="1693"/>
    <x v="1"/>
    <x v="4"/>
    <s v="GBP"/>
    <n v="1427659200"/>
    <n v="1425678057"/>
    <b v="0"/>
    <x v="0"/>
    <b v="0"/>
    <s v="theater/plays"/>
    <n v="2"/>
    <x v="2584"/>
    <x v="2"/>
    <x v="5"/>
    <x v="3239"/>
    <d v="2015-03-29T20:00:00"/>
    <x v="4"/>
  </r>
  <r>
    <n v="2380"/>
    <s v="Finit - Hashtag Chatting (Canceled)"/>
    <s v="Tired of waiting for likes? Here is a brand new social network centered on real-time hashtag chatting. Just chat and enjoy!"/>
    <x v="38"/>
    <x v="2349"/>
    <x v="0"/>
    <x v="0"/>
    <s v="USD"/>
    <n v="1443726142"/>
    <n v="1441134142"/>
    <b v="0"/>
    <x v="17"/>
    <b v="0"/>
    <s v="technology/web"/>
    <n v="0"/>
    <x v="2584"/>
    <x v="0"/>
    <x v="24"/>
    <x v="3240"/>
    <d v="2015-10-01T19:02:22"/>
    <x v="4"/>
  </r>
  <r>
    <n v="2862"/>
    <s v="Get Your Life Back"/>
    <s v="&quot;Get Your Life Back&quot; is a dynamic stage play that deals with true issues of life that reign in the lives of many people everyday."/>
    <x v="367"/>
    <x v="2349"/>
    <x v="1"/>
    <x v="0"/>
    <s v="USD"/>
    <n v="1403636229"/>
    <n v="1401044229"/>
    <b v="0"/>
    <x v="17"/>
    <b v="0"/>
    <s v="theater/plays"/>
    <n v="0"/>
    <x v="2584"/>
    <x v="2"/>
    <x v="5"/>
    <x v="3241"/>
    <d v="2014-06-24T18:57:09"/>
    <x v="2"/>
  </r>
  <r>
    <n v="3588"/>
    <s v="MENTAL Play short-tour 2015!"/>
    <s v="Touring the fast-paced, playful and poignant story of three twenty-somethings in a mental-health support group."/>
    <x v="176"/>
    <x v="793"/>
    <x v="2"/>
    <x v="4"/>
    <s v="GBP"/>
    <n v="1430348400"/>
    <n v="1428436410"/>
    <b v="0"/>
    <x v="10"/>
    <b v="1"/>
    <s v="theater/plays"/>
    <n v="101"/>
    <x v="2585"/>
    <x v="2"/>
    <x v="5"/>
    <x v="3242"/>
    <d v="2015-04-29T23:00:00"/>
    <x v="4"/>
  </r>
  <r>
    <n v="2740"/>
    <s v="Vertical Garden Prototype"/>
    <s v="I am interested in testing the plant yields of this vertical garden as well as some other applications"/>
    <x v="225"/>
    <x v="773"/>
    <x v="2"/>
    <x v="0"/>
    <s v="USD"/>
    <n v="1426117552"/>
    <n v="1423529152"/>
    <b v="0"/>
    <x v="24"/>
    <b v="1"/>
    <s v="technology/hardware"/>
    <n v="103"/>
    <x v="2586"/>
    <x v="0"/>
    <x v="4"/>
    <x v="3243"/>
    <d v="2015-03-11T23:45:52"/>
    <x v="4"/>
  </r>
  <r>
    <n v="3309"/>
    <s v="Collision Course"/>
    <s v="Two unlikely friends, a garage, tinned beans &amp; the end of the world."/>
    <x v="258"/>
    <x v="2471"/>
    <x v="2"/>
    <x v="4"/>
    <s v="GBP"/>
    <n v="1476632178"/>
    <n v="1473953778"/>
    <b v="0"/>
    <x v="105"/>
    <b v="1"/>
    <s v="theater/plays"/>
    <n v="159"/>
    <x v="2587"/>
    <x v="2"/>
    <x v="5"/>
    <x v="3244"/>
    <d v="2016-10-16T15:36:18"/>
    <x v="1"/>
  </r>
  <r>
    <n v="888"/>
    <s v="Ginger Binge's first album"/>
    <s v="Support Ginger Binge sounds. We're an independent 'cosmic Americana' band. We love to play music for you. We are grateful for your help"/>
    <x v="90"/>
    <x v="2472"/>
    <x v="1"/>
    <x v="0"/>
    <s v="USD"/>
    <n v="1314856800"/>
    <n v="1311789885"/>
    <b v="0"/>
    <x v="9"/>
    <b v="0"/>
    <s v="music/indie rock"/>
    <n v="7"/>
    <x v="2587"/>
    <x v="6"/>
    <x v="12"/>
    <x v="3245"/>
    <d v="2011-09-01T06:00:00"/>
    <x v="5"/>
  </r>
  <r>
    <n v="863"/>
    <s v="Help Fund Jason's Debut Jazz CD &quot;Exodus&quot;"/>
    <s v="I'm making the move from a side man in local groups to the leader with this debut jazz CD project."/>
    <x v="65"/>
    <x v="947"/>
    <x v="1"/>
    <x v="0"/>
    <s v="USD"/>
    <n v="1329014966"/>
    <n v="1326422966"/>
    <b v="0"/>
    <x v="27"/>
    <b v="0"/>
    <s v="music/jazz"/>
    <n v="5"/>
    <x v="2587"/>
    <x v="6"/>
    <x v="27"/>
    <x v="3246"/>
    <d v="2012-02-12T02:49:26"/>
    <x v="3"/>
  </r>
  <r>
    <n v="2599"/>
    <s v="Empty Ramekins Catering Group"/>
    <s v="The Empty Ramekins Catering Group is looking for your help to start up in Miami Florida!!!!"/>
    <x v="368"/>
    <x v="947"/>
    <x v="1"/>
    <x v="0"/>
    <s v="USD"/>
    <n v="1407089147"/>
    <n v="1403201147"/>
    <b v="0"/>
    <x v="27"/>
    <b v="0"/>
    <s v="food/food trucks"/>
    <n v="1"/>
    <x v="2587"/>
    <x v="5"/>
    <x v="10"/>
    <x v="3247"/>
    <d v="2014-08-03T18:05:47"/>
    <x v="2"/>
  </r>
  <r>
    <n v="1873"/>
    <s v="The Red Card Blue Card Game"/>
    <s v="It's time for The Red Card Blue Card Game to be available everywhere! Help save the sanity of ALL parent's! Help make it an App!!"/>
    <x v="10"/>
    <x v="2473"/>
    <x v="1"/>
    <x v="8"/>
    <s v="CAD"/>
    <n v="1436373900"/>
    <n v="1433861210"/>
    <b v="0"/>
    <x v="12"/>
    <b v="0"/>
    <s v="games/mobile games"/>
    <n v="0"/>
    <x v="2587"/>
    <x v="7"/>
    <x v="31"/>
    <x v="3248"/>
    <d v="2015-07-08T16:45:00"/>
    <x v="4"/>
  </r>
  <r>
    <n v="1686"/>
    <s v="The Torah: World's First Complete Musical Transcription"/>
    <s v="I will transcribe, into Western musical notation and Romanized transliteration, the complete Torah as sung in the Ashkenazic tradition."/>
    <x v="1"/>
    <x v="2474"/>
    <x v="3"/>
    <x v="8"/>
    <s v="CAD"/>
    <n v="1493320519"/>
    <n v="1488140119"/>
    <b v="0"/>
    <x v="1"/>
    <b v="0"/>
    <s v="music/faith"/>
    <n v="0"/>
    <x v="2587"/>
    <x v="6"/>
    <x v="15"/>
    <x v="3249"/>
    <d v="2017-04-27T19:15:19"/>
    <x v="0"/>
  </r>
  <r>
    <n v="2156"/>
    <s v="Beyond Black Space"/>
    <s v="Captain and manage your ship along with your crew in this deep space adventure! (PC/Linux/Mac)"/>
    <x v="369"/>
    <x v="2475"/>
    <x v="1"/>
    <x v="0"/>
    <s v="USD"/>
    <n v="1379363406"/>
    <n v="1375475406"/>
    <b v="0"/>
    <x v="322"/>
    <b v="0"/>
    <s v="games/video games"/>
    <n v="3"/>
    <x v="2588"/>
    <x v="7"/>
    <x v="23"/>
    <x v="3250"/>
    <d v="2013-09-16T20:30:06"/>
    <x v="6"/>
  </r>
  <r>
    <n v="1116"/>
    <s v="Quest Remnants of Chaos"/>
    <s v="A medieval, post apocolyptic, Online, MMORPG. Class morphing, character customization game."/>
    <x v="19"/>
    <x v="2476"/>
    <x v="1"/>
    <x v="0"/>
    <s v="USD"/>
    <n v="1339273208"/>
    <n v="1334089208"/>
    <b v="0"/>
    <x v="29"/>
    <b v="0"/>
    <s v="games/video games"/>
    <n v="0"/>
    <x v="2589"/>
    <x v="7"/>
    <x v="23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x v="162"/>
    <x v="2477"/>
    <x v="2"/>
    <x v="4"/>
    <s v="GBP"/>
    <n v="1455138000"/>
    <n v="1452448298"/>
    <b v="0"/>
    <x v="86"/>
    <b v="1"/>
    <s v="theater/plays"/>
    <n v="105"/>
    <x v="2590"/>
    <x v="2"/>
    <x v="5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x v="14"/>
    <x v="2478"/>
    <x v="2"/>
    <x v="4"/>
    <s v="GBP"/>
    <n v="1387533892"/>
    <n v="1384941892"/>
    <b v="0"/>
    <x v="254"/>
    <b v="1"/>
    <s v="publishing/nonfiction"/>
    <n v="120"/>
    <x v="2591"/>
    <x v="4"/>
    <x v="19"/>
    <x v="3253"/>
    <d v="2013-12-20T10:04:52"/>
    <x v="6"/>
  </r>
  <r>
    <n v="1102"/>
    <s v="Runers"/>
    <s v="Runers is a top-down rogue-like shooter where as you advance you create more powerful spells and fight fierce monsters and bosses."/>
    <x v="10"/>
    <x v="1553"/>
    <x v="1"/>
    <x v="0"/>
    <s v="USD"/>
    <n v="1386568740"/>
    <n v="1383095125"/>
    <b v="0"/>
    <x v="164"/>
    <b v="0"/>
    <s v="games/video games"/>
    <n v="5"/>
    <x v="2592"/>
    <x v="7"/>
    <x v="23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x v="12"/>
    <x v="1747"/>
    <x v="0"/>
    <x v="0"/>
    <s v="USD"/>
    <n v="1457543360"/>
    <n v="1454951360"/>
    <b v="0"/>
    <x v="0"/>
    <b v="0"/>
    <s v="technology/space exploration"/>
    <n v="1"/>
    <x v="2593"/>
    <x v="0"/>
    <x v="28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x v="34"/>
    <x v="1143"/>
    <x v="2"/>
    <x v="4"/>
    <s v="GBP"/>
    <n v="1463743860"/>
    <n v="1461151860"/>
    <b v="0"/>
    <x v="52"/>
    <b v="1"/>
    <s v="theater/plays"/>
    <n v="126"/>
    <x v="2594"/>
    <x v="2"/>
    <x v="5"/>
    <x v="3256"/>
    <d v="2016-05-20T11:31:00"/>
    <x v="1"/>
  </r>
  <r>
    <n v="3995"/>
    <s v="Headaches - a play exploring the topic of mental health"/>
    <s v="Headaches: a play composed of personal testimonies, writings and music, centered on mental illness and its effects on people's lives."/>
    <x v="176"/>
    <x v="2212"/>
    <x v="1"/>
    <x v="4"/>
    <s v="GBP"/>
    <n v="1423913220"/>
    <n v="1421339077"/>
    <b v="0"/>
    <x v="9"/>
    <b v="0"/>
    <s v="theater/plays"/>
    <n v="35"/>
    <x v="2595"/>
    <x v="2"/>
    <x v="5"/>
    <x v="3257"/>
    <d v="2015-02-14T11:27:00"/>
    <x v="4"/>
  </r>
  <r>
    <n v="1481"/>
    <s v="Downloads From My Mind - Science Fiction Short Stories"/>
    <s v="This will be my first collection of short stories, written from ideas and scraps of ideas that I've had since I was a young child."/>
    <x v="1"/>
    <x v="1761"/>
    <x v="1"/>
    <x v="8"/>
    <s v="CAD"/>
    <n v="1383430145"/>
    <n v="1380838145"/>
    <b v="0"/>
    <x v="0"/>
    <b v="0"/>
    <s v="publishing/fiction"/>
    <n v="2"/>
    <x v="2595"/>
    <x v="4"/>
    <x v="36"/>
    <x v="3258"/>
    <d v="2013-11-02T22:0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x v="65"/>
    <x v="2213"/>
    <x v="0"/>
    <x v="0"/>
    <s v="USD"/>
    <n v="1430517600"/>
    <n v="1426538129"/>
    <b v="0"/>
    <x v="12"/>
    <b v="0"/>
    <s v="theater/musical"/>
    <n v="2"/>
    <x v="2595"/>
    <x v="2"/>
    <x v="18"/>
    <x v="3259"/>
    <d v="2015-05-01T22:00:00"/>
    <x v="4"/>
  </r>
  <r>
    <n v="2700"/>
    <s v="Holly's Hot Stuff"/>
    <s v="I currently own and operate a hot dog cart. I am hoping to purchase a used food truck so I can do business year round!"/>
    <x v="135"/>
    <x v="2212"/>
    <x v="1"/>
    <x v="0"/>
    <s v="USD"/>
    <n v="1411073972"/>
    <n v="1408481972"/>
    <b v="0"/>
    <x v="9"/>
    <b v="0"/>
    <s v="food/food trucks"/>
    <n v="1"/>
    <x v="2595"/>
    <x v="5"/>
    <x v="10"/>
    <x v="3260"/>
    <d v="2014-09-18T20:59:32"/>
    <x v="2"/>
  </r>
  <r>
    <n v="1162"/>
    <s v="Super Natural Kooking"/>
    <s v="Solar Powered, Recycled Fryer Oil for Truck Fuel, Locally Grown Organic &amp; Hormone Free Foods, Pop-up Bands, Private Party and Functions"/>
    <x v="25"/>
    <x v="2213"/>
    <x v="1"/>
    <x v="0"/>
    <s v="USD"/>
    <n v="1411662264"/>
    <n v="1408983864"/>
    <b v="0"/>
    <x v="12"/>
    <b v="0"/>
    <s v="food/food trucks"/>
    <n v="0"/>
    <x v="2595"/>
    <x v="5"/>
    <x v="10"/>
    <x v="3261"/>
    <d v="2014-09-25T16:24:24"/>
    <x v="2"/>
  </r>
  <r>
    <n v="2691"/>
    <s v="Cook"/>
    <s v="A Great New local Food Truck serving up ethnic fusion inspired eats in Ottawa."/>
    <x v="125"/>
    <x v="2213"/>
    <x v="1"/>
    <x v="8"/>
    <s v="CAD"/>
    <n v="1431278557"/>
    <n v="1427390557"/>
    <b v="0"/>
    <x v="12"/>
    <b v="0"/>
    <s v="food/food trucks"/>
    <n v="0"/>
    <x v="2595"/>
    <x v="5"/>
    <x v="10"/>
    <x v="3262"/>
    <d v="2015-05-10T17:22:37"/>
    <x v="4"/>
  </r>
  <r>
    <n v="3792"/>
    <s v="BorikÃ©n: The Show"/>
    <s v="A cultural and historic journey through Puerto Rico's music and dance!"/>
    <x v="47"/>
    <x v="2213"/>
    <x v="1"/>
    <x v="0"/>
    <s v="USD"/>
    <n v="1436957022"/>
    <n v="1434365022"/>
    <b v="0"/>
    <x v="12"/>
    <b v="0"/>
    <s v="theater/musical"/>
    <n v="0"/>
    <x v="2595"/>
    <x v="2"/>
    <x v="18"/>
    <x v="3263"/>
    <d v="2015-07-15T10:43:42"/>
    <x v="4"/>
  </r>
  <r>
    <n v="2755"/>
    <s v="Children's book app: &quot;The story of Setanta&quot;"/>
    <s v="Colourful and imaginative book app for children, will be relished especially by those with Irish roots."/>
    <x v="34"/>
    <x v="1433"/>
    <x v="1"/>
    <x v="16"/>
    <s v="EUR"/>
    <n v="1428519527"/>
    <n v="1425927527"/>
    <b v="0"/>
    <x v="3"/>
    <b v="0"/>
    <s v="publishing/children's books"/>
    <n v="52"/>
    <x v="2596"/>
    <x v="4"/>
    <x v="37"/>
    <x v="3264"/>
    <d v="2015-04-08T18:58:47"/>
    <x v="4"/>
  </r>
  <r>
    <n v="3617"/>
    <s v="One Good Night by Aisling Caffrey"/>
    <s v="Venue hire and payment of designer for a darkly comic, all female play about power - losing it, wanting it and fighting to get it back"/>
    <x v="370"/>
    <x v="2479"/>
    <x v="2"/>
    <x v="4"/>
    <s v="GBP"/>
    <n v="1488240000"/>
    <n v="1486996729"/>
    <b v="0"/>
    <x v="262"/>
    <b v="1"/>
    <s v="theater/plays"/>
    <n v="119"/>
    <x v="2597"/>
    <x v="2"/>
    <x v="5"/>
    <x v="3265"/>
    <d v="2017-02-28T00:00:00"/>
    <x v="0"/>
  </r>
  <r>
    <n v="465"/>
    <s v="&quot;Amp&quot; A Story About a Robot"/>
    <s v="&quot;Amp&quot; is a short film about a robot with needs."/>
    <x v="371"/>
    <x v="2480"/>
    <x v="1"/>
    <x v="0"/>
    <s v="USD"/>
    <n v="1403837574"/>
    <n v="1402455174"/>
    <b v="0"/>
    <x v="49"/>
    <b v="0"/>
    <s v="film &amp; video/animation"/>
    <n v="27"/>
    <x v="2597"/>
    <x v="1"/>
    <x v="8"/>
    <x v="326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x v="258"/>
    <x v="2481"/>
    <x v="2"/>
    <x v="4"/>
    <s v="GBP"/>
    <n v="1465709400"/>
    <n v="1462695073"/>
    <b v="0"/>
    <x v="23"/>
    <b v="1"/>
    <s v="music/rock"/>
    <n v="167"/>
    <x v="2598"/>
    <x v="6"/>
    <x v="21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x v="92"/>
    <x v="2482"/>
    <x v="1"/>
    <x v="0"/>
    <s v="USD"/>
    <n v="1411328918"/>
    <n v="1407440918"/>
    <b v="0"/>
    <x v="27"/>
    <b v="0"/>
    <s v="food/restaurants"/>
    <n v="0"/>
    <x v="2599"/>
    <x v="5"/>
    <x v="38"/>
    <x v="3268"/>
    <d v="2014-09-21T19:48:38"/>
    <x v="2"/>
  </r>
  <r>
    <n v="1916"/>
    <s v="The Paint Can Holder by U.S. Green Products"/>
    <s v="The Paint Can Holder Makes Painting Easier and Safer on Extension Ladders."/>
    <x v="26"/>
    <x v="2483"/>
    <x v="1"/>
    <x v="0"/>
    <s v="USD"/>
    <n v="1478542375"/>
    <n v="1476378775"/>
    <b v="0"/>
    <x v="0"/>
    <b v="0"/>
    <s v="technology/gadgets"/>
    <n v="1"/>
    <x v="2600"/>
    <x v="0"/>
    <x v="2"/>
    <x v="3269"/>
    <d v="2016-11-07T18:12:55"/>
    <x v="1"/>
  </r>
  <r>
    <n v="1875"/>
    <s v="Claws &amp; Fins"/>
    <s v="Sea opposition of Crab's family and angry fishes. Who is going to win, and who is going to loose ?!"/>
    <x v="22"/>
    <x v="2378"/>
    <x v="1"/>
    <x v="0"/>
    <s v="USD"/>
    <n v="1470519308"/>
    <n v="1465335308"/>
    <b v="0"/>
    <x v="17"/>
    <b v="0"/>
    <s v="games/mobile games"/>
    <n v="1"/>
    <x v="2600"/>
    <x v="7"/>
    <x v="31"/>
    <x v="3270"/>
    <d v="2016-08-06T21:35:08"/>
    <x v="1"/>
  </r>
  <r>
    <n v="2403"/>
    <s v="Think Green, Think Tea Trike! - A mobile cafe &amp; online shop."/>
    <s v="The aim is to start a business/service serving the finest green tea to my local area by trike as well as selling tea online."/>
    <x v="129"/>
    <x v="240"/>
    <x v="1"/>
    <x v="4"/>
    <s v="GBP"/>
    <n v="1459368658"/>
    <n v="1454188258"/>
    <b v="0"/>
    <x v="14"/>
    <b v="0"/>
    <s v="food/food trucks"/>
    <n v="17"/>
    <x v="2601"/>
    <x v="5"/>
    <x v="10"/>
    <x v="3271"/>
    <d v="2016-03-30T20:10:58"/>
    <x v="1"/>
  </r>
  <r>
    <n v="458"/>
    <s v="DE_dust2: Hacker's Wrath"/>
    <s v="An animated parody of the game, Counter-Strike. The sequel to the very popular Counter-Strike: DE_dust2. Hacker is back!"/>
    <x v="22"/>
    <x v="1347"/>
    <x v="1"/>
    <x v="4"/>
    <s v="GBP"/>
    <n v="1368550060"/>
    <n v="1365958060"/>
    <b v="0"/>
    <x v="241"/>
    <b v="0"/>
    <s v="film &amp; video/animation"/>
    <n v="8"/>
    <x v="2602"/>
    <x v="1"/>
    <x v="8"/>
    <x v="3272"/>
    <d v="2013-05-14T16:47:40"/>
    <x v="6"/>
  </r>
  <r>
    <n v="4103"/>
    <s v="Weather Men"/>
    <s v="Weather Men is a play, written by Nathan Black.  A comedy/drama that explores the question of 'why people stay together?'"/>
    <x v="90"/>
    <x v="803"/>
    <x v="1"/>
    <x v="0"/>
    <s v="USD"/>
    <n v="1440613920"/>
    <n v="1435953566"/>
    <b v="0"/>
    <x v="0"/>
    <b v="0"/>
    <s v="theater/plays"/>
    <n v="10"/>
    <x v="2603"/>
    <x v="2"/>
    <x v="5"/>
    <x v="3273"/>
    <d v="2015-08-26T18:32:00"/>
    <x v="4"/>
  </r>
  <r>
    <n v="514"/>
    <s v="I'm Sticking With You."/>
    <s v="A film created entirely out of paper, visual effects and found objects depicts how one man created a new life for himself."/>
    <x v="41"/>
    <x v="1841"/>
    <x v="1"/>
    <x v="8"/>
    <s v="CAD"/>
    <n v="1407595447"/>
    <n v="1405003447"/>
    <b v="0"/>
    <x v="17"/>
    <b v="0"/>
    <s v="film &amp; video/animation"/>
    <n v="3"/>
    <x v="2603"/>
    <x v="1"/>
    <x v="8"/>
    <x v="327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26"/>
    <x v="1841"/>
    <x v="1"/>
    <x v="10"/>
    <s v="EUR"/>
    <n v="1439827559"/>
    <n v="1434643559"/>
    <b v="0"/>
    <x v="17"/>
    <b v="0"/>
    <s v="theater/spaces"/>
    <n v="0"/>
    <x v="2603"/>
    <x v="2"/>
    <x v="3"/>
    <x v="3275"/>
    <d v="2015-08-17T16:05:59"/>
    <x v="4"/>
  </r>
  <r>
    <n v="426"/>
    <s v="Dewey Does 110 Animation"/>
    <s v="The first ever, Dewey Does 110 animation, teaches kids good values, how to succeed in life and maintaining a 110% state-of-mind."/>
    <x v="22"/>
    <x v="2484"/>
    <x v="1"/>
    <x v="0"/>
    <s v="USD"/>
    <n v="1456851914"/>
    <n v="1454259914"/>
    <b v="0"/>
    <x v="49"/>
    <b v="0"/>
    <s v="film &amp; video/animation"/>
    <n v="1"/>
    <x v="2604"/>
    <x v="1"/>
    <x v="8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34"/>
    <x v="2146"/>
    <x v="1"/>
    <x v="4"/>
    <s v="GBP"/>
    <n v="1428333345"/>
    <n v="1425744945"/>
    <b v="0"/>
    <x v="18"/>
    <b v="0"/>
    <s v="technology/web"/>
    <n v="23"/>
    <x v="2605"/>
    <x v="0"/>
    <x v="24"/>
    <x v="3277"/>
    <d v="2015-04-06T15:15:45"/>
    <x v="4"/>
  </r>
  <r>
    <n v="454"/>
    <s v="Super Hi-Speed Road Strikers"/>
    <s v="Itâ€™s an Action/Adventure Anime for The Yuusha Brave series, G1 Transformer, and the Fast and the Furious Fans!"/>
    <x v="22"/>
    <x v="2452"/>
    <x v="1"/>
    <x v="0"/>
    <s v="USD"/>
    <n v="1417007640"/>
    <n v="1414343571"/>
    <b v="0"/>
    <x v="27"/>
    <b v="0"/>
    <s v="film &amp; video/animation"/>
    <n v="1"/>
    <x v="2606"/>
    <x v="1"/>
    <x v="8"/>
    <x v="3278"/>
    <d v="2014-11-26T13:14:00"/>
    <x v="2"/>
  </r>
  <r>
    <n v="605"/>
    <s v="Teach Your Parents iPad (Canceled)"/>
    <s v="An iPad support care package for your parents / seniors."/>
    <x v="1"/>
    <x v="2255"/>
    <x v="0"/>
    <x v="0"/>
    <s v="USD"/>
    <n v="1440318908"/>
    <n v="1436430908"/>
    <b v="0"/>
    <x v="49"/>
    <b v="0"/>
    <s v="technology/web"/>
    <n v="3"/>
    <x v="2607"/>
    <x v="0"/>
    <x v="24"/>
    <x v="3279"/>
    <d v="2015-08-23T08:35:08"/>
    <x v="4"/>
  </r>
  <r>
    <n v="1872"/>
    <s v="ZombieTime!"/>
    <s v="A Top-View Action game where you play as Bob, the FIRST zombie to rise from the grave. Bring chaos to town, feast and don't die again."/>
    <x v="26"/>
    <x v="1746"/>
    <x v="1"/>
    <x v="0"/>
    <s v="USD"/>
    <n v="1435633602"/>
    <n v="1433041602"/>
    <b v="0"/>
    <x v="74"/>
    <b v="0"/>
    <s v="games/mobile games"/>
    <n v="1"/>
    <x v="2608"/>
    <x v="7"/>
    <x v="31"/>
    <x v="3280"/>
    <d v="2015-06-30T03:06:4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346"/>
    <x v="2127"/>
    <x v="2"/>
    <x v="4"/>
    <s v="GBP"/>
    <n v="1478046661"/>
    <n v="1476837061"/>
    <b v="0"/>
    <x v="14"/>
    <b v="1"/>
    <s v="theater/plays"/>
    <n v="130"/>
    <x v="2609"/>
    <x v="2"/>
    <x v="5"/>
    <x v="3281"/>
    <d v="2016-11-02T00:31:01"/>
    <x v="1"/>
  </r>
  <r>
    <n v="3908"/>
    <s v="Unconscious Subconscious"/>
    <s v="Death splits apart twin brothers in a questionable car accident. They shared dreams, and now they must share trials in the unknown."/>
    <x v="160"/>
    <x v="2259"/>
    <x v="1"/>
    <x v="0"/>
    <s v="USD"/>
    <n v="1406603696"/>
    <n v="1405307696"/>
    <b v="0"/>
    <x v="9"/>
    <b v="0"/>
    <s v="theater/plays"/>
    <n v="9"/>
    <x v="2609"/>
    <x v="2"/>
    <x v="5"/>
    <x v="3282"/>
    <d v="2014-07-29T03:14:56"/>
    <x v="2"/>
  </r>
  <r>
    <n v="2519"/>
    <s v="Kelli's Kitchen"/>
    <s v="Better than your mom's, better than Cracker Barrel, only at Kelli's Kitchen (all from scratch)."/>
    <x v="54"/>
    <x v="2259"/>
    <x v="1"/>
    <x v="0"/>
    <s v="USD"/>
    <n v="1405741404"/>
    <n v="1403149404"/>
    <b v="0"/>
    <x v="9"/>
    <b v="0"/>
    <s v="food/restaurants"/>
    <n v="0"/>
    <x v="2609"/>
    <x v="5"/>
    <x v="38"/>
    <x v="328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x v="43"/>
    <x v="2455"/>
    <x v="1"/>
    <x v="2"/>
    <s v="AUD"/>
    <n v="1392800922"/>
    <n v="1390381722"/>
    <b v="0"/>
    <x v="27"/>
    <b v="0"/>
    <s v="games/video games"/>
    <n v="3"/>
    <x v="2610"/>
    <x v="7"/>
    <x v="23"/>
    <x v="3284"/>
    <d v="2014-02-19T09:08:42"/>
    <x v="2"/>
  </r>
  <r>
    <n v="1103"/>
    <s v="The Morgue"/>
    <s v="&quot;I go to work... I classify the bodies and store them accordingly... Sometimes I here noises... Other times is see her..."/>
    <x v="38"/>
    <x v="2485"/>
    <x v="1"/>
    <x v="0"/>
    <s v="USD"/>
    <n v="1466227190"/>
    <n v="1461043190"/>
    <b v="0"/>
    <x v="3"/>
    <b v="0"/>
    <s v="games/video games"/>
    <n v="2"/>
    <x v="2610"/>
    <x v="7"/>
    <x v="23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x v="372"/>
    <x v="2486"/>
    <x v="1"/>
    <x v="4"/>
    <s v="GBP"/>
    <n v="1431298860"/>
    <n v="1428341985"/>
    <b v="0"/>
    <x v="12"/>
    <b v="0"/>
    <s v="publishing/fiction"/>
    <n v="1"/>
    <x v="2611"/>
    <x v="4"/>
    <x v="36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x v="26"/>
    <x v="2487"/>
    <x v="1"/>
    <x v="0"/>
    <s v="USD"/>
    <n v="1425009761"/>
    <n v="1422417761"/>
    <b v="0"/>
    <x v="17"/>
    <b v="0"/>
    <s v="publishing/fiction"/>
    <n v="0"/>
    <x v="2611"/>
    <x v="4"/>
    <x v="36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x v="26"/>
    <x v="2488"/>
    <x v="1"/>
    <x v="0"/>
    <s v="USD"/>
    <n v="1436914815"/>
    <n v="1434322815"/>
    <b v="0"/>
    <x v="1"/>
    <b v="0"/>
    <s v="theater/plays"/>
    <n v="0"/>
    <x v="2611"/>
    <x v="2"/>
    <x v="5"/>
    <x v="3288"/>
    <d v="2015-07-14T23:00:15"/>
    <x v="4"/>
  </r>
  <r>
    <n v="2852"/>
    <s v="Freedom Train"/>
    <s v="Just one time back to the past on the Freedom Train will open your eyes and your lives will never ever be the same!"/>
    <x v="1"/>
    <x v="2410"/>
    <x v="1"/>
    <x v="0"/>
    <s v="USD"/>
    <n v="1403312703"/>
    <n v="1400720703"/>
    <b v="0"/>
    <x v="0"/>
    <b v="0"/>
    <s v="theater/plays"/>
    <n v="2"/>
    <x v="2612"/>
    <x v="2"/>
    <x v="5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x v="176"/>
    <x v="1350"/>
    <x v="2"/>
    <x v="4"/>
    <s v="GBP"/>
    <n v="1424604600"/>
    <n v="1423320389"/>
    <b v="0"/>
    <x v="74"/>
    <b v="1"/>
    <s v="film &amp; video/shorts"/>
    <n v="103"/>
    <x v="2613"/>
    <x v="1"/>
    <x v="26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x v="43"/>
    <x v="2489"/>
    <x v="1"/>
    <x v="4"/>
    <s v="GBP"/>
    <n v="1435934795"/>
    <n v="1430750795"/>
    <b v="0"/>
    <x v="9"/>
    <b v="0"/>
    <s v="theater/plays"/>
    <n v="2"/>
    <x v="2614"/>
    <x v="2"/>
    <x v="5"/>
    <x v="3291"/>
    <d v="2015-07-03T14:46:35"/>
    <x v="4"/>
  </r>
  <r>
    <n v="2258"/>
    <s v="A Sundered World"/>
    <s v="A Dungeon World campaign setting that takes place after the end of the worlds."/>
    <x v="166"/>
    <x v="2490"/>
    <x v="2"/>
    <x v="0"/>
    <s v="USD"/>
    <n v="1434045687"/>
    <n v="1431453687"/>
    <b v="0"/>
    <x v="253"/>
    <b v="1"/>
    <s v="games/tabletop games"/>
    <n v="147"/>
    <x v="2615"/>
    <x v="7"/>
    <x v="22"/>
    <x v="3292"/>
    <d v="2015-06-11T18:01:27"/>
    <x v="4"/>
  </r>
  <r>
    <n v="232"/>
    <s v="#noblurredlines"/>
    <s v="A high-impact, high-quality resource to address, for young people and youth-related professionals, the issue of sexual consent."/>
    <x v="57"/>
    <x v="1693"/>
    <x v="1"/>
    <x v="4"/>
    <s v="GBP"/>
    <n v="1425066546"/>
    <n v="1422474546"/>
    <b v="0"/>
    <x v="18"/>
    <b v="0"/>
    <s v="film &amp; video/drama"/>
    <n v="3"/>
    <x v="2616"/>
    <x v="1"/>
    <x v="1"/>
    <x v="3293"/>
    <d v="2015-02-27T19:49:06"/>
    <x v="4"/>
  </r>
  <r>
    <n v="4111"/>
    <s v="REBORN IN LOVE"/>
    <s v="REBORN IN LOVE is the sequel to REBORN FROM ABOVE: A Tale of Eternal Love.  This is part two, of a One-Act play series."/>
    <x v="43"/>
    <x v="2416"/>
    <x v="1"/>
    <x v="0"/>
    <s v="USD"/>
    <n v="1424747740"/>
    <n v="1422155740"/>
    <b v="0"/>
    <x v="0"/>
    <b v="0"/>
    <s v="theater/plays"/>
    <n v="3"/>
    <x v="2617"/>
    <x v="2"/>
    <x v="5"/>
    <x v="3294"/>
    <d v="2015-02-24T03:15:40"/>
    <x v="4"/>
  </r>
  <r>
    <n v="599"/>
    <s v="Mail 4 Jail"/>
    <s v="We send care packages to incarcerated individuals throughout the country that include specific items hand picked by the sender."/>
    <x v="7"/>
    <x v="2491"/>
    <x v="1"/>
    <x v="0"/>
    <s v="USD"/>
    <n v="1425827760"/>
    <n v="1423769402"/>
    <b v="0"/>
    <x v="12"/>
    <b v="0"/>
    <s v="technology/web"/>
    <n v="0"/>
    <x v="2618"/>
    <x v="0"/>
    <x v="24"/>
    <x v="3295"/>
    <d v="2015-03-08T15:16:00"/>
    <x v="4"/>
  </r>
  <r>
    <n v="2351"/>
    <s v="NZ Auction site.  No listing or success fees. Only $2 p/m"/>
    <s v="Donate $30 or more and receive a free selfie stick."/>
    <x v="373"/>
    <x v="720"/>
    <x v="0"/>
    <x v="14"/>
    <s v="NZD"/>
    <n v="1430360739"/>
    <n v="1427768739"/>
    <b v="0"/>
    <x v="18"/>
    <b v="0"/>
    <s v="technology/web"/>
    <n v="1"/>
    <x v="2619"/>
    <x v="0"/>
    <x v="24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x v="22"/>
    <x v="2492"/>
    <x v="0"/>
    <x v="0"/>
    <s v="USD"/>
    <n v="1419494400"/>
    <n v="1416888470"/>
    <b v="0"/>
    <x v="0"/>
    <b v="0"/>
    <s v="film &amp; video/science fiction"/>
    <n v="1"/>
    <x v="2620"/>
    <x v="1"/>
    <x v="17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x v="22"/>
    <x v="2465"/>
    <x v="1"/>
    <x v="0"/>
    <s v="USD"/>
    <n v="1347057464"/>
    <n v="1344465464"/>
    <b v="0"/>
    <x v="27"/>
    <b v="0"/>
    <s v="film &amp; video/animation"/>
    <n v="1"/>
    <x v="2621"/>
    <x v="1"/>
    <x v="8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x v="225"/>
    <x v="2493"/>
    <x v="2"/>
    <x v="4"/>
    <s v="GBP"/>
    <n v="1464712394"/>
    <n v="1459528394"/>
    <b v="0"/>
    <x v="5"/>
    <b v="1"/>
    <s v="theater/plays"/>
    <n v="136"/>
    <x v="2622"/>
    <x v="2"/>
    <x v="5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374"/>
    <x v="2494"/>
    <x v="2"/>
    <x v="4"/>
    <s v="GBP"/>
    <n v="1457906400"/>
    <n v="1457115427"/>
    <b v="0"/>
    <x v="105"/>
    <b v="1"/>
    <s v="theater/plays"/>
    <n v="149"/>
    <x v="2623"/>
    <x v="2"/>
    <x v="5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x v="375"/>
    <x v="2495"/>
    <x v="2"/>
    <x v="4"/>
    <s v="GBP"/>
    <n v="1358367565"/>
    <n v="1357157965"/>
    <b v="0"/>
    <x v="6"/>
    <b v="1"/>
    <s v="music/electronic music"/>
    <n v="383"/>
    <x v="2624"/>
    <x v="6"/>
    <x v="25"/>
    <x v="3301"/>
    <d v="2013-01-16T20:19:25"/>
    <x v="6"/>
  </r>
  <r>
    <n v="2"/>
    <s v="Charlie teaser completion"/>
    <s v="Completion fund for post-production for teaser of British crime/drama tv series about a girl who sells morals for money"/>
    <x v="34"/>
    <x v="1211"/>
    <x v="2"/>
    <x v="4"/>
    <s v="GBP"/>
    <n v="1455555083"/>
    <n v="1454691083"/>
    <b v="0"/>
    <x v="42"/>
    <b v="1"/>
    <s v="film &amp; video/television"/>
    <n v="105"/>
    <x v="2625"/>
    <x v="1"/>
    <x v="11"/>
    <x v="3302"/>
    <d v="2016-02-15T16:51:23"/>
    <x v="1"/>
  </r>
  <r>
    <n v="4008"/>
    <s v="Lovers and Other Strangers at The Cockpit"/>
    <s v="Lovers and Other Strangers by RenÃ©e Taylor and Joseph Bologna, showing at The Cockpit theatre in Marylebone, 10th - 14th August 2015"/>
    <x v="90"/>
    <x v="1570"/>
    <x v="1"/>
    <x v="4"/>
    <s v="GBP"/>
    <n v="1437606507"/>
    <n v="1435014507"/>
    <b v="0"/>
    <x v="9"/>
    <b v="0"/>
    <s v="theater/plays"/>
    <n v="6"/>
    <x v="2625"/>
    <x v="2"/>
    <x v="5"/>
    <x v="3303"/>
    <d v="2015-07-22T23:08:27"/>
    <x v="4"/>
  </r>
  <r>
    <n v="3647"/>
    <s v="Zachariah Sheldon: A musical to chill your blood"/>
    <s v="Zachariah Sheldon is a brilliant, darkly twisted brand new musical with music from Mark Newton and script by Anthony Wilkes"/>
    <x v="34"/>
    <x v="2308"/>
    <x v="1"/>
    <x v="4"/>
    <s v="GBP"/>
    <n v="1475258327"/>
    <n v="1471370327"/>
    <b v="0"/>
    <x v="12"/>
    <b v="0"/>
    <s v="theater/musical"/>
    <n v="6"/>
    <x v="2625"/>
    <x v="2"/>
    <x v="18"/>
    <x v="3304"/>
    <d v="2016-09-30T17:58:47"/>
    <x v="1"/>
  </r>
  <r>
    <n v="1075"/>
    <s v="Towers Of The Apocalypse"/>
    <s v="Fully 3D, post Apocalyptic themed tower defense video game. New take on the genre."/>
    <x v="90"/>
    <x v="2431"/>
    <x v="1"/>
    <x v="0"/>
    <s v="USD"/>
    <n v="1336340516"/>
    <n v="1333748516"/>
    <b v="0"/>
    <x v="17"/>
    <b v="0"/>
    <s v="games/video games"/>
    <n v="5"/>
    <x v="2625"/>
    <x v="7"/>
    <x v="23"/>
    <x v="3305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x v="90"/>
    <x v="2431"/>
    <x v="1"/>
    <x v="9"/>
    <s v="EUR"/>
    <n v="1459584417"/>
    <n v="1456996017"/>
    <b v="0"/>
    <x v="17"/>
    <b v="0"/>
    <s v="publishing/translations"/>
    <n v="5"/>
    <x v="2625"/>
    <x v="4"/>
    <x v="7"/>
    <x v="3306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238"/>
    <x v="2431"/>
    <x v="1"/>
    <x v="4"/>
    <s v="GBP"/>
    <n v="1448722494"/>
    <n v="1446562494"/>
    <b v="0"/>
    <x v="17"/>
    <b v="0"/>
    <s v="theater/plays"/>
    <n v="3"/>
    <x v="2625"/>
    <x v="2"/>
    <x v="5"/>
    <x v="3307"/>
    <d v="2015-11-28T14:54:54"/>
    <x v="4"/>
  </r>
  <r>
    <n v="4093"/>
    <s v="The Grouch Who Couldn't Steal Christmas"/>
    <s v="'The Grouch' is the perfect way to brighten up your Christmas. Full of love, laughs and some sheer calculated silliness, don't miss it!"/>
    <x v="14"/>
    <x v="1570"/>
    <x v="1"/>
    <x v="4"/>
    <s v="GBP"/>
    <n v="1440272093"/>
    <n v="1435088093"/>
    <b v="0"/>
    <x v="9"/>
    <b v="0"/>
    <s v="theater/plays"/>
    <n v="2"/>
    <x v="2625"/>
    <x v="2"/>
    <x v="5"/>
    <x v="3308"/>
    <d v="2015-08-22T19:34:53"/>
    <x v="4"/>
  </r>
  <r>
    <n v="3142"/>
    <s v="The Pendulum Swings UK Theatre Tour/EdFringe"/>
    <s v="Our aim is to deliver a powerful piece of theatre to audiences across the UK, including Edinburgh Fringe (2017)."/>
    <x v="147"/>
    <x v="2431"/>
    <x v="3"/>
    <x v="4"/>
    <s v="GBP"/>
    <n v="1489922339"/>
    <n v="1487333939"/>
    <b v="0"/>
    <x v="17"/>
    <b v="0"/>
    <s v="theater/plays"/>
    <n v="2"/>
    <x v="2625"/>
    <x v="2"/>
    <x v="5"/>
    <x v="3309"/>
    <d v="2017-03-19T11:18:59"/>
    <x v="0"/>
  </r>
  <r>
    <n v="2347"/>
    <s v="Course: Create Complete Web Apps without Coding (Canceled)"/>
    <s v="Back this project and get access to a course about building COMPLETE web applications without coding."/>
    <x v="90"/>
    <x v="2496"/>
    <x v="0"/>
    <x v="0"/>
    <s v="USD"/>
    <n v="1472135676"/>
    <n v="1469543676"/>
    <b v="0"/>
    <x v="1"/>
    <b v="0"/>
    <s v="technology/web"/>
    <n v="2"/>
    <x v="2625"/>
    <x v="0"/>
    <x v="24"/>
    <x v="3310"/>
    <d v="2016-08-25T14:34:36"/>
    <x v="1"/>
  </r>
  <r>
    <n v="4063"/>
    <s v="Whisper Me Happy Ever After (WMHEA)"/>
    <s v="WMHAE by Julie McNamara, raises awareness of the effects domestic violence has on the mental health of young people who witness it."/>
    <x v="96"/>
    <x v="1974"/>
    <x v="1"/>
    <x v="4"/>
    <s v="GBP"/>
    <n v="1403886084"/>
    <n v="1401294084"/>
    <b v="0"/>
    <x v="11"/>
    <b v="0"/>
    <s v="theater/plays"/>
    <n v="1"/>
    <x v="2625"/>
    <x v="2"/>
    <x v="5"/>
    <x v="3311"/>
    <d v="2014-06-27T16:21:24"/>
    <x v="2"/>
  </r>
  <r>
    <n v="912"/>
    <s v="Triad a new album by James Murrell"/>
    <s v="My new album will be called Triad, an album of original music performed by me &amp; guest musical artists."/>
    <x v="63"/>
    <x v="2308"/>
    <x v="1"/>
    <x v="0"/>
    <s v="USD"/>
    <n v="1355197047"/>
    <n v="1350009447"/>
    <b v="0"/>
    <x v="12"/>
    <b v="0"/>
    <s v="music/jazz"/>
    <n v="1"/>
    <x v="2625"/>
    <x v="6"/>
    <x v="27"/>
    <x v="3312"/>
    <d v="2012-12-11T03:37:27"/>
    <x v="3"/>
  </r>
  <r>
    <n v="1492"/>
    <s v="The Grym Brothers Series"/>
    <s v="The Grym Brothers is a series about two brothers who are grim reapers, hunting down souls that canâ€™t or wonâ€™t move on the afterlife."/>
    <x v="57"/>
    <x v="2308"/>
    <x v="1"/>
    <x v="0"/>
    <s v="USD"/>
    <n v="1308431646"/>
    <n v="1305839646"/>
    <b v="0"/>
    <x v="12"/>
    <b v="0"/>
    <s v="publishing/fiction"/>
    <n v="1"/>
    <x v="2625"/>
    <x v="4"/>
    <x v="36"/>
    <x v="3313"/>
    <d v="2011-06-18T21:14:06"/>
    <x v="5"/>
  </r>
  <r>
    <n v="2506"/>
    <s v="Bowlz Cafe, Hull"/>
    <s v="Love cereal as much as we do? Then we need your help! We are opening a worldwide cereal cafe, serving the best in imported cereals!"/>
    <x v="1"/>
    <x v="2308"/>
    <x v="1"/>
    <x v="4"/>
    <s v="GBP"/>
    <n v="1443906000"/>
    <n v="1441955269"/>
    <b v="0"/>
    <x v="12"/>
    <b v="0"/>
    <s v="food/restaurants"/>
    <n v="1"/>
    <x v="2625"/>
    <x v="5"/>
    <x v="38"/>
    <x v="3314"/>
    <d v="2015-10-03T21:00:00"/>
    <x v="4"/>
  </r>
  <r>
    <n v="1053"/>
    <s v="A day in the life of...(podcast) (Canceled)"/>
    <s v="How well do you know the stranger walking past you or the neighbor up the street? Extraordinary stories told by everyday people."/>
    <x v="41"/>
    <x v="2496"/>
    <x v="0"/>
    <x v="0"/>
    <s v="USD"/>
    <n v="1488773332"/>
    <n v="1486613332"/>
    <b v="0"/>
    <x v="1"/>
    <b v="0"/>
    <s v="journalism/audio"/>
    <n v="1"/>
    <x v="2625"/>
    <x v="8"/>
    <x v="32"/>
    <x v="3315"/>
    <d v="2017-03-06T04:08:5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126"/>
    <x v="2496"/>
    <x v="0"/>
    <x v="9"/>
    <s v="EUR"/>
    <n v="1461535140"/>
    <n v="1459716480"/>
    <b v="0"/>
    <x v="1"/>
    <b v="0"/>
    <s v="publishing/translations"/>
    <n v="1"/>
    <x v="2625"/>
    <x v="4"/>
    <x v="7"/>
    <x v="3316"/>
    <d v="2016-04-24T21:59:00"/>
    <x v="1"/>
  </r>
  <r>
    <n v="2641"/>
    <s v="Build Flying Saucer Artificial Intelligent from sea shell"/>
    <s v="Building a Flying saucer that has Artificial Intelligent made from sea shell."/>
    <x v="41"/>
    <x v="2496"/>
    <x v="1"/>
    <x v="0"/>
    <s v="USD"/>
    <n v="1410811740"/>
    <n v="1409341863"/>
    <b v="0"/>
    <x v="1"/>
    <b v="0"/>
    <s v="technology/space exploration"/>
    <n v="1"/>
    <x v="2625"/>
    <x v="0"/>
    <x v="28"/>
    <x v="3317"/>
    <d v="2014-09-15T20:09:00"/>
    <x v="2"/>
  </r>
  <r>
    <n v="1109"/>
    <s v="1985 Video Game Museum/Arcade/Game Lounge/Event Center"/>
    <s v="Our goal is to open a video game museum, art gallery, free play arcade, game lounge, cosplay and event center here in Flint Michigan!"/>
    <x v="22"/>
    <x v="2431"/>
    <x v="1"/>
    <x v="0"/>
    <s v="USD"/>
    <n v="1479495790"/>
    <n v="1476900190"/>
    <b v="0"/>
    <x v="17"/>
    <b v="0"/>
    <s v="games/video games"/>
    <n v="0"/>
    <x v="2625"/>
    <x v="7"/>
    <x v="23"/>
    <x v="3318"/>
    <d v="2016-11-18T19:03:10"/>
    <x v="1"/>
  </r>
  <r>
    <n v="152"/>
    <s v="The Great Dark (Canceled)"/>
    <s v="The Great Dark is a journey through the unimaginable...and un foreseeable..."/>
    <x v="376"/>
    <x v="2308"/>
    <x v="0"/>
    <x v="0"/>
    <s v="USD"/>
    <n v="1411437100"/>
    <n v="1408845100"/>
    <b v="0"/>
    <x v="12"/>
    <b v="0"/>
    <s v="film &amp; video/science fiction"/>
    <n v="0"/>
    <x v="2625"/>
    <x v="1"/>
    <x v="17"/>
    <x v="3319"/>
    <d v="2014-09-23T01:51:40"/>
    <x v="2"/>
  </r>
  <r>
    <n v="2408"/>
    <s v="Sabroso On Wheels"/>
    <s v="A US Army Vet trying to get a Peruvian food truck going! Really good Peruvian food now mobile!"/>
    <x v="38"/>
    <x v="2308"/>
    <x v="1"/>
    <x v="0"/>
    <s v="USD"/>
    <n v="1415247757"/>
    <n v="1412652157"/>
    <b v="0"/>
    <x v="12"/>
    <b v="0"/>
    <s v="food/food trucks"/>
    <n v="0"/>
    <x v="2625"/>
    <x v="5"/>
    <x v="10"/>
    <x v="3320"/>
    <d v="2014-11-06T04:22:37"/>
    <x v="2"/>
  </r>
  <r>
    <n v="1583"/>
    <s v="Follow in footsteps an awesome book adventure"/>
    <s v="I am a photographer who is inspired by the original Jules Verne story. I will make a thousands of photo and video materials for You."/>
    <x v="26"/>
    <x v="2496"/>
    <x v="1"/>
    <x v="4"/>
    <s v="GBP"/>
    <n v="1411681391"/>
    <n v="1409089391"/>
    <b v="0"/>
    <x v="1"/>
    <b v="0"/>
    <s v="photography/places"/>
    <n v="0"/>
    <x v="2625"/>
    <x v="3"/>
    <x v="16"/>
    <x v="3321"/>
    <d v="2014-09-25T21:43:11"/>
    <x v="2"/>
  </r>
  <r>
    <n v="3926"/>
    <s v="Caryl Churchill's 'Top Girls' - NSW HSC Text"/>
    <s v="Producing syllabus-relevant theatre targeted to HSC students on the NSW Central Coast"/>
    <x v="1"/>
    <x v="2496"/>
    <x v="1"/>
    <x v="2"/>
    <s v="AUD"/>
    <n v="1419645748"/>
    <n v="1417053748"/>
    <b v="0"/>
    <x v="1"/>
    <b v="0"/>
    <s v="theater/plays"/>
    <n v="0"/>
    <x v="2625"/>
    <x v="2"/>
    <x v="5"/>
    <x v="3322"/>
    <d v="2014-12-27T02:02:28"/>
    <x v="2"/>
  </r>
  <r>
    <n v="3011"/>
    <s v="Katharsis Teatro en Navidad"/>
    <s v="Necesitamos tu ayuda para poder llevar la magia del teatro universitario al Teatro Lagrada de Madrid el 23 de diciembre :)"/>
    <x v="225"/>
    <x v="2497"/>
    <x v="2"/>
    <x v="9"/>
    <s v="EUR"/>
    <n v="1450911540"/>
    <n v="1448536516"/>
    <b v="0"/>
    <x v="69"/>
    <b v="1"/>
    <s v="theater/spaces"/>
    <n v="124"/>
    <x v="2626"/>
    <x v="2"/>
    <x v="3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x v="176"/>
    <x v="1432"/>
    <x v="1"/>
    <x v="4"/>
    <s v="GBP"/>
    <n v="1433930302"/>
    <n v="1432115902"/>
    <b v="0"/>
    <x v="11"/>
    <b v="0"/>
    <s v="theater/musical"/>
    <n v="65"/>
    <x v="2627"/>
    <x v="2"/>
    <x v="18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x v="160"/>
    <x v="1819"/>
    <x v="1"/>
    <x v="4"/>
    <s v="GBP"/>
    <n v="1463050034"/>
    <n v="1460458034"/>
    <b v="0"/>
    <x v="18"/>
    <b v="0"/>
    <s v="photography/nature"/>
    <n v="13"/>
    <x v="2628"/>
    <x v="3"/>
    <x v="35"/>
    <x v="3325"/>
    <d v="2016-05-12T10:47:14"/>
    <x v="1"/>
  </r>
  <r>
    <n v="2272"/>
    <s v="Pick the Lock"/>
    <s v="Pick the Lock is a game of chance and strategy. Attempt to obtain priceless treasures and outwit the other players."/>
    <x v="90"/>
    <x v="2498"/>
    <x v="2"/>
    <x v="0"/>
    <s v="USD"/>
    <n v="1449506836"/>
    <n v="1446914836"/>
    <b v="0"/>
    <x v="496"/>
    <b v="1"/>
    <s v="games/tabletop games"/>
    <n v="1357"/>
    <x v="2629"/>
    <x v="7"/>
    <x v="22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x v="225"/>
    <x v="2482"/>
    <x v="1"/>
    <x v="4"/>
    <s v="GBP"/>
    <n v="1469113351"/>
    <n v="1463929351"/>
    <b v="0"/>
    <x v="0"/>
    <b v="0"/>
    <s v="theater/plays"/>
    <n v="29"/>
    <x v="2630"/>
    <x v="2"/>
    <x v="5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x v="377"/>
    <x v="2499"/>
    <x v="1"/>
    <x v="0"/>
    <s v="USD"/>
    <n v="1351582938"/>
    <n v="1348731738"/>
    <b v="0"/>
    <x v="49"/>
    <b v="0"/>
    <s v="music/indie rock"/>
    <n v="3"/>
    <x v="2631"/>
    <x v="6"/>
    <x v="12"/>
    <x v="3328"/>
    <d v="2012-10-30T07:42:18"/>
    <x v="3"/>
  </r>
  <r>
    <n v="586"/>
    <s v="Employ College 2K"/>
    <s v="Employ College is a movement for companies to hire college graduates from their respected institutions."/>
    <x v="22"/>
    <x v="2468"/>
    <x v="1"/>
    <x v="0"/>
    <s v="USD"/>
    <n v="1424032207"/>
    <n v="1421440207"/>
    <b v="0"/>
    <x v="9"/>
    <b v="0"/>
    <s v="technology/web"/>
    <n v="1"/>
    <x v="2632"/>
    <x v="0"/>
    <x v="24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x v="378"/>
    <x v="2343"/>
    <x v="0"/>
    <x v="0"/>
    <s v="USD"/>
    <n v="1377734091"/>
    <n v="1374882891"/>
    <b v="0"/>
    <x v="12"/>
    <b v="0"/>
    <s v="publishing/art books"/>
    <n v="1"/>
    <x v="2632"/>
    <x v="4"/>
    <x v="33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x v="176"/>
    <x v="2500"/>
    <x v="2"/>
    <x v="4"/>
    <s v="GBP"/>
    <n v="1456444800"/>
    <n v="1454337589"/>
    <b v="0"/>
    <x v="113"/>
    <b v="1"/>
    <s v="theater/plays"/>
    <n v="136"/>
    <x v="2633"/>
    <x v="2"/>
    <x v="5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x v="68"/>
    <x v="2501"/>
    <x v="1"/>
    <x v="4"/>
    <s v="GBP"/>
    <n v="1446766372"/>
    <n v="1443220372"/>
    <b v="0"/>
    <x v="10"/>
    <b v="0"/>
    <s v="film &amp; video/animation"/>
    <n v="0"/>
    <x v="2634"/>
    <x v="1"/>
    <x v="8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x v="89"/>
    <x v="1961"/>
    <x v="2"/>
    <x v="0"/>
    <s v="USD"/>
    <n v="1401385800"/>
    <n v="1399563390"/>
    <b v="1"/>
    <x v="89"/>
    <b v="1"/>
    <s v="food/small batch"/>
    <n v="212"/>
    <x v="2635"/>
    <x v="5"/>
    <x v="29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x v="346"/>
    <x v="1637"/>
    <x v="2"/>
    <x v="4"/>
    <s v="GBP"/>
    <n v="1450612740"/>
    <n v="1448040425"/>
    <b v="0"/>
    <x v="24"/>
    <b v="1"/>
    <s v="theater/plays"/>
    <n v="153"/>
    <x v="2636"/>
    <x v="2"/>
    <x v="5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x v="41"/>
    <x v="2103"/>
    <x v="0"/>
    <x v="0"/>
    <s v="USD"/>
    <n v="1433336895"/>
    <n v="1429621695"/>
    <b v="0"/>
    <x v="17"/>
    <b v="0"/>
    <s v="film &amp; video/science fiction"/>
    <n v="3"/>
    <x v="2637"/>
    <x v="1"/>
    <x v="17"/>
    <x v="3335"/>
    <d v="2015-06-03T13:08:15"/>
    <x v="4"/>
  </r>
  <r>
    <n v="3871"/>
    <s v="Pocket Monsters: A Musical Parody (Canceled)"/>
    <s v="Our musical is finally ready to come to life, and we're raising funds to help make that happen!"/>
    <x v="41"/>
    <x v="2103"/>
    <x v="0"/>
    <x v="0"/>
    <s v="USD"/>
    <n v="1490809450"/>
    <n v="1485629050"/>
    <b v="0"/>
    <x v="17"/>
    <b v="0"/>
    <s v="theater/musical"/>
    <n v="3"/>
    <x v="2637"/>
    <x v="2"/>
    <x v="18"/>
    <x v="3336"/>
    <d v="2017-03-29T17:44:10"/>
    <x v="0"/>
  </r>
  <r>
    <n v="2864"/>
    <s v="'Haunting Julia' by Alan Ayckbourn"/>
    <s v="Accessible, original theatre for all!"/>
    <x v="14"/>
    <x v="2103"/>
    <x v="1"/>
    <x v="4"/>
    <s v="GBP"/>
    <n v="1437139080"/>
    <n v="1434552207"/>
    <b v="0"/>
    <x v="17"/>
    <b v="0"/>
    <s v="theater/plays"/>
    <n v="2"/>
    <x v="2637"/>
    <x v="2"/>
    <x v="5"/>
    <x v="3337"/>
    <d v="2015-07-17T13:18:00"/>
    <x v="4"/>
  </r>
  <r>
    <n v="2693"/>
    <s v="Chili dog"/>
    <s v="I want to start a food truck that specializes in chili cheese dogs, using new kinds of meats, cheeses and toppings you wouldn't imagine"/>
    <x v="1"/>
    <x v="2103"/>
    <x v="1"/>
    <x v="0"/>
    <s v="USD"/>
    <n v="1407899966"/>
    <n v="1405307966"/>
    <b v="0"/>
    <x v="17"/>
    <b v="0"/>
    <s v="food/food trucks"/>
    <n v="1"/>
    <x v="2637"/>
    <x v="5"/>
    <x v="10"/>
    <x v="3338"/>
    <d v="2014-08-13T03:19:26"/>
    <x v="2"/>
  </r>
  <r>
    <n v="3053"/>
    <s v="Showroom"/>
    <s v="Showroom is a multi-disciplinary space providing unorthodox concerts, events &amp; a platform creatives can express their creative vision"/>
    <x v="22"/>
    <x v="2103"/>
    <x v="1"/>
    <x v="0"/>
    <s v="USD"/>
    <n v="1412222340"/>
    <n v="1407781013"/>
    <b v="0"/>
    <x v="17"/>
    <b v="0"/>
    <s v="theater/spaces"/>
    <n v="0"/>
    <x v="2637"/>
    <x v="2"/>
    <x v="3"/>
    <x v="3339"/>
    <d v="2014-10-02T03:59:00"/>
    <x v="2"/>
  </r>
  <r>
    <n v="2748"/>
    <s v="Native American Language Book for Children"/>
    <s v="Interactive Book with Audio to learn the Ojibwe Language for Children.  Website, Ebook and more!"/>
    <x v="1"/>
    <x v="1745"/>
    <x v="1"/>
    <x v="0"/>
    <s v="USD"/>
    <n v="1472835802"/>
    <n v="1470243802"/>
    <b v="0"/>
    <x v="9"/>
    <b v="0"/>
    <s v="publishing/children's books"/>
    <n v="1"/>
    <x v="2638"/>
    <x v="4"/>
    <x v="37"/>
    <x v="3340"/>
    <d v="2016-09-02T17:03:22"/>
    <x v="1"/>
  </r>
  <r>
    <n v="682"/>
    <s v="Deception Belt"/>
    <s v="The Deception Belt is an innovative belt with app capability, designed to assist any user gain control over their appetite."/>
    <x v="7"/>
    <x v="1745"/>
    <x v="1"/>
    <x v="0"/>
    <s v="USD"/>
    <n v="1489512122"/>
    <n v="1486923722"/>
    <b v="0"/>
    <x v="9"/>
    <b v="0"/>
    <s v="technology/wearables"/>
    <n v="0"/>
    <x v="2638"/>
    <x v="0"/>
    <x v="0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x v="13"/>
    <x v="1745"/>
    <x v="1"/>
    <x v="0"/>
    <s v="USD"/>
    <n v="1459352495"/>
    <n v="1456764095"/>
    <b v="0"/>
    <x v="9"/>
    <b v="0"/>
    <s v="games/video games"/>
    <n v="0"/>
    <x v="2638"/>
    <x v="7"/>
    <x v="23"/>
    <x v="3342"/>
    <d v="2016-03-30T15:41:35"/>
    <x v="1"/>
  </r>
  <r>
    <n v="3889"/>
    <s v="Sherri's Playhouse Present's A Heavenly Hand!"/>
    <s v="A romantic comedy about a girl trying to figure out what to do with her life and an angel who comes to help her."/>
    <x v="10"/>
    <x v="2459"/>
    <x v="1"/>
    <x v="0"/>
    <s v="USD"/>
    <n v="1420413960"/>
    <n v="1417651630"/>
    <b v="0"/>
    <x v="11"/>
    <b v="0"/>
    <s v="theater/plays"/>
    <n v="1"/>
    <x v="2639"/>
    <x v="2"/>
    <x v="5"/>
    <x v="3343"/>
    <d v="2015-01-04T23:26:00"/>
    <x v="4"/>
  </r>
  <r>
    <n v="2698"/>
    <s v="Baja Babes Shrimp Tacos wants to spread the taco love!"/>
    <s v="We 'd love to give some TLC to our vintage pink taco trailer so we can continue to cook our signature Baja style shrimp tacos!"/>
    <x v="10"/>
    <x v="2502"/>
    <x v="1"/>
    <x v="0"/>
    <s v="USD"/>
    <n v="1403904808"/>
    <n v="1401312808"/>
    <b v="0"/>
    <x v="12"/>
    <b v="0"/>
    <s v="food/food trucks"/>
    <n v="0"/>
    <x v="2640"/>
    <x v="5"/>
    <x v="10"/>
    <x v="3344"/>
    <d v="2014-06-27T21:33:28"/>
    <x v="2"/>
  </r>
  <r>
    <n v="31"/>
    <s v="The Alan Katz Show"/>
    <s v="After a two-year hiatus, The Alan Katz Show is coming back! But it can't unless we can get a 16gb flash drive valued at $12.71!"/>
    <x v="379"/>
    <x v="2503"/>
    <x v="2"/>
    <x v="0"/>
    <s v="USD"/>
    <n v="1453748434"/>
    <n v="1452193234"/>
    <b v="0"/>
    <x v="1"/>
    <b v="1"/>
    <s v="film &amp; video/television"/>
    <n v="100"/>
    <x v="2641"/>
    <x v="1"/>
    <x v="11"/>
    <x v="3345"/>
    <d v="2016-01-25T19:00:34"/>
    <x v="1"/>
  </r>
  <r>
    <n v="1067"/>
    <s v="Fate Fighters - The Ultimate Decision Maker"/>
    <s v="Canâ€™t make up your mind about something? Simply type in your two options and let the fighters of fate decide for you!"/>
    <x v="34"/>
    <x v="1432"/>
    <x v="1"/>
    <x v="0"/>
    <s v="USD"/>
    <n v="1387657931"/>
    <n v="1385065931"/>
    <b v="0"/>
    <x v="29"/>
    <b v="0"/>
    <s v="games/video games"/>
    <n v="26"/>
    <x v="2641"/>
    <x v="7"/>
    <x v="23"/>
    <x v="3346"/>
    <d v="2013-12-21T20:32:1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x v="1111"/>
    <x v="1"/>
    <x v="9"/>
    <s v="EUR"/>
    <n v="1484065881"/>
    <n v="1481473881"/>
    <b v="0"/>
    <x v="105"/>
    <b v="0"/>
    <s v="technology/wearables"/>
    <n v="3"/>
    <x v="2641"/>
    <x v="0"/>
    <x v="0"/>
    <x v="3347"/>
    <d v="2017-01-10T16:31:21"/>
    <x v="0"/>
  </r>
  <r>
    <n v="996"/>
    <s v="Social behavior in technical communities"/>
    <s v="Study the behaviour of technical communities by tracking their movement  through wearables"/>
    <x v="57"/>
    <x v="2259"/>
    <x v="1"/>
    <x v="0"/>
    <s v="USD"/>
    <n v="1406474820"/>
    <n v="1403902060"/>
    <b v="0"/>
    <x v="27"/>
    <b v="0"/>
    <s v="technology/wearables"/>
    <n v="2"/>
    <x v="2641"/>
    <x v="0"/>
    <x v="0"/>
    <x v="3348"/>
    <d v="2014-07-27T15:27:00"/>
    <x v="2"/>
  </r>
  <r>
    <n v="2591"/>
    <s v="patent pending"/>
    <s v="Hi everyone I am a 26 year old single mom trying to start her own food business! I need to first afford the patent to reveal more!"/>
    <x v="41"/>
    <x v="2504"/>
    <x v="1"/>
    <x v="0"/>
    <s v="USD"/>
    <n v="1457901924"/>
    <n v="1452721524"/>
    <b v="0"/>
    <x v="12"/>
    <b v="0"/>
    <s v="food/food trucks"/>
    <n v="2"/>
    <x v="2641"/>
    <x v="5"/>
    <x v="10"/>
    <x v="3349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x v="175"/>
    <x v="2504"/>
    <x v="1"/>
    <x v="0"/>
    <s v="USD"/>
    <n v="1310837574"/>
    <n v="1308245574"/>
    <b v="0"/>
    <x v="12"/>
    <b v="0"/>
    <s v="games/video games"/>
    <n v="1"/>
    <x v="2641"/>
    <x v="7"/>
    <x v="23"/>
    <x v="3350"/>
    <d v="2011-07-16T17:32:54"/>
    <x v="5"/>
  </r>
  <r>
    <n v="4013"/>
    <s v="Harriet Tubman Woman Of Faith"/>
    <s v="Harriet Tubman Woman of Faith is a remarkable narrative about the life and faith of Harriet Tubman, told through a dream of a teenager."/>
    <x v="65"/>
    <x v="2504"/>
    <x v="1"/>
    <x v="0"/>
    <s v="USD"/>
    <n v="1424070823"/>
    <n v="1421478823"/>
    <b v="0"/>
    <x v="12"/>
    <b v="0"/>
    <s v="theater/plays"/>
    <n v="1"/>
    <x v="2641"/>
    <x v="2"/>
    <x v="5"/>
    <x v="3351"/>
    <d v="2015-02-16T07:13:43"/>
    <x v="4"/>
  </r>
  <r>
    <n v="2346"/>
    <s v="Ez 2c 3D Viewers (Canceled)"/>
    <s v="Watch and Make FREE 3D Videos &amp; Pics - No Viewer needed. To Help Learn we have Training and Instant 3D viewers."/>
    <x v="25"/>
    <x v="2505"/>
    <x v="0"/>
    <x v="0"/>
    <s v="USD"/>
    <n v="1476731431"/>
    <n v="1472843431"/>
    <b v="0"/>
    <x v="17"/>
    <b v="0"/>
    <s v="technology/web"/>
    <n v="0"/>
    <x v="2641"/>
    <x v="0"/>
    <x v="24"/>
    <x v="3352"/>
    <d v="2016-10-17T19:10:31"/>
    <x v="1"/>
  </r>
  <r>
    <n v="453"/>
    <s v="Jamboni Brothers Pizza Pilot"/>
    <s v="A 7 minute broadcast-quality web pilot (in 3D animation) of Jamboni Brothers Pizza {the ultimate goal being a cartoon TV series}."/>
    <x v="380"/>
    <x v="2504"/>
    <x v="1"/>
    <x v="0"/>
    <s v="USD"/>
    <n v="1424375279"/>
    <n v="1422992879"/>
    <b v="0"/>
    <x v="12"/>
    <b v="0"/>
    <s v="film &amp; video/animation"/>
    <n v="0"/>
    <x v="2641"/>
    <x v="1"/>
    <x v="8"/>
    <x v="3353"/>
    <d v="2015-02-19T19:47:59"/>
    <x v="4"/>
  </r>
  <r>
    <n v="594"/>
    <s v="Unleashed Fitness"/>
    <s v="Creating a fitness site that will change the fitness game forever!"/>
    <x v="23"/>
    <x v="2504"/>
    <x v="1"/>
    <x v="0"/>
    <s v="USD"/>
    <n v="1460832206"/>
    <n v="1458240206"/>
    <b v="0"/>
    <x v="12"/>
    <b v="0"/>
    <s v="technology/web"/>
    <n v="0"/>
    <x v="2641"/>
    <x v="0"/>
    <x v="24"/>
    <x v="3354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x v="23"/>
    <x v="2504"/>
    <x v="1"/>
    <x v="0"/>
    <s v="USD"/>
    <n v="1409770164"/>
    <n v="1407178164"/>
    <b v="0"/>
    <x v="12"/>
    <b v="0"/>
    <s v="technology/wearables"/>
    <n v="0"/>
    <x v="2641"/>
    <x v="0"/>
    <x v="0"/>
    <x v="3355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x v="2504"/>
    <x v="1"/>
    <x v="14"/>
    <s v="NZD"/>
    <n v="1474436704"/>
    <n v="1471844704"/>
    <b v="0"/>
    <x v="12"/>
    <b v="0"/>
    <s v="publishing/translations"/>
    <n v="0"/>
    <x v="2641"/>
    <x v="4"/>
    <x v="7"/>
    <x v="3356"/>
    <d v="2016-09-21T05:45:04"/>
    <x v="1"/>
  </r>
  <r>
    <n v="1874"/>
    <s v="PATH to Reading Brain Training"/>
    <s v="PATH to Reading (PATH) is a patented break-through technology  that dramatically and permanently improves attention, reading, memory"/>
    <x v="106"/>
    <x v="2504"/>
    <x v="1"/>
    <x v="0"/>
    <s v="USD"/>
    <n v="1467155733"/>
    <n v="1465427733"/>
    <b v="0"/>
    <x v="12"/>
    <b v="0"/>
    <s v="games/mobile games"/>
    <n v="0"/>
    <x v="2641"/>
    <x v="7"/>
    <x v="31"/>
    <x v="3357"/>
    <d v="2016-06-28T23:15:33"/>
    <x v="1"/>
  </r>
  <r>
    <n v="2434"/>
    <s v="Fresh fruit and veggies for the hood!"/>
    <s v="Mobile food truck loaded with locally grown fresh fruits and veggies. Caters to the inner-city and zip codes known as food deserts."/>
    <x v="26"/>
    <x v="2504"/>
    <x v="1"/>
    <x v="0"/>
    <s v="USD"/>
    <n v="1438662474"/>
    <n v="1435206474"/>
    <b v="0"/>
    <x v="12"/>
    <b v="0"/>
    <s v="food/food trucks"/>
    <n v="0"/>
    <x v="2641"/>
    <x v="5"/>
    <x v="10"/>
    <x v="3358"/>
    <d v="2015-08-04T04:27:54"/>
    <x v="4"/>
  </r>
  <r>
    <n v="3108"/>
    <s v="Funding a home for our Children's Theater"/>
    <s v="We need a permanent home for the theater!"/>
    <x v="7"/>
    <x v="2504"/>
    <x v="1"/>
    <x v="0"/>
    <s v="USD"/>
    <n v="1430234394"/>
    <n v="1425053994"/>
    <b v="0"/>
    <x v="12"/>
    <b v="0"/>
    <s v="theater/spaces"/>
    <n v="0"/>
    <x v="2641"/>
    <x v="2"/>
    <x v="3"/>
    <x v="3359"/>
    <d v="2015-04-28T15:19:54"/>
    <x v="4"/>
  </r>
  <r>
    <n v="3853"/>
    <s v="The Original Laughter Therapist"/>
    <s v="A dose of One-woman &quot;Dramedy&quot; to cure those daily blues is just what the doctor ordered!"/>
    <x v="11"/>
    <x v="2504"/>
    <x v="1"/>
    <x v="0"/>
    <s v="USD"/>
    <n v="1409602178"/>
    <n v="1406578178"/>
    <b v="0"/>
    <x v="12"/>
    <b v="0"/>
    <s v="theater/plays"/>
    <n v="0"/>
    <x v="2641"/>
    <x v="2"/>
    <x v="5"/>
    <x v="3360"/>
    <d v="2014-09-01T20:09:38"/>
    <x v="2"/>
  </r>
  <r>
    <n v="3120"/>
    <s v="Subtropisch zwemparadijs Tropicana"/>
    <s v="Wij willen Tropicana het subtropisch zwemparadijs van Rotterdam op een nieuwe locatie gaan bouwen."/>
    <x v="381"/>
    <x v="2506"/>
    <x v="1"/>
    <x v="15"/>
    <s v="EUR"/>
    <n v="1462484196"/>
    <n v="1457303796"/>
    <b v="0"/>
    <x v="29"/>
    <b v="0"/>
    <s v="theater/spaces"/>
    <n v="0"/>
    <x v="2642"/>
    <x v="2"/>
    <x v="3"/>
    <x v="3361"/>
    <d v="2016-05-05T21:36:36"/>
    <x v="1"/>
  </r>
  <r>
    <n v="1985"/>
    <s v="Metrospective - photography project"/>
    <s v="A personal journey to document people on the worlds 10 largest metro systems. The end result being one truly epic photographic essay!"/>
    <x v="267"/>
    <x v="2378"/>
    <x v="1"/>
    <x v="4"/>
    <s v="GBP"/>
    <n v="1470178800"/>
    <n v="1467650771"/>
    <b v="0"/>
    <x v="9"/>
    <b v="0"/>
    <s v="photography/people"/>
    <n v="3"/>
    <x v="2643"/>
    <x v="3"/>
    <x v="20"/>
    <x v="3362"/>
    <d v="2016-08-02T23:00:00"/>
    <x v="1"/>
  </r>
  <r>
    <n v="3192"/>
    <s v="Arts in Conflict"/>
    <s v="This project challenges social issues affecting young people in areas of deprivation within the Belfast area (Northern Ireland)."/>
    <x v="22"/>
    <x v="2483"/>
    <x v="1"/>
    <x v="4"/>
    <s v="GBP"/>
    <n v="1425160800"/>
    <n v="1421274859"/>
    <b v="0"/>
    <x v="49"/>
    <b v="0"/>
    <s v="theater/musical"/>
    <n v="1"/>
    <x v="2643"/>
    <x v="2"/>
    <x v="18"/>
    <x v="3363"/>
    <d v="2015-02-28T22:00:00"/>
    <x v="4"/>
  </r>
  <r>
    <n v="1072"/>
    <s v="World Defense : Tower Defense"/>
    <s v="A tower defense game that is played anywhere on the earth's surface!  This project is to expand it to be multiplayer and mod support."/>
    <x v="36"/>
    <x v="2378"/>
    <x v="1"/>
    <x v="0"/>
    <s v="USD"/>
    <n v="1391630297"/>
    <n v="1389038297"/>
    <b v="0"/>
    <x v="9"/>
    <b v="0"/>
    <s v="games/video games"/>
    <n v="0"/>
    <x v="2643"/>
    <x v="7"/>
    <x v="23"/>
    <x v="336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x v="87"/>
    <x v="2507"/>
    <x v="1"/>
    <x v="4"/>
    <s v="GBP"/>
    <n v="1421498303"/>
    <n v="1418906303"/>
    <b v="0"/>
    <x v="11"/>
    <b v="0"/>
    <s v="film &amp; video/animation"/>
    <n v="2"/>
    <x v="2644"/>
    <x v="1"/>
    <x v="8"/>
    <x v="3365"/>
    <d v="2015-01-17T12:38:23"/>
    <x v="4"/>
  </r>
  <r>
    <n v="1659"/>
    <s v="The Penny Arcade Quartet's Christmas EP"/>
    <s v="The long awaited Christmas EP is in session! We need your help to get it professionally mixed, produced and manufactured."/>
    <x v="34"/>
    <x v="2508"/>
    <x v="2"/>
    <x v="4"/>
    <s v="GBP"/>
    <n v="1387281600"/>
    <n v="1384811721"/>
    <b v="0"/>
    <x v="16"/>
    <b v="1"/>
    <s v="music/pop"/>
    <n v="113"/>
    <x v="2645"/>
    <x v="6"/>
    <x v="13"/>
    <x v="3366"/>
    <d v="2013-12-17T12:00:00"/>
    <x v="6"/>
  </r>
  <r>
    <n v="1091"/>
    <s v="London Revolution - Open World RPG Minecraft Server"/>
    <s v="London Revolution is a Minecraft server in development. This is an open world RPG FPS server with questing and ruthless gangs."/>
    <x v="176"/>
    <x v="2390"/>
    <x v="1"/>
    <x v="4"/>
    <s v="GBP"/>
    <n v="1460313672"/>
    <n v="1457725272"/>
    <b v="0"/>
    <x v="12"/>
    <b v="0"/>
    <s v="games/video games"/>
    <n v="13"/>
    <x v="2646"/>
    <x v="7"/>
    <x v="23"/>
    <x v="3367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90"/>
    <x v="2390"/>
    <x v="1"/>
    <x v="0"/>
    <s v="USD"/>
    <n v="1447965917"/>
    <n v="1445370317"/>
    <b v="0"/>
    <x v="12"/>
    <b v="0"/>
    <s v="theater/spaces"/>
    <n v="3"/>
    <x v="2646"/>
    <x v="2"/>
    <x v="3"/>
    <x v="3368"/>
    <d v="2015-11-19T20:45:17"/>
    <x v="4"/>
  </r>
  <r>
    <n v="2893"/>
    <s v="REDISCOVERING KIA THE PLAY"/>
    <s v="Fundraising for REDISCOVERING KIA THE PLAY"/>
    <x v="1"/>
    <x v="2390"/>
    <x v="1"/>
    <x v="0"/>
    <s v="USD"/>
    <n v="1420768800"/>
    <n v="1415644395"/>
    <b v="0"/>
    <x v="12"/>
    <b v="0"/>
    <s v="theater/plays"/>
    <n v="1"/>
    <x v="2646"/>
    <x v="2"/>
    <x v="5"/>
    <x v="3369"/>
    <d v="2015-01-09T02:00:00"/>
    <x v="4"/>
  </r>
  <r>
    <n v="3201"/>
    <s v="Nothing Changes"/>
    <s v="Nothing Changes is a modern musical version of the Ragged Trousered Philanthropists exploring the inequalities of &quot;austerity Britain&quot;"/>
    <x v="65"/>
    <x v="2390"/>
    <x v="1"/>
    <x v="4"/>
    <s v="GBP"/>
    <n v="1409509477"/>
    <n v="1407695077"/>
    <b v="0"/>
    <x v="12"/>
    <b v="0"/>
    <s v="theater/musical"/>
    <n v="1"/>
    <x v="2646"/>
    <x v="2"/>
    <x v="18"/>
    <x v="3370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x v="14"/>
    <x v="2390"/>
    <x v="1"/>
    <x v="4"/>
    <s v="GBP"/>
    <n v="1407565504"/>
    <n v="1404973504"/>
    <b v="0"/>
    <x v="12"/>
    <b v="0"/>
    <s v="theater/plays"/>
    <n v="1"/>
    <x v="2646"/>
    <x v="2"/>
    <x v="5"/>
    <x v="3371"/>
    <d v="2014-08-09T06:25:04"/>
    <x v="2"/>
  </r>
  <r>
    <n v="2152"/>
    <s v="Space Shooter RPG+"/>
    <s v="Our game is going to be a space shooter that has RPG elements with New Game+! It will be unlike any space shooter ever played."/>
    <x v="8"/>
    <x v="1841"/>
    <x v="1"/>
    <x v="0"/>
    <s v="USD"/>
    <n v="1394909909"/>
    <n v="1392321509"/>
    <b v="0"/>
    <x v="9"/>
    <b v="0"/>
    <s v="games/video games"/>
    <n v="0"/>
    <x v="2646"/>
    <x v="7"/>
    <x v="23"/>
    <x v="3372"/>
    <d v="2014-03-15T18:58:29"/>
    <x v="2"/>
  </r>
  <r>
    <n v="460"/>
    <s v="Darwin's Kiss"/>
    <s v="An animated web series about biological evolution gone haywire."/>
    <x v="74"/>
    <x v="2390"/>
    <x v="1"/>
    <x v="0"/>
    <s v="USD"/>
    <n v="1401595200"/>
    <n v="1398862875"/>
    <b v="0"/>
    <x v="12"/>
    <b v="0"/>
    <s v="film &amp; video/animation"/>
    <n v="0"/>
    <x v="2646"/>
    <x v="1"/>
    <x v="8"/>
    <x v="3373"/>
    <d v="2014-06-01T04:00:00"/>
    <x v="2"/>
  </r>
  <r>
    <n v="1768"/>
    <s v="SWFTTR: Southwest Farm-to-Table Recipes"/>
    <s v="My goal is to create a catalog of farm-to-table recipes with stunning images from restaurants and farms in the southwest."/>
    <x v="1"/>
    <x v="2509"/>
    <x v="1"/>
    <x v="0"/>
    <s v="USD"/>
    <n v="1411824444"/>
    <n v="1406640444"/>
    <b v="1"/>
    <x v="3"/>
    <b v="0"/>
    <s v="photography/photobooks"/>
    <n v="4"/>
    <x v="2647"/>
    <x v="3"/>
    <x v="6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x v="26"/>
    <x v="2510"/>
    <x v="1"/>
    <x v="4"/>
    <s v="GBP"/>
    <n v="1377995523"/>
    <n v="1375403523"/>
    <b v="0"/>
    <x v="27"/>
    <b v="0"/>
    <s v="music/jazz"/>
    <n v="0"/>
    <x v="2648"/>
    <x v="6"/>
    <x v="27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x v="41"/>
    <x v="2031"/>
    <x v="1"/>
    <x v="4"/>
    <s v="GBP"/>
    <n v="1466323917"/>
    <n v="1463731917"/>
    <b v="0"/>
    <x v="18"/>
    <b v="0"/>
    <s v="food/food trucks"/>
    <n v="6"/>
    <x v="2649"/>
    <x v="5"/>
    <x v="10"/>
    <x v="3376"/>
    <d v="2016-06-19T08:11:57"/>
    <x v="1"/>
  </r>
  <r>
    <n v="3508"/>
    <s v="Roll The Dice Theatre Company"/>
    <s v="Roll The Dice Theatre Company revolves around taking risks in the game of life vicariously through beloved childhood games."/>
    <x v="226"/>
    <x v="2307"/>
    <x v="2"/>
    <x v="4"/>
    <s v="GBP"/>
    <n v="1462914000"/>
    <n v="1460914253"/>
    <b v="0"/>
    <x v="3"/>
    <b v="1"/>
    <s v="theater/plays"/>
    <n v="180"/>
    <x v="2650"/>
    <x v="2"/>
    <x v="5"/>
    <x v="3377"/>
    <d v="2016-05-10T21:00:0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x v="90"/>
    <x v="2472"/>
    <x v="1"/>
    <x v="4"/>
    <s v="GBP"/>
    <n v="1447451756"/>
    <n v="1444856156"/>
    <b v="0"/>
    <x v="0"/>
    <b v="0"/>
    <s v="publishing/translations"/>
    <n v="7"/>
    <x v="2650"/>
    <x v="4"/>
    <x v="7"/>
    <x v="3378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14"/>
    <x v="2473"/>
    <x v="0"/>
    <x v="8"/>
    <s v="CAD"/>
    <n v="1439533019"/>
    <n v="1436941019"/>
    <b v="0"/>
    <x v="17"/>
    <b v="0"/>
    <s v="technology/space exploration"/>
    <n v="1"/>
    <x v="2650"/>
    <x v="0"/>
    <x v="28"/>
    <x v="3379"/>
    <d v="2015-08-14T06:16:59"/>
    <x v="4"/>
  </r>
  <r>
    <n v="2683"/>
    <s v="Just Cereal - Mobile Cereal Bar"/>
    <s v="Cereal isn't only for breakfast! Help me bring cereal to the 92% of Americans who eat cereal everyday. Out of the home and to you!"/>
    <x v="38"/>
    <x v="2473"/>
    <x v="1"/>
    <x v="0"/>
    <s v="USD"/>
    <n v="1425233240"/>
    <n v="1422641240"/>
    <b v="0"/>
    <x v="17"/>
    <b v="0"/>
    <s v="food/food trucks"/>
    <n v="0"/>
    <x v="2650"/>
    <x v="5"/>
    <x v="10"/>
    <x v="3380"/>
    <d v="2015-03-01T18:07:20"/>
    <x v="4"/>
  </r>
  <r>
    <n v="2136"/>
    <s v="Dark Paradise"/>
    <s v="A dark and twisted game with physiological madness and corruption as a man becomes the ultimate bio weapon."/>
    <x v="68"/>
    <x v="2511"/>
    <x v="1"/>
    <x v="0"/>
    <s v="USD"/>
    <n v="1382184786"/>
    <n v="1379592786"/>
    <b v="0"/>
    <x v="9"/>
    <b v="0"/>
    <s v="games/video games"/>
    <n v="0"/>
    <x v="2651"/>
    <x v="7"/>
    <x v="23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x v="26"/>
    <x v="2148"/>
    <x v="1"/>
    <x v="0"/>
    <s v="USD"/>
    <n v="1370470430"/>
    <n v="1367878430"/>
    <b v="0"/>
    <x v="74"/>
    <b v="0"/>
    <s v="film &amp; video/animation"/>
    <n v="1"/>
    <x v="2652"/>
    <x v="1"/>
    <x v="8"/>
    <x v="3382"/>
    <d v="2013-06-05T22:13:50"/>
    <x v="6"/>
  </r>
  <r>
    <n v="2254"/>
    <s v="Green Couch Games Limited: FrogFlip!"/>
    <s v="A dexterity microgame by father/daughter team, Jason and Claire Kotarski. Make 100 project."/>
    <x v="34"/>
    <x v="2512"/>
    <x v="2"/>
    <x v="0"/>
    <s v="USD"/>
    <n v="1485271968"/>
    <n v="1484667168"/>
    <b v="0"/>
    <x v="405"/>
    <b v="1"/>
    <s v="games/tabletop games"/>
    <n v="460"/>
    <x v="2653"/>
    <x v="7"/>
    <x v="22"/>
    <x v="3383"/>
    <d v="2017-01-24T15:32:48"/>
    <x v="0"/>
  </r>
  <r>
    <n v="3397"/>
    <s v="Waiting for Godot - Blue Sky Theatre &amp; Arts"/>
    <s v="Help a group of recovering alcoholics bring Samuel Beckett's classic to a seaside town!"/>
    <x v="263"/>
    <x v="893"/>
    <x v="2"/>
    <x v="4"/>
    <s v="GBP"/>
    <n v="1455832800"/>
    <n v="1452338929"/>
    <b v="0"/>
    <x v="164"/>
    <b v="1"/>
    <s v="theater/plays"/>
    <n v="112"/>
    <x v="2653"/>
    <x v="2"/>
    <x v="5"/>
    <x v="3384"/>
    <d v="2016-02-18T22:00:00"/>
    <x v="1"/>
  </r>
  <r>
    <n v="125"/>
    <s v="Star Wars Fan Film (Canceled)"/>
    <s v="Due to my little sister finally having recovered from her surgery we can finally make our movie if we can get even a little help to pay"/>
    <x v="34"/>
    <x v="2212"/>
    <x v="0"/>
    <x v="8"/>
    <s v="CAD"/>
    <n v="1486165880"/>
    <n v="1480981880"/>
    <b v="0"/>
    <x v="0"/>
    <b v="0"/>
    <s v="film &amp; video/science fiction"/>
    <n v="14"/>
    <x v="2653"/>
    <x v="1"/>
    <x v="17"/>
    <x v="3385"/>
    <d v="2017-02-03T23:51:20"/>
    <x v="0"/>
  </r>
  <r>
    <n v="1558"/>
    <s v="Lucy Wood's Calendar - English Countryside 2016"/>
    <s v="A large 2016 wall-calendar (A3 when open) featuring 12 stunning photographs by Lucy Wood."/>
    <x v="160"/>
    <x v="2213"/>
    <x v="1"/>
    <x v="4"/>
    <s v="GBP"/>
    <n v="1440763920"/>
    <n v="1435656759"/>
    <b v="0"/>
    <x v="17"/>
    <b v="0"/>
    <s v="photography/nature"/>
    <n v="5"/>
    <x v="2653"/>
    <x v="3"/>
    <x v="35"/>
    <x v="338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x v="57"/>
    <x v="2213"/>
    <x v="1"/>
    <x v="0"/>
    <s v="USD"/>
    <n v="1410958191"/>
    <n v="1408366191"/>
    <b v="0"/>
    <x v="17"/>
    <b v="0"/>
    <s v="music/faith"/>
    <n v="1"/>
    <x v="2653"/>
    <x v="6"/>
    <x v="15"/>
    <x v="338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x v="49"/>
    <x v="2213"/>
    <x v="1"/>
    <x v="0"/>
    <s v="USD"/>
    <n v="1418091128"/>
    <n v="1415499128"/>
    <b v="0"/>
    <x v="17"/>
    <b v="0"/>
    <s v="food/food trucks"/>
    <n v="0"/>
    <x v="2653"/>
    <x v="5"/>
    <x v="10"/>
    <x v="3388"/>
    <d v="2014-12-09T02:12:08"/>
    <x v="2"/>
  </r>
  <r>
    <n v="1799"/>
    <s v="The UnDiscovered Image"/>
    <s v="The UnDiscovered Image, a monthly publication dedicated to photographers."/>
    <x v="57"/>
    <x v="2513"/>
    <x v="1"/>
    <x v="4"/>
    <s v="GBP"/>
    <n v="1415740408"/>
    <n v="1414008808"/>
    <b v="1"/>
    <x v="0"/>
    <b v="0"/>
    <s v="photography/photobooks"/>
    <n v="2"/>
    <x v="2654"/>
    <x v="3"/>
    <x v="6"/>
    <x v="3389"/>
    <d v="2014-11-11T21:13:28"/>
    <x v="2"/>
  </r>
  <r>
    <n v="3987"/>
    <s v="Write Now 5"/>
    <s v="Write Now 5 is a new writing festival in south east London promoting new work from emerging playwrights."/>
    <x v="254"/>
    <x v="1826"/>
    <x v="1"/>
    <x v="4"/>
    <s v="GBP"/>
    <n v="1400278290"/>
    <n v="1399414290"/>
    <b v="0"/>
    <x v="74"/>
    <b v="0"/>
    <s v="theater/plays"/>
    <n v="38"/>
    <x v="2655"/>
    <x v="2"/>
    <x v="5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x v="90"/>
    <x v="2100"/>
    <x v="3"/>
    <x v="0"/>
    <s v="USD"/>
    <n v="1490830331"/>
    <n v="1488241931"/>
    <b v="0"/>
    <x v="18"/>
    <b v="0"/>
    <s v="food/small batch"/>
    <n v="8"/>
    <x v="2656"/>
    <x v="5"/>
    <x v="29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x v="263"/>
    <x v="171"/>
    <x v="2"/>
    <x v="4"/>
    <s v="GBP"/>
    <n v="1419368925"/>
    <n v="1417208925"/>
    <b v="0"/>
    <x v="191"/>
    <b v="1"/>
    <s v="theater/plays"/>
    <n v="100"/>
    <x v="2657"/>
    <x v="2"/>
    <x v="5"/>
    <x v="3392"/>
    <d v="2014-12-23T21:08:45"/>
    <x v="2"/>
  </r>
  <r>
    <n v="2767"/>
    <s v="the Giant Turnip"/>
    <s v="An animated bedtime story with Dedka, Babka and the rest of the family working together on a BIG problem"/>
    <x v="57"/>
    <x v="2234"/>
    <x v="1"/>
    <x v="8"/>
    <s v="CAD"/>
    <n v="1439766050"/>
    <n v="1434582050"/>
    <b v="0"/>
    <x v="17"/>
    <b v="0"/>
    <s v="publishing/children's books"/>
    <n v="1"/>
    <x v="2658"/>
    <x v="4"/>
    <x v="37"/>
    <x v="3393"/>
    <d v="2015-08-16T23:00:50"/>
    <x v="4"/>
  </r>
  <r>
    <n v="3960"/>
    <s v="In The Time of New York"/>
    <s v="You are closer to your dreams than what you expect, your demons will always wait for you to realize them, theyâ€™ll torture you Manny."/>
    <x v="43"/>
    <x v="2431"/>
    <x v="1"/>
    <x v="0"/>
    <s v="USD"/>
    <n v="1451852256"/>
    <n v="1449260256"/>
    <b v="0"/>
    <x v="9"/>
    <b v="0"/>
    <s v="theater/plays"/>
    <n v="2"/>
    <x v="2659"/>
    <x v="2"/>
    <x v="5"/>
    <x v="3394"/>
    <d v="2016-01-03T20:17:36"/>
    <x v="1"/>
  </r>
  <r>
    <n v="2764"/>
    <s v="A Growing Adventure"/>
    <s v="My Budding Bears are four teddy bears living in an enchanted garden sharing friendship, tea parties and delightful adventures."/>
    <x v="57"/>
    <x v="2431"/>
    <x v="1"/>
    <x v="0"/>
    <s v="USD"/>
    <n v="1338404400"/>
    <n v="1335855631"/>
    <b v="0"/>
    <x v="9"/>
    <b v="0"/>
    <s v="publishing/children's books"/>
    <n v="1"/>
    <x v="2659"/>
    <x v="4"/>
    <x v="37"/>
    <x v="3395"/>
    <d v="2012-05-30T19:00:00"/>
    <x v="3"/>
  </r>
  <r>
    <n v="1068"/>
    <s v="The Quest To Save Hip Hop"/>
    <s v="THE QUEST TO SAVE HIP HOP is an old school beat em up st game that has a focus on old school hip hop and new age hip hop coming to pc."/>
    <x v="8"/>
    <x v="2431"/>
    <x v="1"/>
    <x v="0"/>
    <s v="USD"/>
    <n v="1460274864"/>
    <n v="1457686464"/>
    <b v="0"/>
    <x v="9"/>
    <b v="0"/>
    <s v="games/video games"/>
    <n v="0"/>
    <x v="2659"/>
    <x v="7"/>
    <x v="23"/>
    <x v="3396"/>
    <d v="2016-04-10T07:54:24"/>
    <x v="1"/>
  </r>
  <r>
    <n v="2138"/>
    <s v="Tales Of Tameria - Dawning Light"/>
    <s v="A game with a mixture of a few genres from RPG, Simulation and to adventure elements."/>
    <x v="90"/>
    <x v="2506"/>
    <x v="1"/>
    <x v="4"/>
    <s v="GBP"/>
    <n v="1383959939"/>
    <n v="1381364339"/>
    <b v="0"/>
    <x v="14"/>
    <b v="0"/>
    <s v="games/video games"/>
    <n v="13"/>
    <x v="2660"/>
    <x v="7"/>
    <x v="23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x v="90"/>
    <x v="2486"/>
    <x v="1"/>
    <x v="0"/>
    <s v="USD"/>
    <n v="1438959600"/>
    <n v="1437754137"/>
    <b v="0"/>
    <x v="17"/>
    <b v="0"/>
    <s v="theater/plays"/>
    <n v="3"/>
    <x v="2660"/>
    <x v="2"/>
    <x v="5"/>
    <x v="3398"/>
    <d v="2015-08-07T15:00:00"/>
    <x v="4"/>
  </r>
  <r>
    <n v="1093"/>
    <s v="Help get &quot;Don't Look&quot; on Steam Greenlight!"/>
    <s v="A little girl living isolated in the Canadian Rockies, you find your self  being lured into the hills in the middle of the night."/>
    <x v="225"/>
    <x v="2514"/>
    <x v="1"/>
    <x v="8"/>
    <s v="CAD"/>
    <n v="1455232937"/>
    <n v="1453936937"/>
    <b v="0"/>
    <x v="9"/>
    <b v="0"/>
    <s v="games/video games"/>
    <n v="14"/>
    <x v="2661"/>
    <x v="7"/>
    <x v="23"/>
    <x v="3399"/>
    <d v="2016-02-11T23:22:17"/>
    <x v="1"/>
  </r>
  <r>
    <n v="661"/>
    <s v="AirString"/>
    <s v="AirString keeps your AirPods from getting lost by keeping the pair together with a  durable and premium quality string."/>
    <x v="22"/>
    <x v="2410"/>
    <x v="1"/>
    <x v="0"/>
    <s v="USD"/>
    <n v="1477236559"/>
    <n v="1474644559"/>
    <b v="0"/>
    <x v="11"/>
    <b v="0"/>
    <s v="technology/wearables"/>
    <n v="1"/>
    <x v="2661"/>
    <x v="0"/>
    <x v="0"/>
    <x v="3400"/>
    <d v="2016-10-23T15:29:19"/>
    <x v="1"/>
  </r>
  <r>
    <n v="2058"/>
    <s v="Raspberry Pi Debug Clip"/>
    <s v="Making using the serial terminal on the Raspberry Pi as easy as Pi!"/>
    <x v="382"/>
    <x v="2515"/>
    <x v="2"/>
    <x v="4"/>
    <s v="GBP"/>
    <n v="1425326400"/>
    <n v="1421916830"/>
    <b v="0"/>
    <x v="497"/>
    <b v="1"/>
    <s v="technology/hardware"/>
    <n v="168"/>
    <x v="2662"/>
    <x v="0"/>
    <x v="4"/>
    <x v="3401"/>
    <d v="2015-03-02T20:00:00"/>
    <x v="4"/>
  </r>
  <r>
    <n v="1182"/>
    <s v="J &amp; D Rolling Smoke BBQ expansion"/>
    <s v="Two  years ago this business was started to help a local non-profit.  We have since expanded and provide jobs in our small community."/>
    <x v="90"/>
    <x v="2516"/>
    <x v="1"/>
    <x v="0"/>
    <s v="USD"/>
    <n v="1484239320"/>
    <n v="1482609088"/>
    <b v="0"/>
    <x v="9"/>
    <b v="0"/>
    <s v="food/food trucks"/>
    <n v="4"/>
    <x v="2663"/>
    <x v="5"/>
    <x v="10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x v="43"/>
    <x v="2517"/>
    <x v="1"/>
    <x v="0"/>
    <s v="USD"/>
    <n v="1455246504"/>
    <n v="1452654504"/>
    <b v="0"/>
    <x v="12"/>
    <b v="0"/>
    <s v="food/food trucks"/>
    <n v="1"/>
    <x v="2663"/>
    <x v="5"/>
    <x v="10"/>
    <x v="3403"/>
    <d v="2016-02-12T03:08:24"/>
    <x v="1"/>
  </r>
  <r>
    <n v="1905"/>
    <s v="Dad, we will get your AxleCrutch idea to the next level!"/>
    <s v="Before Dick Armstrong passed away unexpectedly in 2003, he invented an AxleCrutch device to help his customers-his idea lives on today."/>
    <x v="23"/>
    <x v="2516"/>
    <x v="1"/>
    <x v="0"/>
    <s v="USD"/>
    <n v="1410127994"/>
    <n v="1407535994"/>
    <b v="0"/>
    <x v="9"/>
    <b v="0"/>
    <s v="technology/gadgets"/>
    <n v="0"/>
    <x v="2663"/>
    <x v="0"/>
    <x v="2"/>
    <x v="3404"/>
    <d v="2014-09-07T22:13:14"/>
    <x v="2"/>
  </r>
  <r>
    <n v="900"/>
    <s v="Project Revive: Protecting the Creative Impulse"/>
    <s v="With Project Revive, I aim to protect and nurture the creative impulse through music."/>
    <x v="1"/>
    <x v="2517"/>
    <x v="1"/>
    <x v="0"/>
    <s v="USD"/>
    <n v="1459365802"/>
    <n v="1456777402"/>
    <b v="0"/>
    <x v="12"/>
    <b v="0"/>
    <s v="music/jazz"/>
    <n v="0"/>
    <x v="2663"/>
    <x v="6"/>
    <x v="27"/>
    <x v="3405"/>
    <d v="2016-03-30T19:23:22"/>
    <x v="1"/>
  </r>
  <r>
    <n v="1129"/>
    <s v="Angry words with Friends"/>
    <s v="This app will provide you with the ability to use your most favorite profanities while playing a game with your friends."/>
    <x v="26"/>
    <x v="2517"/>
    <x v="1"/>
    <x v="0"/>
    <s v="USD"/>
    <n v="1465107693"/>
    <n v="1462515693"/>
    <b v="0"/>
    <x v="12"/>
    <b v="0"/>
    <s v="games/mobile games"/>
    <n v="0"/>
    <x v="2663"/>
    <x v="7"/>
    <x v="31"/>
    <x v="3406"/>
    <d v="2016-06-05T06:21:33"/>
    <x v="1"/>
  </r>
  <r>
    <n v="3961"/>
    <s v="New Edinburgh play"/>
    <s v="I've written a fun new play exploring the reality of gay stereotypes in 2014 - with accommodation and venue hire it needs some dough :)"/>
    <x v="1"/>
    <x v="2517"/>
    <x v="1"/>
    <x v="4"/>
    <s v="GBP"/>
    <n v="1399584210"/>
    <n v="1397683410"/>
    <b v="0"/>
    <x v="12"/>
    <b v="0"/>
    <s v="theater/plays"/>
    <n v="0"/>
    <x v="2663"/>
    <x v="2"/>
    <x v="5"/>
    <x v="3407"/>
    <d v="2014-05-08T21:23:30"/>
    <x v="2"/>
  </r>
  <r>
    <n v="4041"/>
    <s v="In the Land of Gold"/>
    <s v="A bold, colouful, vibrant play centred around the last remaining monarchy of Africa."/>
    <x v="1"/>
    <x v="2517"/>
    <x v="1"/>
    <x v="4"/>
    <s v="GBP"/>
    <n v="1473160954"/>
    <n v="1467976954"/>
    <b v="0"/>
    <x v="12"/>
    <b v="0"/>
    <s v="theater/plays"/>
    <n v="0"/>
    <x v="2663"/>
    <x v="2"/>
    <x v="5"/>
    <x v="3408"/>
    <d v="2016-09-06T11:22:34"/>
    <x v="1"/>
  </r>
  <r>
    <n v="1117"/>
    <s v="Medieval Village"/>
    <s v="Experience the Medieval in your own village. Increase your village into a city and walk through the streets."/>
    <x v="90"/>
    <x v="2518"/>
    <x v="1"/>
    <x v="13"/>
    <s v="EUR"/>
    <n v="1451053313"/>
    <n v="1448461313"/>
    <b v="0"/>
    <x v="49"/>
    <b v="0"/>
    <s v="games/video games"/>
    <n v="8"/>
    <x v="2664"/>
    <x v="7"/>
    <x v="23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x v="26"/>
    <x v="2491"/>
    <x v="1"/>
    <x v="0"/>
    <s v="USD"/>
    <n v="1404356400"/>
    <n v="1402343765"/>
    <b v="0"/>
    <x v="17"/>
    <b v="0"/>
    <s v="film &amp; video/animation"/>
    <n v="0"/>
    <x v="2665"/>
    <x v="1"/>
    <x v="8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x v="90"/>
    <x v="2519"/>
    <x v="1"/>
    <x v="4"/>
    <s v="GBP"/>
    <n v="1442440800"/>
    <n v="1440497876"/>
    <b v="0"/>
    <x v="9"/>
    <b v="0"/>
    <s v="theater/spaces"/>
    <n v="4"/>
    <x v="2666"/>
    <x v="2"/>
    <x v="3"/>
    <x v="3411"/>
    <d v="2015-09-16T22:00:00"/>
    <x v="4"/>
  </r>
  <r>
    <n v="4107"/>
    <s v="Sacrifice"/>
    <s v="A new dramatic comedy dealing with a father's unwillingness to let go of his past causes major problems for the future of his daughter."/>
    <x v="65"/>
    <x v="2519"/>
    <x v="1"/>
    <x v="0"/>
    <s v="USD"/>
    <n v="1411596001"/>
    <n v="1409608801"/>
    <b v="0"/>
    <x v="9"/>
    <b v="0"/>
    <s v="theater/plays"/>
    <n v="2"/>
    <x v="2666"/>
    <x v="2"/>
    <x v="5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x v="160"/>
    <x v="2298"/>
    <x v="1"/>
    <x v="0"/>
    <s v="USD"/>
    <n v="1425337200"/>
    <n v="1421432810"/>
    <b v="0"/>
    <x v="0"/>
    <b v="0"/>
    <s v="theater/plays"/>
    <n v="8"/>
    <x v="2667"/>
    <x v="2"/>
    <x v="5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x v="225"/>
    <x v="2520"/>
    <x v="2"/>
    <x v="4"/>
    <s v="GBP"/>
    <n v="1424378748"/>
    <n v="1421786748"/>
    <b v="0"/>
    <x v="241"/>
    <b v="1"/>
    <s v="technology/space exploration"/>
    <n v="164"/>
    <x v="2668"/>
    <x v="0"/>
    <x v="28"/>
    <x v="3414"/>
    <d v="2015-02-19T20:45:48"/>
    <x v="4"/>
  </r>
  <r>
    <n v="2213"/>
    <s v="WINTER WALK WITH ME ~ Hasenfang Album"/>
    <s v="NOTE: THIS PROJECT IS ALREADY 100% FUNDED!!! _x000a_This is an &quot;Extended Campaign Run&quot; for anyone who wants a CD of my seventh solo album."/>
    <x v="383"/>
    <x v="2521"/>
    <x v="2"/>
    <x v="0"/>
    <s v="USD"/>
    <n v="1431719379"/>
    <n v="1429127379"/>
    <b v="0"/>
    <x v="1"/>
    <b v="1"/>
    <s v="music/electronic music"/>
    <n v="200"/>
    <x v="2669"/>
    <x v="6"/>
    <x v="25"/>
    <x v="3415"/>
    <d v="2015-05-15T19:49:39"/>
    <x v="4"/>
  </r>
  <r>
    <n v="847"/>
    <s v="CENTROPYMUSIC"/>
    <s v="MUSIC WITH MEANING!  MUSIC THAT MATTERS!!!"/>
    <x v="311"/>
    <x v="2521"/>
    <x v="2"/>
    <x v="0"/>
    <s v="USD"/>
    <n v="1436555376"/>
    <n v="1433963376"/>
    <b v="0"/>
    <x v="1"/>
    <b v="1"/>
    <s v="music/metal"/>
    <n v="100"/>
    <x v="2669"/>
    <x v="6"/>
    <x v="40"/>
    <x v="3416"/>
    <d v="2015-07-10T19:09:36"/>
    <x v="4"/>
  </r>
  <r>
    <n v="4016"/>
    <s v="MENTAL Play"/>
    <s v="A new play and project exploring challenges faced by young adults struggling with mental health issues in contemporary Britain."/>
    <x v="34"/>
    <x v="2212"/>
    <x v="1"/>
    <x v="4"/>
    <s v="GBP"/>
    <n v="1410987400"/>
    <n v="1408395400"/>
    <b v="0"/>
    <x v="18"/>
    <b v="0"/>
    <s v="theater/plays"/>
    <n v="14"/>
    <x v="2669"/>
    <x v="2"/>
    <x v="5"/>
    <x v="3417"/>
    <d v="2014-09-17T20:56:40"/>
    <x v="2"/>
  </r>
  <r>
    <n v="3735"/>
    <s v="Women Beware Women"/>
    <s v="Young Actor's taking on a Jacobean tragedy. Family, betrayal, love, lust, sex and death."/>
    <x v="346"/>
    <x v="2458"/>
    <x v="1"/>
    <x v="4"/>
    <s v="GBP"/>
    <n v="1432831089"/>
    <n v="1430239089"/>
    <b v="0"/>
    <x v="12"/>
    <b v="0"/>
    <s v="theater/plays"/>
    <n v="13"/>
    <x v="2669"/>
    <x v="2"/>
    <x v="5"/>
    <x v="3418"/>
    <d v="2015-05-28T16:38:0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34"/>
    <x v="1841"/>
    <x v="1"/>
    <x v="0"/>
    <s v="USD"/>
    <n v="1268636340"/>
    <n v="1263982307"/>
    <b v="0"/>
    <x v="27"/>
    <b v="0"/>
    <s v="games/video games"/>
    <n v="10"/>
    <x v="2669"/>
    <x v="7"/>
    <x v="23"/>
    <x v="3419"/>
    <d v="2010-03-15T06:59:00"/>
    <x v="7"/>
  </r>
  <r>
    <n v="3745"/>
    <s v="Tyke Theatre Web Show"/>
    <s v="Tyke wants to expand her puppet theater show to weekly online web shows and is looking for backers."/>
    <x v="226"/>
    <x v="2521"/>
    <x v="1"/>
    <x v="0"/>
    <s v="USD"/>
    <n v="1407689102"/>
    <n v="1405097102"/>
    <b v="0"/>
    <x v="1"/>
    <b v="0"/>
    <s v="theater/plays"/>
    <n v="10"/>
    <x v="2669"/>
    <x v="2"/>
    <x v="5"/>
    <x v="342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x v="176"/>
    <x v="2521"/>
    <x v="1"/>
    <x v="0"/>
    <s v="USD"/>
    <n v="1442635140"/>
    <n v="1442243484"/>
    <b v="0"/>
    <x v="1"/>
    <b v="0"/>
    <s v="theater/plays"/>
    <n v="5"/>
    <x v="2669"/>
    <x v="2"/>
    <x v="5"/>
    <x v="3421"/>
    <d v="2015-09-19T03:59:00"/>
    <x v="4"/>
  </r>
  <r>
    <n v="1100"/>
    <s v="Aeldengald Saga Book I"/>
    <s v="A retro style puzzle rpg with a dark story. Your decisions will influence the world and decide the outcome of the story."/>
    <x v="57"/>
    <x v="803"/>
    <x v="1"/>
    <x v="13"/>
    <s v="EUR"/>
    <n v="1455417571"/>
    <n v="1452825571"/>
    <b v="0"/>
    <x v="29"/>
    <b v="0"/>
    <s v="games/video games"/>
    <n v="3"/>
    <x v="2669"/>
    <x v="7"/>
    <x v="23"/>
    <x v="3422"/>
    <d v="2016-02-14T02:39:31"/>
    <x v="1"/>
  </r>
  <r>
    <n v="1042"/>
    <s v="Ben's Top 5 podcast (Canceled)"/>
    <s v="Hello! I'm Ben and I have been wanting to start a podcast for a while. I am looking to kickstart the process and get into the game!"/>
    <x v="274"/>
    <x v="2521"/>
    <x v="0"/>
    <x v="0"/>
    <s v="USD"/>
    <n v="1410516000"/>
    <n v="1406824948"/>
    <b v="0"/>
    <x v="1"/>
    <b v="0"/>
    <s v="journalism/audio"/>
    <n v="2"/>
    <x v="2669"/>
    <x v="8"/>
    <x v="32"/>
    <x v="342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x v="34"/>
    <x v="2521"/>
    <x v="1"/>
    <x v="4"/>
    <s v="GBP"/>
    <n v="1432328400"/>
    <n v="1430734844"/>
    <b v="0"/>
    <x v="1"/>
    <b v="0"/>
    <s v="theater/plays"/>
    <n v="2"/>
    <x v="2669"/>
    <x v="2"/>
    <x v="5"/>
    <x v="3424"/>
    <d v="2015-05-22T21:00:00"/>
    <x v="4"/>
  </r>
  <r>
    <n v="1789"/>
    <s v="Paintball: Beyond The Paint"/>
    <s v="I want to create a portfolio to show all the aspects of the adrenaline filled game of paintball. Focusing on tournament players"/>
    <x v="10"/>
    <x v="2103"/>
    <x v="1"/>
    <x v="0"/>
    <s v="USD"/>
    <n v="1421042403"/>
    <n v="1415858403"/>
    <b v="1"/>
    <x v="9"/>
    <b v="0"/>
    <s v="photography/photobooks"/>
    <n v="1"/>
    <x v="2669"/>
    <x v="3"/>
    <x v="6"/>
    <x v="3425"/>
    <d v="2015-01-12T06:00:03"/>
    <x v="4"/>
  </r>
  <r>
    <n v="497"/>
    <s v="Galaxy Probe Kids"/>
    <s v="live-action/animated series pilot."/>
    <x v="384"/>
    <x v="2308"/>
    <x v="1"/>
    <x v="0"/>
    <s v="USD"/>
    <n v="1419483600"/>
    <n v="1414889665"/>
    <b v="0"/>
    <x v="17"/>
    <b v="0"/>
    <s v="film &amp; video/animation"/>
    <n v="1"/>
    <x v="2669"/>
    <x v="1"/>
    <x v="8"/>
    <x v="3426"/>
    <d v="2014-12-25T05:00:00"/>
    <x v="2"/>
  </r>
  <r>
    <n v="884"/>
    <s v="Angwish &quot;I Wanna Be Your Monkey&quot; Music Video"/>
    <s v="We need to hire an animal trainer to have a chimpanzee actor perform in our music video with us!"/>
    <x v="65"/>
    <x v="2458"/>
    <x v="1"/>
    <x v="0"/>
    <s v="USD"/>
    <n v="1336789860"/>
    <n v="1331666146"/>
    <b v="0"/>
    <x v="12"/>
    <b v="0"/>
    <s v="music/indie rock"/>
    <n v="1"/>
    <x v="2669"/>
    <x v="6"/>
    <x v="12"/>
    <x v="3427"/>
    <d v="2012-05-12T02:31:00"/>
    <x v="3"/>
  </r>
  <r>
    <n v="1073"/>
    <s v="Rainbow Ball to the Iphone"/>
    <s v="We want to bring our Game Rainbow Ball to the iphone and to do that we need a little help"/>
    <x v="160"/>
    <x v="2521"/>
    <x v="1"/>
    <x v="0"/>
    <s v="USD"/>
    <n v="1318806541"/>
    <n v="1316214541"/>
    <b v="0"/>
    <x v="1"/>
    <b v="0"/>
    <s v="games/video games"/>
    <n v="1"/>
    <x v="2669"/>
    <x v="7"/>
    <x v="23"/>
    <x v="3428"/>
    <d v="2011-10-16T23:09:01"/>
    <x v="5"/>
  </r>
  <r>
    <n v="2841"/>
    <s v="The Dead Loss"/>
    <s v="1920's London; two brothers try to make a name for themselves in the underground crime world but encounter a ruthless Irish mob boss."/>
    <x v="90"/>
    <x v="2521"/>
    <x v="1"/>
    <x v="4"/>
    <s v="GBP"/>
    <n v="1450032297"/>
    <n v="1444844697"/>
    <b v="0"/>
    <x v="1"/>
    <b v="0"/>
    <s v="theater/plays"/>
    <n v="1"/>
    <x v="2669"/>
    <x v="2"/>
    <x v="5"/>
    <x v="3429"/>
    <d v="2015-12-13T18:44:57"/>
    <x v="4"/>
  </r>
  <r>
    <n v="3121"/>
    <s v="Ant Farm Theatre Project (Canceled)"/>
    <s v="I going to build a theatre for a local ant farm so that Ants can put on their theatre productions."/>
    <x v="41"/>
    <x v="2521"/>
    <x v="0"/>
    <x v="8"/>
    <s v="CAD"/>
    <n v="1411748335"/>
    <n v="1406564335"/>
    <b v="0"/>
    <x v="1"/>
    <b v="0"/>
    <s v="theater/spaces"/>
    <n v="1"/>
    <x v="2669"/>
    <x v="2"/>
    <x v="3"/>
    <x v="343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150"/>
    <x v="2521"/>
    <x v="3"/>
    <x v="0"/>
    <s v="USD"/>
    <n v="1492542819"/>
    <n v="1489090419"/>
    <b v="0"/>
    <x v="1"/>
    <b v="0"/>
    <s v="theater/plays"/>
    <n v="1"/>
    <x v="2669"/>
    <x v="2"/>
    <x v="5"/>
    <x v="3431"/>
    <d v="2017-04-18T19:13:39"/>
    <x v="0"/>
  </r>
  <r>
    <n v="3736"/>
    <s v="Hot Dogs a new play by Suhayla El-Bushra"/>
    <s v="Hot Dogs is a new play that tackles sexism in schools and addresses issues that current sex/relationship education fails to."/>
    <x v="41"/>
    <x v="2521"/>
    <x v="1"/>
    <x v="4"/>
    <s v="GBP"/>
    <n v="1427133600"/>
    <n v="1423847093"/>
    <b v="0"/>
    <x v="1"/>
    <b v="0"/>
    <s v="theater/plays"/>
    <n v="1"/>
    <x v="2669"/>
    <x v="2"/>
    <x v="5"/>
    <x v="3432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x v="162"/>
    <x v="2521"/>
    <x v="1"/>
    <x v="0"/>
    <s v="USD"/>
    <n v="1441037097"/>
    <n v="1438445097"/>
    <b v="0"/>
    <x v="1"/>
    <b v="0"/>
    <s v="theater/plays"/>
    <n v="1"/>
    <x v="2669"/>
    <x v="2"/>
    <x v="5"/>
    <x v="3433"/>
    <d v="2015-08-31T16:04:57"/>
    <x v="4"/>
  </r>
  <r>
    <n v="597"/>
    <s v="Rolodex: One Contact List to Rule Them All"/>
    <s v="Rolodex is a web application that strives to nurture business to business relationships by connecting users via email."/>
    <x v="49"/>
    <x v="2458"/>
    <x v="1"/>
    <x v="0"/>
    <s v="USD"/>
    <n v="1469980800"/>
    <n v="1466787335"/>
    <b v="0"/>
    <x v="12"/>
    <b v="0"/>
    <s v="technology/web"/>
    <n v="0"/>
    <x v="2669"/>
    <x v="0"/>
    <x v="24"/>
    <x v="3434"/>
    <d v="2016-07-31T16:00:00"/>
    <x v="1"/>
  </r>
  <r>
    <n v="3852"/>
    <s v="Rob Base Presents Unequally Yoked The Stage Play"/>
    <s v="Writer/Director Lynette J. Blackwell presents the hilarious entangled love story of when evil and good attempt to coexist."/>
    <x v="22"/>
    <x v="2458"/>
    <x v="1"/>
    <x v="0"/>
    <s v="USD"/>
    <n v="1427427276"/>
    <n v="1425270876"/>
    <b v="0"/>
    <x v="12"/>
    <b v="0"/>
    <s v="theater/plays"/>
    <n v="0"/>
    <x v="2669"/>
    <x v="2"/>
    <x v="5"/>
    <x v="3435"/>
    <d v="2015-03-27T03:34:36"/>
    <x v="4"/>
  </r>
  <r>
    <n v="120"/>
    <s v="Time Live: A short film (Canceled)"/>
    <s v="Now, you can chat with people from the history, by our sport cam with the time machine. However, the girl had some trouble to use it."/>
    <x v="4"/>
    <x v="2521"/>
    <x v="0"/>
    <x v="1"/>
    <s v="HKD"/>
    <n v="1475457107"/>
    <n v="1472865107"/>
    <b v="0"/>
    <x v="1"/>
    <b v="0"/>
    <s v="film &amp; video/science fiction"/>
    <n v="0"/>
    <x v="2669"/>
    <x v="1"/>
    <x v="17"/>
    <x v="3436"/>
    <d v="2016-10-03T01:11:47"/>
    <x v="1"/>
  </r>
  <r>
    <n v="142"/>
    <s v="SAMANTHA  SHADOW (Canceled)"/>
    <s v="A science fiction series about a women trying to stave off a mysterious appearance of monsters from getting out of a dark alley."/>
    <x v="43"/>
    <x v="2521"/>
    <x v="0"/>
    <x v="0"/>
    <s v="USD"/>
    <n v="1416176778"/>
    <n v="1414358778"/>
    <b v="0"/>
    <x v="1"/>
    <b v="0"/>
    <s v="film &amp; video/science fiction"/>
    <n v="0"/>
    <x v="2669"/>
    <x v="1"/>
    <x v="17"/>
    <x v="3437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x v="19"/>
    <x v="2521"/>
    <x v="0"/>
    <x v="0"/>
    <s v="USD"/>
    <n v="1467541545"/>
    <n v="1464085545"/>
    <b v="0"/>
    <x v="1"/>
    <b v="0"/>
    <s v="film &amp; video/science fiction"/>
    <n v="0"/>
    <x v="2669"/>
    <x v="1"/>
    <x v="17"/>
    <x v="3438"/>
    <d v="2016-07-03T10:25:45"/>
    <x v="1"/>
  </r>
  <r>
    <n v="215"/>
    <s v="Invisible Scars"/>
    <s v="A short drama based on a true events. Story of a British Soldier who comes back home suffering from Post Traumatic Stress Disorder."/>
    <x v="202"/>
    <x v="2521"/>
    <x v="1"/>
    <x v="4"/>
    <s v="GBP"/>
    <n v="1455753540"/>
    <n v="1452058282"/>
    <b v="0"/>
    <x v="1"/>
    <b v="0"/>
    <s v="film &amp; video/drama"/>
    <n v="0"/>
    <x v="2669"/>
    <x v="1"/>
    <x v="1"/>
    <x v="3439"/>
    <d v="2016-02-17T23:59:00"/>
    <x v="1"/>
  </r>
  <r>
    <n v="482"/>
    <s v="Animated Stand-up Routines Shenanigans"/>
    <s v="Help me quit my day job and also create animated Stand-up routines from local up and coming comedians."/>
    <x v="22"/>
    <x v="2521"/>
    <x v="1"/>
    <x v="0"/>
    <s v="USD"/>
    <n v="1460644440"/>
    <n v="1458336690"/>
    <b v="0"/>
    <x v="1"/>
    <b v="0"/>
    <s v="film &amp; video/animation"/>
    <n v="0"/>
    <x v="2669"/>
    <x v="1"/>
    <x v="8"/>
    <x v="3440"/>
    <d v="2016-04-14T14:34:00"/>
    <x v="1"/>
  </r>
  <r>
    <n v="509"/>
    <s v="Indian in Chelsea - Web Animated series"/>
    <s v="A hilarious comedy podcast being turned into an animated series  about an indian servant and his boss."/>
    <x v="1"/>
    <x v="2521"/>
    <x v="1"/>
    <x v="4"/>
    <s v="GBP"/>
    <n v="1435504170"/>
    <n v="1432912170"/>
    <b v="0"/>
    <x v="1"/>
    <b v="0"/>
    <s v="film &amp; video/animation"/>
    <n v="0"/>
    <x v="2669"/>
    <x v="1"/>
    <x v="8"/>
    <x v="3441"/>
    <d v="2015-06-28T15:09:30"/>
    <x v="4"/>
  </r>
  <r>
    <n v="577"/>
    <s v="everydayrelay"/>
    <s v="Emails are one of pervasively used mode of communication today. However, emails can be personal and sometimes discretion is needed."/>
    <x v="1"/>
    <x v="2521"/>
    <x v="1"/>
    <x v="0"/>
    <s v="USD"/>
    <n v="1463753302"/>
    <n v="1458569302"/>
    <b v="0"/>
    <x v="1"/>
    <b v="0"/>
    <s v="technology/web"/>
    <n v="0"/>
    <x v="2669"/>
    <x v="0"/>
    <x v="24"/>
    <x v="3442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x v="1"/>
    <x v="2521"/>
    <x v="0"/>
    <x v="15"/>
    <s v="EUR"/>
    <n v="1432479600"/>
    <n v="1428507409"/>
    <b v="0"/>
    <x v="1"/>
    <b v="0"/>
    <s v="technology/web"/>
    <n v="0"/>
    <x v="2669"/>
    <x v="0"/>
    <x v="24"/>
    <x v="3443"/>
    <d v="2015-05-24T15:00:00"/>
    <x v="4"/>
  </r>
  <r>
    <n v="630"/>
    <s v="Ecosteader (Canceled)"/>
    <s v="Land development network for an eco-conscious collective. Community portal features ideas on lean design, green building, urban ecology"/>
    <x v="385"/>
    <x v="2521"/>
    <x v="0"/>
    <x v="0"/>
    <s v="USD"/>
    <n v="1441516200"/>
    <n v="1438959121"/>
    <b v="0"/>
    <x v="1"/>
    <b v="0"/>
    <s v="technology/web"/>
    <n v="0"/>
    <x v="2669"/>
    <x v="0"/>
    <x v="24"/>
    <x v="3444"/>
    <d v="2015-09-06T05:10:00"/>
    <x v="4"/>
  </r>
  <r>
    <n v="771"/>
    <s v="Donald Trump Presidential Stress Cube"/>
    <s v="A satire gift, the stress cube has original artwork, comes on a custom mahogany stand and has a funny exercise booklet."/>
    <x v="35"/>
    <x v="2521"/>
    <x v="1"/>
    <x v="0"/>
    <s v="USD"/>
    <n v="1454183202"/>
    <n v="1449863202"/>
    <b v="0"/>
    <x v="1"/>
    <b v="0"/>
    <s v="publishing/fiction"/>
    <n v="0"/>
    <x v="2669"/>
    <x v="4"/>
    <x v="36"/>
    <x v="3445"/>
    <d v="2016-01-30T19:46:42"/>
    <x v="1"/>
  </r>
  <r>
    <n v="1176"/>
    <s v="Mirlin's Sushi"/>
    <s v="Mirlins Sushi!_x000a_Find us on Facebook!_x000a_(Gives backers a voice, and a direct link to us! No kickstarter disappearing act here!)"/>
    <x v="386"/>
    <x v="2521"/>
    <x v="1"/>
    <x v="2"/>
    <s v="AUD"/>
    <n v="1488805200"/>
    <n v="1484094498"/>
    <b v="0"/>
    <x v="1"/>
    <b v="0"/>
    <s v="food/food trucks"/>
    <n v="0"/>
    <x v="2669"/>
    <x v="5"/>
    <x v="10"/>
    <x v="3446"/>
    <d v="2017-03-06T13:00:00"/>
    <x v="0"/>
  </r>
  <r>
    <n v="1543"/>
    <s v="Sunrises in the MidWest"/>
    <s v="I plan to take pictures of the sunrise in the MidWest every day in 2015 and compile them in a slide show for distribution."/>
    <x v="262"/>
    <x v="2521"/>
    <x v="1"/>
    <x v="0"/>
    <s v="USD"/>
    <n v="1416662034"/>
    <n v="1414066434"/>
    <b v="0"/>
    <x v="1"/>
    <b v="0"/>
    <s v="photography/nature"/>
    <n v="0"/>
    <x v="2669"/>
    <x v="3"/>
    <x v="35"/>
    <x v="3447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x v="22"/>
    <x v="2521"/>
    <x v="0"/>
    <x v="0"/>
    <s v="USD"/>
    <n v="1432843500"/>
    <n v="1430124509"/>
    <b v="0"/>
    <x v="1"/>
    <b v="0"/>
    <s v="publishing/art books"/>
    <n v="0"/>
    <x v="2669"/>
    <x v="4"/>
    <x v="33"/>
    <x v="3448"/>
    <d v="2015-05-28T20:05:00"/>
    <x v="4"/>
  </r>
  <r>
    <n v="1867"/>
    <s v="Meme Wars - Dank Age"/>
    <s v="A mix of PokemonGo, Game of War- Fire Age, DragonSoul, &amp; Throwdown. Join a clan, collect meme, upgrade features, fight, &amp; compete."/>
    <x v="26"/>
    <x v="2521"/>
    <x v="1"/>
    <x v="0"/>
    <s v="USD"/>
    <n v="1478383912"/>
    <n v="1475791912"/>
    <b v="0"/>
    <x v="1"/>
    <b v="0"/>
    <s v="games/mobile games"/>
    <n v="0"/>
    <x v="2669"/>
    <x v="7"/>
    <x v="31"/>
    <x v="3449"/>
    <d v="2016-11-05T22:11:52"/>
    <x v="1"/>
  </r>
  <r>
    <n v="1911"/>
    <s v="Charge Furniture"/>
    <s v="Charge furniture, making it simple and comfortable to charge your USB devices without leaving the comfort of your couch or armchair"/>
    <x v="387"/>
    <x v="2521"/>
    <x v="1"/>
    <x v="14"/>
    <s v="NZD"/>
    <n v="1407545334"/>
    <n v="1404953334"/>
    <b v="0"/>
    <x v="1"/>
    <b v="0"/>
    <s v="technology/gadgets"/>
    <n v="0"/>
    <x v="2669"/>
    <x v="0"/>
    <x v="2"/>
    <x v="3450"/>
    <d v="2014-08-09T00:48:54"/>
    <x v="2"/>
  </r>
  <r>
    <n v="2374"/>
    <s v="Alcohol On Call (Canceled)"/>
    <s v="Next time you want a beer, put down your keys and pick up your phone. We prevent drunk driving by delivering alcohol to you at home."/>
    <x v="111"/>
    <x v="2521"/>
    <x v="0"/>
    <x v="0"/>
    <s v="USD"/>
    <n v="1423772060"/>
    <n v="1421180060"/>
    <b v="0"/>
    <x v="1"/>
    <b v="0"/>
    <s v="technology/web"/>
    <n v="0"/>
    <x v="2669"/>
    <x v="0"/>
    <x v="24"/>
    <x v="3451"/>
    <d v="2015-02-12T20:14:20"/>
    <x v="4"/>
  </r>
  <r>
    <n v="2396"/>
    <s v="Projektwebseite (Canceled)"/>
    <s v="I'm creating a website with projects which I'll create later / Ich erstelle eine Webseite mit Projekten, welche ich spÃ¤ter erstelle."/>
    <x v="1"/>
    <x v="2521"/>
    <x v="0"/>
    <x v="18"/>
    <s v="CHF"/>
    <n v="1444940558"/>
    <n v="1442348558"/>
    <b v="0"/>
    <x v="1"/>
    <b v="0"/>
    <s v="technology/web"/>
    <n v="0"/>
    <x v="2669"/>
    <x v="0"/>
    <x v="24"/>
    <x v="3452"/>
    <d v="2015-10-15T20:22:38"/>
    <x v="4"/>
  </r>
  <r>
    <n v="2685"/>
    <s v="Nana's Home Cooking on Wheels"/>
    <s v="Home cooked meals made by Nana. Indiana's famous tenderloin sandwiches, Nana's homemade cole slaw and so much more."/>
    <x v="7"/>
    <x v="2521"/>
    <x v="1"/>
    <x v="0"/>
    <s v="USD"/>
    <n v="1430149330"/>
    <n v="1424968930"/>
    <b v="0"/>
    <x v="1"/>
    <b v="0"/>
    <s v="food/food trucks"/>
    <n v="0"/>
    <x v="2669"/>
    <x v="5"/>
    <x v="10"/>
    <x v="3453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x v="43"/>
    <x v="2521"/>
    <x v="1"/>
    <x v="0"/>
    <s v="USD"/>
    <n v="1437149004"/>
    <n v="1434557004"/>
    <b v="0"/>
    <x v="1"/>
    <b v="0"/>
    <s v="publishing/children's books"/>
    <n v="0"/>
    <x v="2669"/>
    <x v="4"/>
    <x v="37"/>
    <x v="3454"/>
    <d v="2015-07-17T16:03:24"/>
    <x v="4"/>
  </r>
  <r>
    <n v="3110"/>
    <s v="Hip Justice Catmunity Center"/>
    <s v="Cat People Unite! It's time we get a space of our own to relax, socialize and learn! Join the Catmunity!"/>
    <x v="23"/>
    <x v="2521"/>
    <x v="1"/>
    <x v="0"/>
    <s v="USD"/>
    <n v="1487465119"/>
    <n v="1484009119"/>
    <b v="0"/>
    <x v="1"/>
    <b v="0"/>
    <s v="theater/spaces"/>
    <n v="0"/>
    <x v="2669"/>
    <x v="2"/>
    <x v="3"/>
    <x v="3455"/>
    <d v="2017-02-19T00:45:19"/>
    <x v="0"/>
  </r>
  <r>
    <n v="3132"/>
    <s v="A Bite of a Snake Play"/>
    <s v="Smells Like Money, Drips Like Honey, Taste Like Mocha, Better Run AWAY"/>
    <x v="8"/>
    <x v="2521"/>
    <x v="3"/>
    <x v="0"/>
    <s v="USD"/>
    <n v="1492759460"/>
    <n v="1487579060"/>
    <b v="0"/>
    <x v="1"/>
    <b v="0"/>
    <s v="theater/plays"/>
    <n v="0"/>
    <x v="2669"/>
    <x v="2"/>
    <x v="5"/>
    <x v="3456"/>
    <d v="2017-04-21T07:24:20"/>
    <x v="0"/>
  </r>
  <r>
    <n v="3868"/>
    <s v="1000 words (Canceled)"/>
    <s v="New collection of music by Scott Evan Davis!"/>
    <x v="1"/>
    <x v="2521"/>
    <x v="0"/>
    <x v="4"/>
    <s v="GBP"/>
    <n v="1410191405"/>
    <n v="1408031405"/>
    <b v="0"/>
    <x v="1"/>
    <b v="0"/>
    <s v="theater/musical"/>
    <n v="0"/>
    <x v="2669"/>
    <x v="2"/>
    <x v="18"/>
    <x v="3457"/>
    <d v="2014-09-08T15:50:05"/>
    <x v="2"/>
  </r>
  <r>
    <n v="3878"/>
    <s v="Boys In The Arts Scholarship Program (Canceled)"/>
    <s v="Encouraging young males to engage in vocational development in the art of musical theater and related dance classes."/>
    <x v="55"/>
    <x v="2521"/>
    <x v="0"/>
    <x v="0"/>
    <s v="USD"/>
    <n v="1435636740"/>
    <n v="1433014746"/>
    <b v="0"/>
    <x v="1"/>
    <b v="0"/>
    <s v="theater/musical"/>
    <n v="0"/>
    <x v="2669"/>
    <x v="2"/>
    <x v="18"/>
    <x v="3458"/>
    <d v="2015-06-30T03:59:00"/>
    <x v="4"/>
  </r>
  <r>
    <n v="3917"/>
    <s v="Romeo and Juliet by Cry of Curs"/>
    <s v="We place the actors and script to the fore, with productions stripped down to barest level, aiming to make theatre accessible."/>
    <x v="63"/>
    <x v="2521"/>
    <x v="1"/>
    <x v="4"/>
    <s v="GBP"/>
    <n v="1410439161"/>
    <n v="1407847161"/>
    <b v="0"/>
    <x v="1"/>
    <b v="0"/>
    <s v="theater/plays"/>
    <n v="0"/>
    <x v="2669"/>
    <x v="2"/>
    <x v="5"/>
    <x v="3459"/>
    <d v="2014-09-11T12:39:21"/>
    <x v="2"/>
  </r>
  <r>
    <n v="4000"/>
    <s v="The Escorts"/>
    <s v="An Enticing Trip into the World of Assisted Dying"/>
    <x v="10"/>
    <x v="2521"/>
    <x v="1"/>
    <x v="0"/>
    <s v="USD"/>
    <n v="1462631358"/>
    <n v="1457450958"/>
    <b v="0"/>
    <x v="1"/>
    <b v="0"/>
    <s v="theater/plays"/>
    <n v="0"/>
    <x v="2669"/>
    <x v="2"/>
    <x v="5"/>
    <x v="3460"/>
    <d v="2016-05-07T14:29:18"/>
    <x v="1"/>
  </r>
  <r>
    <n v="4084"/>
    <s v="WANTS (We Are Not The Same)"/>
    <s v="WANTS deals with diversity in all its various facets._x000a_The drama is set in a futuristic society where no diversity si accepted."/>
    <x v="43"/>
    <x v="2521"/>
    <x v="1"/>
    <x v="10"/>
    <s v="EUR"/>
    <n v="1476008906"/>
    <n v="1473416906"/>
    <b v="0"/>
    <x v="1"/>
    <b v="0"/>
    <s v="theater/plays"/>
    <n v="0"/>
    <x v="2669"/>
    <x v="2"/>
    <x v="5"/>
    <x v="3461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63"/>
    <x v="2521"/>
    <x v="1"/>
    <x v="0"/>
    <s v="USD"/>
    <n v="1427169540"/>
    <n v="1424701775"/>
    <b v="0"/>
    <x v="1"/>
    <b v="0"/>
    <s v="theater/plays"/>
    <n v="0"/>
    <x v="2669"/>
    <x v="2"/>
    <x v="5"/>
    <x v="3462"/>
    <d v="2015-03-24T03:59:00"/>
    <x v="4"/>
  </r>
  <r>
    <n v="2903"/>
    <s v="GettingTeensSaved.org Play in Richmond, California 2016"/>
    <s v="We are raising funds to rent a theater hall for a play to help educate teenagers and parents on the pitfalls teenagers currently face."/>
    <x v="1"/>
    <x v="2505"/>
    <x v="1"/>
    <x v="0"/>
    <s v="USD"/>
    <n v="1441771218"/>
    <n v="1436587218"/>
    <b v="0"/>
    <x v="9"/>
    <b v="0"/>
    <s v="theater/plays"/>
    <n v="1"/>
    <x v="2670"/>
    <x v="2"/>
    <x v="5"/>
    <x v="3463"/>
    <d v="2015-09-09T04:00:18"/>
    <x v="4"/>
  </r>
  <r>
    <n v="3984"/>
    <s v="Fantastic Mr Fox - Novus Theatre"/>
    <s v="Novus Theatre bring you their new show 'Fantastic Mr Fox'. We hope to improve the pay for our cast and crew through Kickstarter."/>
    <x v="41"/>
    <x v="2410"/>
    <x v="1"/>
    <x v="4"/>
    <s v="GBP"/>
    <n v="1415404800"/>
    <n v="1412809644"/>
    <b v="0"/>
    <x v="29"/>
    <b v="0"/>
    <s v="theater/plays"/>
    <n v="6"/>
    <x v="2671"/>
    <x v="2"/>
    <x v="5"/>
    <x v="3464"/>
    <d v="2014-11-08T00:00:00"/>
    <x v="2"/>
  </r>
  <r>
    <n v="3850"/>
    <s v="The Vagina Monologues 2015"/>
    <s v="V-Day is a global activist movement to end violence against women and girls."/>
    <x v="90"/>
    <x v="2522"/>
    <x v="1"/>
    <x v="0"/>
    <s v="USD"/>
    <n v="1420081143"/>
    <n v="1417489143"/>
    <b v="1"/>
    <x v="9"/>
    <b v="0"/>
    <s v="theater/plays"/>
    <n v="4"/>
    <x v="2671"/>
    <x v="2"/>
    <x v="5"/>
    <x v="3465"/>
    <d v="2015-01-01T02:59:03"/>
    <x v="4"/>
  </r>
  <r>
    <n v="4086"/>
    <s v="Carpe Diem Theater Troupe"/>
    <s v="Our theater troupe needs your help to put on a unique production of Hamlet! Pledge to help young actors learn and refine their skills!"/>
    <x v="90"/>
    <x v="2523"/>
    <x v="1"/>
    <x v="0"/>
    <s v="USD"/>
    <n v="1448078400"/>
    <n v="1445985299"/>
    <b v="0"/>
    <x v="27"/>
    <b v="0"/>
    <s v="theater/plays"/>
    <n v="5"/>
    <x v="2672"/>
    <x v="2"/>
    <x v="5"/>
    <x v="3466"/>
    <d v="2015-11-21T04:00:00"/>
    <x v="4"/>
  </r>
  <r>
    <n v="1078"/>
    <s v="New iPad/iPhone game development software needed"/>
    <s v="I am looking to create more games for the iPad/iPhone and want to add leaderboards, which requires new game development software"/>
    <x v="89"/>
    <x v="2431"/>
    <x v="1"/>
    <x v="0"/>
    <s v="USD"/>
    <n v="1311309721"/>
    <n v="1307421721"/>
    <b v="0"/>
    <x v="27"/>
    <b v="0"/>
    <s v="games/video games"/>
    <n v="8"/>
    <x v="2673"/>
    <x v="7"/>
    <x v="23"/>
    <x v="3467"/>
    <d v="2011-07-22T04:42:01"/>
    <x v="5"/>
  </r>
  <r>
    <n v="449"/>
    <s v="Shell &amp; Paddy"/>
    <s v="Shell &amp; Paddy is a 2D animation cartoon with 4 minutes of slapstick surreal humour staring two animal characters in weird, wacky world."/>
    <x v="65"/>
    <x v="2431"/>
    <x v="1"/>
    <x v="4"/>
    <s v="GBP"/>
    <n v="1382017085"/>
    <n v="1379425085"/>
    <b v="0"/>
    <x v="27"/>
    <b v="0"/>
    <s v="film &amp; video/animation"/>
    <n v="2"/>
    <x v="2673"/>
    <x v="1"/>
    <x v="8"/>
    <x v="3468"/>
    <d v="2013-10-17T13:38:05"/>
    <x v="6"/>
  </r>
  <r>
    <n v="873"/>
    <s v="The Dreamer-An Original Jazz CD"/>
    <s v="Fall in love with &quot;The Dreamer&quot;, new original music from trumpeter Freddie Dunn!"/>
    <x v="63"/>
    <x v="2431"/>
    <x v="1"/>
    <x v="0"/>
    <s v="USD"/>
    <n v="1352610040"/>
    <n v="1349150440"/>
    <b v="0"/>
    <x v="27"/>
    <b v="0"/>
    <s v="music/jazz"/>
    <n v="1"/>
    <x v="2673"/>
    <x v="6"/>
    <x v="27"/>
    <x v="3469"/>
    <d v="2012-11-11T05:00:40"/>
    <x v="3"/>
  </r>
  <r>
    <n v="2761"/>
    <s v="Learn U.S. Geography: Dreaming my way across The U.S."/>
    <s v="Help me give away 500 copies of my picture book so more kids will know US geography!"/>
    <x v="1"/>
    <x v="2473"/>
    <x v="1"/>
    <x v="0"/>
    <s v="USD"/>
    <n v="1357176693"/>
    <n v="1354584693"/>
    <b v="0"/>
    <x v="9"/>
    <b v="0"/>
    <s v="publishing/children's books"/>
    <n v="1"/>
    <x v="2673"/>
    <x v="4"/>
    <x v="37"/>
    <x v="3470"/>
    <d v="2013-01-03T01:31:33"/>
    <x v="6"/>
  </r>
  <r>
    <n v="548"/>
    <s v="Langwiser - video lessons with native speaking teachers"/>
    <s v="Teach your native language online or study a foreign language with native speaking teachers. Social Web service and apps."/>
    <x v="22"/>
    <x v="2524"/>
    <x v="1"/>
    <x v="4"/>
    <s v="GBP"/>
    <n v="1446154848"/>
    <n v="1443562848"/>
    <b v="0"/>
    <x v="1"/>
    <b v="0"/>
    <s v="technology/web"/>
    <n v="0"/>
    <x v="2673"/>
    <x v="0"/>
    <x v="24"/>
    <x v="3471"/>
    <d v="2015-10-29T21:40:4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26"/>
    <x v="2061"/>
    <x v="2"/>
    <x v="4"/>
    <s v="GBP"/>
    <n v="1427842740"/>
    <n v="1425428206"/>
    <b v="0"/>
    <x v="50"/>
    <b v="1"/>
    <s v="theater/plays"/>
    <n v="124"/>
    <x v="2674"/>
    <x v="2"/>
    <x v="5"/>
    <x v="3472"/>
    <d v="2015-03-31T22:59:00"/>
    <x v="4"/>
  </r>
  <r>
    <n v="550"/>
    <s v="Business &amp; Event Directory in Kingston, Ontario"/>
    <s v="Help us shine the spotlight on our local businesses and contractors by providing a cost-effective ecommerce &amp; marketing platform"/>
    <x v="1"/>
    <x v="2213"/>
    <x v="1"/>
    <x v="8"/>
    <s v="CAD"/>
    <n v="1485838800"/>
    <n v="1484756245"/>
    <b v="0"/>
    <x v="9"/>
    <b v="0"/>
    <s v="technology/web"/>
    <n v="1"/>
    <x v="2675"/>
    <x v="0"/>
    <x v="24"/>
    <x v="3473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x v="27"/>
    <x v="2213"/>
    <x v="1"/>
    <x v="0"/>
    <s v="USD"/>
    <n v="1414707762"/>
    <n v="1412115762"/>
    <b v="0"/>
    <x v="9"/>
    <b v="0"/>
    <s v="music/faith"/>
    <n v="1"/>
    <x v="2675"/>
    <x v="6"/>
    <x v="15"/>
    <x v="3474"/>
    <d v="2014-10-30T22:22:42"/>
    <x v="2"/>
  </r>
  <r>
    <n v="2741"/>
    <s v="Mrs. Brown and Her Lost Puppy."/>
    <s v="Help me publish my 1st children's book as an aspiring author!"/>
    <x v="10"/>
    <x v="2213"/>
    <x v="1"/>
    <x v="0"/>
    <s v="USD"/>
    <n v="1413770820"/>
    <n v="1412005602"/>
    <b v="0"/>
    <x v="9"/>
    <b v="0"/>
    <s v="publishing/children's books"/>
    <n v="0"/>
    <x v="2675"/>
    <x v="4"/>
    <x v="37"/>
    <x v="3475"/>
    <d v="2014-10-20T02:07:00"/>
    <x v="2"/>
  </r>
  <r>
    <n v="2976"/>
    <s v="Pizza Delique"/>
    <s v="A play that addresses an important social issue, brought to light by members of the UoM Drama Society."/>
    <x v="288"/>
    <x v="1568"/>
    <x v="2"/>
    <x v="4"/>
    <s v="GBP"/>
    <n v="1457870400"/>
    <n v="1456421530"/>
    <b v="0"/>
    <x v="50"/>
    <b v="1"/>
    <s v="theater/plays"/>
    <n v="171"/>
    <x v="2676"/>
    <x v="2"/>
    <x v="5"/>
    <x v="3476"/>
    <d v="2016-03-13T12:00:00"/>
    <x v="1"/>
  </r>
  <r>
    <n v="2919"/>
    <s v="While the Stars Fall"/>
    <s v="A full staged reading of a new play about a boy who learns how to be happy from the most unexpected person."/>
    <x v="89"/>
    <x v="2378"/>
    <x v="1"/>
    <x v="0"/>
    <s v="USD"/>
    <n v="1407250329"/>
    <n v="1404658329"/>
    <b v="0"/>
    <x v="0"/>
    <b v="0"/>
    <s v="theater/plays"/>
    <n v="9"/>
    <x v="2677"/>
    <x v="2"/>
    <x v="5"/>
    <x v="347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x v="14"/>
    <x v="2235"/>
    <x v="1"/>
    <x v="4"/>
    <s v="GBP"/>
    <n v="1436368622"/>
    <n v="1433776622"/>
    <b v="0"/>
    <x v="49"/>
    <b v="0"/>
    <s v="technology/web"/>
    <n v="3"/>
    <x v="2677"/>
    <x v="0"/>
    <x v="24"/>
    <x v="3478"/>
    <d v="2015-07-08T15:17:02"/>
    <x v="4"/>
  </r>
  <r>
    <n v="2654"/>
    <s v="Moon Rocket Projo - Finally know the TRUTH about E.T."/>
    <s v="I want to launch a rocket to the moon, I plan on having this lunar rocket carry a small payload of solar internet connected cameras"/>
    <x v="11"/>
    <x v="2378"/>
    <x v="0"/>
    <x v="0"/>
    <s v="USD"/>
    <n v="1429622726"/>
    <n v="1424442326"/>
    <b v="0"/>
    <x v="0"/>
    <b v="0"/>
    <s v="technology/space exploration"/>
    <n v="0"/>
    <x v="2677"/>
    <x v="0"/>
    <x v="28"/>
    <x v="3479"/>
    <d v="2015-04-21T13:25:26"/>
    <x v="4"/>
  </r>
  <r>
    <n v="2153"/>
    <s v="It's The GOD Complex"/>
    <s v="Crowdfunding the Gamers Way. An online game with real world consequences.Do you dare to play? Can you turn the world around?"/>
    <x v="388"/>
    <x v="2234"/>
    <x v="1"/>
    <x v="0"/>
    <s v="USD"/>
    <n v="1420876740"/>
    <n v="1417470718"/>
    <b v="0"/>
    <x v="9"/>
    <b v="0"/>
    <s v="games/video games"/>
    <n v="0"/>
    <x v="2677"/>
    <x v="7"/>
    <x v="23"/>
    <x v="3480"/>
    <d v="2015-01-10T07:59:00"/>
    <x v="4"/>
  </r>
  <r>
    <n v="2131"/>
    <s v="Scout's Honor"/>
    <s v="From frightened girl to empowered woman, Scout's Honor is a tale about facing your fears and overcoming odds."/>
    <x v="34"/>
    <x v="2390"/>
    <x v="1"/>
    <x v="0"/>
    <s v="USD"/>
    <n v="1436677091"/>
    <n v="1434085091"/>
    <b v="0"/>
    <x v="17"/>
    <b v="0"/>
    <s v="games/video games"/>
    <n v="5"/>
    <x v="2678"/>
    <x v="7"/>
    <x v="23"/>
    <x v="3481"/>
    <d v="2015-07-12T04:58:11"/>
    <x v="4"/>
  </r>
  <r>
    <n v="2413"/>
    <s v="Lone Pine Coffee Brewery"/>
    <s v="Lone Pine Coffee Brewery will be a portable third-wave coffee shop available for wedding receptions and other events!"/>
    <x v="43"/>
    <x v="2390"/>
    <x v="1"/>
    <x v="0"/>
    <s v="USD"/>
    <n v="1401579000"/>
    <n v="1398911882"/>
    <b v="0"/>
    <x v="17"/>
    <b v="0"/>
    <s v="food/food trucks"/>
    <n v="1"/>
    <x v="2678"/>
    <x v="5"/>
    <x v="10"/>
    <x v="3482"/>
    <d v="2014-05-31T23:30:00"/>
    <x v="2"/>
  </r>
  <r>
    <n v="997"/>
    <s v="iPhanny"/>
    <s v="The iPhanny keeps your iPhone 6 safe from bending in those dangerous pants pockets."/>
    <x v="1"/>
    <x v="2259"/>
    <x v="1"/>
    <x v="0"/>
    <s v="USD"/>
    <n v="1417145297"/>
    <n v="1414549697"/>
    <b v="0"/>
    <x v="49"/>
    <b v="0"/>
    <s v="technology/wearables"/>
    <n v="1"/>
    <x v="2679"/>
    <x v="0"/>
    <x v="0"/>
    <x v="3483"/>
    <d v="2014-11-28T03:28:17"/>
    <x v="2"/>
  </r>
  <r>
    <n v="3988"/>
    <s v="Folk-Tales: What Stories Do Your Folks Tell?"/>
    <s v="An evening of of stories based both in myth and truth."/>
    <x v="41"/>
    <x v="2486"/>
    <x v="1"/>
    <x v="0"/>
    <s v="USD"/>
    <n v="1440813413"/>
    <n v="1439517413"/>
    <b v="0"/>
    <x v="9"/>
    <b v="0"/>
    <s v="theater/plays"/>
    <n v="2"/>
    <x v="2680"/>
    <x v="2"/>
    <x v="5"/>
    <x v="3484"/>
    <d v="2015-08-29T01:56:53"/>
    <x v="4"/>
  </r>
  <r>
    <n v="2423"/>
    <s v="FBTR BBQ"/>
    <s v="FBTR is a Texas-style, North Carolina based, homemade BBQ company looking to bring good meat to the masses."/>
    <x v="25"/>
    <x v="2525"/>
    <x v="1"/>
    <x v="0"/>
    <s v="USD"/>
    <n v="1420044890"/>
    <n v="1417452890"/>
    <b v="0"/>
    <x v="1"/>
    <b v="0"/>
    <s v="food/food trucks"/>
    <n v="0"/>
    <x v="2680"/>
    <x v="5"/>
    <x v="10"/>
    <x v="348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x v="359"/>
    <x v="2308"/>
    <x v="2"/>
    <x v="0"/>
    <s v="USD"/>
    <n v="1444071361"/>
    <n v="1441479361"/>
    <b v="0"/>
    <x v="9"/>
    <b v="1"/>
    <s v="photography/photobooks"/>
    <n v="120"/>
    <x v="2681"/>
    <x v="3"/>
    <x v="6"/>
    <x v="3486"/>
    <d v="2015-10-05T18:56:01"/>
    <x v="4"/>
  </r>
  <r>
    <n v="1810"/>
    <s v="Film Speed"/>
    <s v="Film Speed is a series of Zines focusing on architecture shot completely on 35 and 120mm film."/>
    <x v="305"/>
    <x v="2496"/>
    <x v="1"/>
    <x v="0"/>
    <s v="USD"/>
    <n v="1408657826"/>
    <n v="1407621026"/>
    <b v="0"/>
    <x v="12"/>
    <b v="0"/>
    <s v="photography/photobooks"/>
    <n v="3"/>
    <x v="2681"/>
    <x v="3"/>
    <x v="6"/>
    <x v="3487"/>
    <d v="2014-08-21T21:50:26"/>
    <x v="2"/>
  </r>
  <r>
    <n v="3642"/>
    <s v="My own musical"/>
    <s v="All the world's a stage..._x000a_It is my biggest dream to perform my own, selfcreated musical with lots of kids as big as I am able to."/>
    <x v="151"/>
    <x v="2496"/>
    <x v="1"/>
    <x v="13"/>
    <s v="EUR"/>
    <n v="1448902800"/>
    <n v="1445369727"/>
    <b v="0"/>
    <x v="12"/>
    <b v="0"/>
    <s v="theater/musical"/>
    <n v="2"/>
    <x v="2681"/>
    <x v="2"/>
    <x v="18"/>
    <x v="3488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x v="43"/>
    <x v="2496"/>
    <x v="1"/>
    <x v="0"/>
    <s v="USD"/>
    <n v="1407847978"/>
    <n v="1405687978"/>
    <b v="0"/>
    <x v="12"/>
    <b v="0"/>
    <s v="publishing/translations"/>
    <n v="1"/>
    <x v="2681"/>
    <x v="4"/>
    <x v="7"/>
    <x v="3489"/>
    <d v="2014-08-12T12:52:58"/>
    <x v="2"/>
  </r>
  <r>
    <n v="674"/>
    <s v="Something To Wear For Hearing Sounds By Feeling Vibrations"/>
    <s v="Listen to sounds by feeling an array of vibrational patterns against your body."/>
    <x v="7"/>
    <x v="2496"/>
    <x v="1"/>
    <x v="0"/>
    <s v="USD"/>
    <n v="1407811627"/>
    <n v="1402627627"/>
    <b v="0"/>
    <x v="12"/>
    <b v="0"/>
    <s v="technology/wearables"/>
    <n v="0"/>
    <x v="2681"/>
    <x v="0"/>
    <x v="0"/>
    <x v="3490"/>
    <d v="2014-08-12T02:47:07"/>
    <x v="2"/>
  </r>
  <r>
    <n v="1086"/>
    <s v="Cyber Universe Online"/>
    <s v="Humanity's future in the Galaxy"/>
    <x v="55"/>
    <x v="2496"/>
    <x v="1"/>
    <x v="0"/>
    <s v="USD"/>
    <n v="1408913291"/>
    <n v="1406321291"/>
    <b v="0"/>
    <x v="12"/>
    <b v="0"/>
    <s v="games/video games"/>
    <n v="0"/>
    <x v="2681"/>
    <x v="7"/>
    <x v="23"/>
    <x v="3491"/>
    <d v="2014-08-24T20:48:11"/>
    <x v="2"/>
  </r>
  <r>
    <n v="1435"/>
    <s v="Trilogy of Crystals, book 1, translation"/>
    <s v="English translation of the first book from a sword and sorcery Fantasy trilogy, by Paolo Parente"/>
    <x v="38"/>
    <x v="2496"/>
    <x v="1"/>
    <x v="10"/>
    <s v="EUR"/>
    <n v="1444589020"/>
    <n v="1441997020"/>
    <b v="0"/>
    <x v="12"/>
    <b v="0"/>
    <s v="publishing/translations"/>
    <n v="0"/>
    <x v="2681"/>
    <x v="4"/>
    <x v="7"/>
    <x v="3492"/>
    <d v="2015-10-11T18:43: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x v="2435"/>
    <x v="1"/>
    <x v="12"/>
    <s v="EUR"/>
    <n v="1457617359"/>
    <n v="1455025359"/>
    <b v="0"/>
    <x v="17"/>
    <b v="0"/>
    <s v="theater/spaces"/>
    <n v="0"/>
    <x v="2682"/>
    <x v="2"/>
    <x v="3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x v="359"/>
    <x v="2325"/>
    <x v="2"/>
    <x v="0"/>
    <s v="USD"/>
    <n v="1375151566"/>
    <n v="1373337166"/>
    <b v="0"/>
    <x v="9"/>
    <b v="1"/>
    <s v="music/classical music"/>
    <n v="116"/>
    <x v="2683"/>
    <x v="6"/>
    <x v="30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x v="63"/>
    <x v="2325"/>
    <x v="1"/>
    <x v="0"/>
    <s v="USD"/>
    <n v="1460737680"/>
    <n v="1455725596"/>
    <b v="0"/>
    <x v="9"/>
    <b v="0"/>
    <s v="theater/plays"/>
    <n v="1"/>
    <x v="2683"/>
    <x v="2"/>
    <x v="5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x v="389"/>
    <x v="2526"/>
    <x v="2"/>
    <x v="4"/>
    <s v="GBP"/>
    <n v="1439625059"/>
    <n v="1436860259"/>
    <b v="0"/>
    <x v="498"/>
    <b v="1"/>
    <s v="technology/hardware"/>
    <n v="297"/>
    <x v="2684"/>
    <x v="0"/>
    <x v="4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x v="43"/>
    <x v="2517"/>
    <x v="1"/>
    <x v="0"/>
    <s v="USD"/>
    <n v="1375313577"/>
    <n v="1372721577"/>
    <b v="0"/>
    <x v="17"/>
    <b v="0"/>
    <s v="publishing/fiction"/>
    <n v="1"/>
    <x v="2685"/>
    <x v="4"/>
    <x v="36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x v="65"/>
    <x v="2517"/>
    <x v="1"/>
    <x v="0"/>
    <s v="USD"/>
    <n v="1407553200"/>
    <n v="1405100992"/>
    <b v="0"/>
    <x v="17"/>
    <b v="0"/>
    <s v="theater/plays"/>
    <n v="1"/>
    <x v="2685"/>
    <x v="2"/>
    <x v="5"/>
    <x v="3498"/>
    <d v="2014-08-09T03:00:00"/>
    <x v="2"/>
  </r>
  <r>
    <n v="4042"/>
    <s v="Messages"/>
    <s v="Acting group and production for inner city youth, about inner city youth. The problems and stuation that they see everyday."/>
    <x v="22"/>
    <x v="2517"/>
    <x v="1"/>
    <x v="0"/>
    <s v="USD"/>
    <n v="1421781360"/>
    <n v="1419213664"/>
    <b v="0"/>
    <x v="17"/>
    <b v="0"/>
    <s v="theater/plays"/>
    <n v="0"/>
    <x v="2685"/>
    <x v="2"/>
    <x v="5"/>
    <x v="3499"/>
    <d v="2015-01-20T19:16:00"/>
    <x v="4"/>
  </r>
  <r>
    <n v="3957"/>
    <s v="Yada.Yada.Yada. An Unauthorized Seinfeld Event. 9 in 90"/>
    <s v="A play about something, or maybe nothing. Four actors depicting all 9 seasons of Seinfeld in 90 minutes."/>
    <x v="123"/>
    <x v="2527"/>
    <x v="1"/>
    <x v="0"/>
    <s v="USD"/>
    <n v="1468020354"/>
    <n v="1464045954"/>
    <b v="0"/>
    <x v="1"/>
    <b v="0"/>
    <s v="theater/plays"/>
    <n v="0"/>
    <x v="2685"/>
    <x v="2"/>
    <x v="5"/>
    <x v="3500"/>
    <d v="2016-07-08T23:25:54"/>
    <x v="1"/>
  </r>
  <r>
    <n v="1101"/>
    <s v="Strain Wars"/>
    <s v="Different strains of marijuana leafs battling to the death to see which one is the top strain."/>
    <x v="11"/>
    <x v="2519"/>
    <x v="1"/>
    <x v="0"/>
    <s v="USD"/>
    <n v="1468519920"/>
    <n v="1466188338"/>
    <b v="0"/>
    <x v="0"/>
    <b v="0"/>
    <s v="games/video games"/>
    <n v="0"/>
    <x v="2686"/>
    <x v="7"/>
    <x v="23"/>
    <x v="3501"/>
    <d v="2016-07-14T18:12:00"/>
    <x v="1"/>
  </r>
  <r>
    <n v="4065"/>
    <s v="A Midsummer's Night's Dream"/>
    <s v="A classical/ fantasy version of midsummers done by professionally trained actors in Tulsa!"/>
    <x v="57"/>
    <x v="2528"/>
    <x v="1"/>
    <x v="0"/>
    <s v="USD"/>
    <n v="1407883811"/>
    <n v="1405291811"/>
    <b v="0"/>
    <x v="9"/>
    <b v="0"/>
    <s v="theater/plays"/>
    <n v="1"/>
    <x v="2687"/>
    <x v="2"/>
    <x v="5"/>
    <x v="3502"/>
    <d v="2014-08-12T22:50:11"/>
    <x v="2"/>
  </r>
  <r>
    <n v="1097"/>
    <s v="Rabbly"/>
    <s v="Rabbly is action-adventure game. Is about a scientist going on an adventure, to find rare materials in another galaxy."/>
    <x v="11"/>
    <x v="2523"/>
    <x v="1"/>
    <x v="0"/>
    <s v="USD"/>
    <n v="1393786877"/>
    <n v="1390330877"/>
    <b v="0"/>
    <x v="18"/>
    <b v="0"/>
    <s v="games/video games"/>
    <n v="0"/>
    <x v="2688"/>
    <x v="7"/>
    <x v="23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x v="26"/>
    <x v="2529"/>
    <x v="1"/>
    <x v="4"/>
    <s v="GBP"/>
    <n v="1482397263"/>
    <n v="1479805263"/>
    <b v="0"/>
    <x v="499"/>
    <b v="0"/>
    <s v="technology/wearables"/>
    <n v="7"/>
    <x v="2689"/>
    <x v="0"/>
    <x v="0"/>
    <x v="3504"/>
    <d v="2016-12-22T09:01:03"/>
    <x v="1"/>
  </r>
  <r>
    <n v="3124"/>
    <s v="Theater &amp; Arts &amp; Day Care (Canceled)"/>
    <s v="A place where kids/ teens' dreams come true, and one finds there home without sparkly red shoes!"/>
    <x v="390"/>
    <x v="2504"/>
    <x v="0"/>
    <x v="0"/>
    <s v="USD"/>
    <n v="1422902601"/>
    <n v="1417718601"/>
    <b v="0"/>
    <x v="9"/>
    <b v="0"/>
    <s v="theater/spaces"/>
    <n v="0"/>
    <x v="2689"/>
    <x v="2"/>
    <x v="3"/>
    <x v="3505"/>
    <d v="2015-02-02T18:43:21"/>
    <x v="4"/>
  </r>
  <r>
    <n v="1819"/>
    <s v="Claim Your Glacier: What's your legacy? Denali, AK"/>
    <s v="Reach the ends of the earth! Claim a piece of alaskan wilderness- your name in a glacier and receive photo book our Denali Expedition"/>
    <x v="129"/>
    <x v="2390"/>
    <x v="1"/>
    <x v="0"/>
    <s v="USD"/>
    <n v="1406743396"/>
    <n v="1404151396"/>
    <b v="0"/>
    <x v="9"/>
    <b v="0"/>
    <s v="photography/photobooks"/>
    <n v="2"/>
    <x v="2690"/>
    <x v="3"/>
    <x v="6"/>
    <x v="3506"/>
    <d v="2014-07-30T18:03:16"/>
    <x v="2"/>
  </r>
  <r>
    <n v="1405"/>
    <s v="The Bible translated into Emoticons"/>
    <s v="Will more people read the Bible if it were translated into Emoticons?"/>
    <x v="23"/>
    <x v="1761"/>
    <x v="1"/>
    <x v="0"/>
    <s v="USD"/>
    <n v="1417195201"/>
    <n v="1414599601"/>
    <b v="1"/>
    <x v="24"/>
    <b v="0"/>
    <s v="publishing/translations"/>
    <n v="0"/>
    <x v="2691"/>
    <x v="4"/>
    <x v="7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x v="43"/>
    <x v="2530"/>
    <x v="1"/>
    <x v="9"/>
    <s v="EUR"/>
    <n v="1456397834"/>
    <n v="1453805834"/>
    <b v="0"/>
    <x v="1"/>
    <b v="0"/>
    <s v="publishing/translations"/>
    <n v="0"/>
    <x v="2692"/>
    <x v="4"/>
    <x v="7"/>
    <x v="3508"/>
    <d v="2016-02-25T10:57:14"/>
    <x v="1"/>
  </r>
  <r>
    <n v="1121"/>
    <s v="Pwincess"/>
    <s v="An action packed, side scrolling, platform jumping, laser shooting ADVENTURE that will be fun for everyone."/>
    <x v="17"/>
    <x v="2325"/>
    <x v="1"/>
    <x v="0"/>
    <s v="USD"/>
    <n v="1457904316"/>
    <n v="1455315916"/>
    <b v="0"/>
    <x v="27"/>
    <b v="0"/>
    <s v="games/video games"/>
    <n v="0"/>
    <x v="2693"/>
    <x v="7"/>
    <x v="23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x v="34"/>
    <x v="2531"/>
    <x v="1"/>
    <x v="0"/>
    <s v="USD"/>
    <n v="1403470800"/>
    <n v="1403356792"/>
    <b v="0"/>
    <x v="9"/>
    <b v="0"/>
    <s v="theater/plays"/>
    <n v="5"/>
    <x v="2694"/>
    <x v="2"/>
    <x v="5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x v="150"/>
    <x v="2531"/>
    <x v="1"/>
    <x v="0"/>
    <s v="USD"/>
    <n v="1411779761"/>
    <n v="1409187761"/>
    <b v="0"/>
    <x v="9"/>
    <b v="0"/>
    <s v="theater/plays"/>
    <n v="2"/>
    <x v="2694"/>
    <x v="2"/>
    <x v="5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x v="42"/>
    <x v="2532"/>
    <x v="1"/>
    <x v="0"/>
    <s v="USD"/>
    <n v="1413572432"/>
    <n v="1410980432"/>
    <b v="0"/>
    <x v="17"/>
    <b v="0"/>
    <s v="film &amp; video/drama"/>
    <n v="0"/>
    <x v="2695"/>
    <x v="1"/>
    <x v="1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x v="22"/>
    <x v="2532"/>
    <x v="1"/>
    <x v="0"/>
    <s v="USD"/>
    <n v="1424593763"/>
    <n v="1422001763"/>
    <b v="0"/>
    <x v="17"/>
    <b v="0"/>
    <s v="food/food trucks"/>
    <n v="0"/>
    <x v="2695"/>
    <x v="5"/>
    <x v="10"/>
    <x v="3513"/>
    <d v="2015-02-22T08:29:23"/>
    <x v="4"/>
  </r>
  <r>
    <n v="3866"/>
    <s v="a feminine ending, brought to you by the East End Theatre Co"/>
    <s v="A funny, moving, witty piece about a girl, her oboe, and her dreams."/>
    <x v="65"/>
    <x v="2533"/>
    <x v="1"/>
    <x v="0"/>
    <s v="USD"/>
    <n v="1458703740"/>
    <n v="1454453021"/>
    <b v="0"/>
    <x v="12"/>
    <b v="0"/>
    <s v="theater/plays"/>
    <n v="1"/>
    <x v="2696"/>
    <x v="2"/>
    <x v="5"/>
    <x v="3514"/>
    <d v="2016-03-23T03:29:00"/>
    <x v="1"/>
  </r>
  <r>
    <n v="167"/>
    <s v="Past"/>
    <s v="A young man experiences a tragedy and has the opportunity to go back and learn from his mistakes and find out his true self."/>
    <x v="92"/>
    <x v="2533"/>
    <x v="1"/>
    <x v="0"/>
    <s v="USD"/>
    <n v="1438726535"/>
    <n v="1433542535"/>
    <b v="0"/>
    <x v="12"/>
    <b v="0"/>
    <s v="film &amp; video/drama"/>
    <n v="0"/>
    <x v="2696"/>
    <x v="1"/>
    <x v="1"/>
    <x v="3515"/>
    <d v="2015-08-04T22:15:35"/>
    <x v="4"/>
  </r>
  <r>
    <n v="512"/>
    <s v="Otherkin The Animated Series"/>
    <s v="We have a fully developed 2D animated series that requires more professional animation. Our first 2 home-animated eps are up online."/>
    <x v="10"/>
    <x v="2533"/>
    <x v="1"/>
    <x v="0"/>
    <s v="USD"/>
    <n v="1479667727"/>
    <n v="1475776127"/>
    <b v="0"/>
    <x v="12"/>
    <b v="0"/>
    <s v="film &amp; video/animation"/>
    <n v="0"/>
    <x v="2696"/>
    <x v="1"/>
    <x v="8"/>
    <x v="3516"/>
    <d v="2016-11-20T18:48:47"/>
    <x v="1"/>
  </r>
  <r>
    <n v="1715"/>
    <s v="The Heart of a P.K."/>
    <s v="Kimberly Stokes the daughter of Elder Baby Stokes Jr, of Bibleway C.O.G.I.C, is currently working on a EP. She is sharing her heart"/>
    <x v="1"/>
    <x v="2533"/>
    <x v="1"/>
    <x v="0"/>
    <s v="USD"/>
    <n v="1427772120"/>
    <n v="1425186785"/>
    <b v="0"/>
    <x v="12"/>
    <b v="0"/>
    <s v="music/faith"/>
    <n v="0"/>
    <x v="2696"/>
    <x v="6"/>
    <x v="15"/>
    <x v="3517"/>
    <d v="2015-03-31T03:22:00"/>
    <x v="4"/>
  </r>
  <r>
    <n v="3103"/>
    <s v="Professional Venue for local artists!!"/>
    <s v="Creating a place for local artists to perform, at substantially less cost for them"/>
    <x v="279"/>
    <x v="2533"/>
    <x v="1"/>
    <x v="0"/>
    <s v="USD"/>
    <n v="1434080706"/>
    <n v="1428896706"/>
    <b v="0"/>
    <x v="12"/>
    <b v="0"/>
    <s v="theater/spaces"/>
    <n v="0"/>
    <x v="2696"/>
    <x v="2"/>
    <x v="3"/>
    <x v="3518"/>
    <d v="2015-06-12T03:45:06"/>
    <x v="4"/>
  </r>
  <r>
    <n v="3940"/>
    <s v="Attraction"/>
    <s v="A Stage Play that will bring you to the edge of your seat , leave you thinkin and will also have you laughing while enjoyin the talent"/>
    <x v="1"/>
    <x v="2533"/>
    <x v="1"/>
    <x v="0"/>
    <s v="USD"/>
    <n v="1420199351"/>
    <n v="1416311351"/>
    <b v="0"/>
    <x v="12"/>
    <b v="0"/>
    <s v="theater/plays"/>
    <n v="0"/>
    <x v="2696"/>
    <x v="2"/>
    <x v="5"/>
    <x v="3519"/>
    <d v="2015-01-02T11:49:11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x v="2533"/>
    <x v="1"/>
    <x v="0"/>
    <s v="USD"/>
    <n v="1460925811"/>
    <n v="1458333811"/>
    <b v="0"/>
    <x v="12"/>
    <b v="0"/>
    <s v="theater/plays"/>
    <n v="0"/>
    <x v="2696"/>
    <x v="2"/>
    <x v="5"/>
    <x v="3520"/>
    <d v="2016-04-17T20:43:31"/>
    <x v="1"/>
  </r>
  <r>
    <n v="2133"/>
    <s v="Waddle Slide - An App for iPhone and Android"/>
    <s v="Waddle Slide is an iPhone/Android application. The app is based around a penguin, who's objective is to find his way back to his igloo."/>
    <x v="90"/>
    <x v="2488"/>
    <x v="1"/>
    <x v="0"/>
    <s v="USD"/>
    <n v="1303628340"/>
    <n v="1300328399"/>
    <b v="0"/>
    <x v="17"/>
    <b v="0"/>
    <s v="games/video games"/>
    <n v="2"/>
    <x v="2697"/>
    <x v="7"/>
    <x v="23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x v="22"/>
    <x v="2031"/>
    <x v="1"/>
    <x v="0"/>
    <s v="USD"/>
    <n v="1337447105"/>
    <n v="1334855105"/>
    <b v="0"/>
    <x v="62"/>
    <b v="0"/>
    <s v="games/video games"/>
    <n v="1"/>
    <x v="2698"/>
    <x v="7"/>
    <x v="23"/>
    <x v="3522"/>
    <d v="2012-05-19T17:05:05"/>
    <x v="3"/>
  </r>
  <r>
    <n v="2688"/>
    <s v="Mac N Cheez Food Truck"/>
    <s v="The amazing gourmet Mac N Cheez Food Truck Campaigne!"/>
    <x v="7"/>
    <x v="2534"/>
    <x v="1"/>
    <x v="0"/>
    <s v="USD"/>
    <n v="1424746800"/>
    <n v="1422067870"/>
    <b v="0"/>
    <x v="50"/>
    <b v="0"/>
    <s v="food/food trucks"/>
    <n v="0"/>
    <x v="2699"/>
    <x v="5"/>
    <x v="10"/>
    <x v="3523"/>
    <d v="2015-02-24T03:00:00"/>
    <x v="4"/>
  </r>
  <r>
    <n v="3925"/>
    <s v="Help Save High School Theater"/>
    <s v="Help Save High School Theater Program_x000a_Your donations will be used to purchase props, build sets, and costumes."/>
    <x v="346"/>
    <x v="2496"/>
    <x v="1"/>
    <x v="0"/>
    <s v="USD"/>
    <n v="1406753639"/>
    <n v="1404161639"/>
    <b v="0"/>
    <x v="17"/>
    <b v="0"/>
    <s v="theater/plays"/>
    <n v="10"/>
    <x v="2700"/>
    <x v="2"/>
    <x v="5"/>
    <x v="3524"/>
    <d v="2014-07-30T20:53:59"/>
    <x v="2"/>
  </r>
  <r>
    <n v="3795"/>
    <s v="Duodeca"/>
    <s v="Poppin Productions are currently entering the development stage of their very first production -  &quot;Duodeca&quot;."/>
    <x v="89"/>
    <x v="2521"/>
    <x v="1"/>
    <x v="4"/>
    <s v="GBP"/>
    <n v="1440801000"/>
    <n v="1437042490"/>
    <b v="0"/>
    <x v="12"/>
    <b v="0"/>
    <s v="theater/musical"/>
    <n v="2"/>
    <x v="2700"/>
    <x v="2"/>
    <x v="18"/>
    <x v="3525"/>
    <d v="2015-08-28T22:30:00"/>
    <x v="4"/>
  </r>
  <r>
    <n v="584"/>
    <s v="scriptCall - The Personal Presentation Platform"/>
    <s v="Script Call takes your presentation from the wall to your audience; from your device to theirs."/>
    <x v="90"/>
    <x v="2521"/>
    <x v="1"/>
    <x v="0"/>
    <s v="USD"/>
    <n v="1426522316"/>
    <n v="1423933916"/>
    <b v="0"/>
    <x v="12"/>
    <b v="0"/>
    <s v="technology/web"/>
    <n v="1"/>
    <x v="2700"/>
    <x v="0"/>
    <x v="24"/>
    <x v="3526"/>
    <d v="2015-03-16T16:11:56"/>
    <x v="4"/>
  </r>
  <r>
    <n v="1126"/>
    <s v="GAMING TO LEARN"/>
    <s v="Imagine a science class where the teacher walks in a says &quot;Take out your cell phone and play a game.&quot;"/>
    <x v="65"/>
    <x v="2521"/>
    <x v="1"/>
    <x v="0"/>
    <s v="USD"/>
    <n v="1468482694"/>
    <n v="1465890694"/>
    <b v="0"/>
    <x v="12"/>
    <b v="0"/>
    <s v="games/mobile games"/>
    <n v="1"/>
    <x v="2700"/>
    <x v="7"/>
    <x v="31"/>
    <x v="3527"/>
    <d v="2016-07-14T07:51:34"/>
    <x v="1"/>
  </r>
  <r>
    <n v="2757"/>
    <s v="C is for Crooked"/>
    <s v="A children's letter book that Lampoons Hillary Clinton"/>
    <x v="41"/>
    <x v="2521"/>
    <x v="1"/>
    <x v="0"/>
    <s v="USD"/>
    <n v="1470498332"/>
    <n v="1469202332"/>
    <b v="0"/>
    <x v="12"/>
    <b v="0"/>
    <s v="publishing/children's books"/>
    <n v="1"/>
    <x v="2700"/>
    <x v="4"/>
    <x v="37"/>
    <x v="3528"/>
    <d v="2016-08-06T15:45:32"/>
    <x v="1"/>
  </r>
  <r>
    <n v="609"/>
    <s v="Swap Anything (Canceled)"/>
    <s v="Can we swap, please? - everybody's said it. I want to create a website that enables anybody to trade their items, without money hassle."/>
    <x v="391"/>
    <x v="2535"/>
    <x v="0"/>
    <x v="4"/>
    <s v="GBP"/>
    <n v="1448761744"/>
    <n v="1446166144"/>
    <b v="0"/>
    <x v="1"/>
    <b v="0"/>
    <s v="technology/web"/>
    <n v="1"/>
    <x v="2700"/>
    <x v="0"/>
    <x v="24"/>
    <x v="3529"/>
    <d v="2015-11-29T01:49:04"/>
    <x v="4"/>
  </r>
  <r>
    <n v="1113"/>
    <s v="A YouTube Gaming Channel"/>
    <s v="A start up YouTube PC Gaming channel named ''Jeansie''. Comprised of witty banter and slightly above average  gaming skills :)"/>
    <x v="90"/>
    <x v="2535"/>
    <x v="1"/>
    <x v="4"/>
    <s v="GBP"/>
    <n v="1408058820"/>
    <n v="1405466820"/>
    <b v="0"/>
    <x v="1"/>
    <b v="0"/>
    <s v="games/video games"/>
    <n v="1"/>
    <x v="2700"/>
    <x v="7"/>
    <x v="23"/>
    <x v="3530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x v="392"/>
    <x v="2535"/>
    <x v="0"/>
    <x v="0"/>
    <s v="USD"/>
    <n v="1315747080"/>
    <n v="1314417502"/>
    <b v="0"/>
    <x v="1"/>
    <b v="0"/>
    <s v="music/world music"/>
    <n v="1"/>
    <x v="2700"/>
    <x v="6"/>
    <x v="39"/>
    <x v="3531"/>
    <d v="2011-09-11T13:18:00"/>
    <x v="5"/>
  </r>
  <r>
    <n v="1581"/>
    <s v="The Sharper Image"/>
    <s v="Photographic canvas prints depicting different scenes from around the globe, including local images taken in Sussex England."/>
    <x v="90"/>
    <x v="2535"/>
    <x v="1"/>
    <x v="4"/>
    <s v="GBP"/>
    <n v="1450521990"/>
    <n v="1447757190"/>
    <b v="0"/>
    <x v="1"/>
    <b v="0"/>
    <s v="photography/places"/>
    <n v="1"/>
    <x v="2700"/>
    <x v="3"/>
    <x v="16"/>
    <x v="3532"/>
    <d v="2015-12-19T10:46:30"/>
    <x v="4"/>
  </r>
  <r>
    <n v="2849"/>
    <s v="100, Acre Wood"/>
    <s v="NonSens!cal tackles the struggles of four people with mental health issues/disorders inspired by A.A Milne's Winnie the Pooh"/>
    <x v="34"/>
    <x v="2535"/>
    <x v="1"/>
    <x v="4"/>
    <s v="GBP"/>
    <n v="1461406600"/>
    <n v="1458814600"/>
    <b v="0"/>
    <x v="1"/>
    <b v="0"/>
    <s v="theater/plays"/>
    <n v="1"/>
    <x v="2700"/>
    <x v="2"/>
    <x v="5"/>
    <x v="3533"/>
    <d v="2016-04-23T10:16:40"/>
    <x v="1"/>
  </r>
  <r>
    <n v="1406"/>
    <s v="Man Down! Translation project"/>
    <s v="The White coat and the battle dress uniform"/>
    <x v="12"/>
    <x v="2496"/>
    <x v="1"/>
    <x v="10"/>
    <s v="EUR"/>
    <n v="1449914400"/>
    <n v="1445336607"/>
    <b v="0"/>
    <x v="17"/>
    <b v="0"/>
    <s v="publishing/translations"/>
    <n v="0"/>
    <x v="2700"/>
    <x v="4"/>
    <x v="7"/>
    <x v="3534"/>
    <d v="2015-12-12T10:00:00"/>
    <x v="4"/>
  </r>
  <r>
    <n v="443"/>
    <s v="Bad Teddy Studios"/>
    <s v="We love cartoons!! We want to make more but it costs money to so. Be apart of your daily dose of WTF!?! Pledge now!!"/>
    <x v="22"/>
    <x v="2521"/>
    <x v="1"/>
    <x v="8"/>
    <s v="CAD"/>
    <n v="1391991701"/>
    <n v="1389399701"/>
    <b v="0"/>
    <x v="12"/>
    <b v="0"/>
    <s v="film &amp; video/animation"/>
    <n v="0"/>
    <x v="2700"/>
    <x v="1"/>
    <x v="8"/>
    <x v="3535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x v="393"/>
    <x v="2521"/>
    <x v="1"/>
    <x v="0"/>
    <s v="USD"/>
    <n v="1421337405"/>
    <n v="1418745405"/>
    <b v="0"/>
    <x v="12"/>
    <b v="0"/>
    <s v="music/faith"/>
    <n v="0"/>
    <x v="2700"/>
    <x v="6"/>
    <x v="15"/>
    <x v="3536"/>
    <d v="2015-01-15T15:56:45"/>
    <x v="4"/>
  </r>
  <r>
    <n v="1863"/>
    <s v="Project: 20M813"/>
    <s v="This is an Android game where you take control of the zombies and try to eat your way to world domination!"/>
    <x v="14"/>
    <x v="2521"/>
    <x v="1"/>
    <x v="0"/>
    <s v="USD"/>
    <n v="1402600085"/>
    <n v="1400008085"/>
    <b v="0"/>
    <x v="12"/>
    <b v="0"/>
    <s v="games/mobile games"/>
    <n v="0"/>
    <x v="2700"/>
    <x v="7"/>
    <x v="31"/>
    <x v="3537"/>
    <d v="2014-06-12T19:08:05"/>
    <x v="2"/>
  </r>
  <r>
    <n v="2126"/>
    <s v="DodgeBall Blitz"/>
    <s v="Lead your team to victory in this fast-paced, action, sports game! Use Power-ups and avoid attacks as you fight for victory!"/>
    <x v="26"/>
    <x v="2521"/>
    <x v="1"/>
    <x v="0"/>
    <s v="USD"/>
    <n v="1418080887"/>
    <n v="1415488887"/>
    <b v="0"/>
    <x v="12"/>
    <b v="0"/>
    <s v="games/video games"/>
    <n v="0"/>
    <x v="2700"/>
    <x v="7"/>
    <x v="23"/>
    <x v="3538"/>
    <d v="2014-12-08T23:21:27"/>
    <x v="2"/>
  </r>
  <r>
    <n v="2440"/>
    <s v="The first green Food Truck in Phnom Penh"/>
    <s v="Starting a entire clean energy food truck and set a new standard for Cambodia"/>
    <x v="1"/>
    <x v="2521"/>
    <x v="1"/>
    <x v="20"/>
    <s v="EUR"/>
    <n v="1455399313"/>
    <n v="1452807313"/>
    <b v="0"/>
    <x v="12"/>
    <b v="0"/>
    <s v="food/food trucks"/>
    <n v="0"/>
    <x v="2700"/>
    <x v="5"/>
    <x v="10"/>
    <x v="3539"/>
    <d v="2016-02-13T21:35:13"/>
    <x v="1"/>
  </r>
  <r>
    <n v="3065"/>
    <s v="The Castle Project"/>
    <s v="A castle themed events center with large and small spaces to support a variety of arts i.e. performing, visual, music, theater, dance"/>
    <x v="23"/>
    <x v="2521"/>
    <x v="1"/>
    <x v="0"/>
    <s v="USD"/>
    <n v="1406683172"/>
    <n v="1404523172"/>
    <b v="0"/>
    <x v="12"/>
    <b v="0"/>
    <s v="theater/spaces"/>
    <n v="0"/>
    <x v="2700"/>
    <x v="2"/>
    <x v="3"/>
    <x v="3540"/>
    <d v="2014-07-30T01:19:32"/>
    <x v="2"/>
  </r>
  <r>
    <n v="161"/>
    <s v="Midway: The Turning Point"/>
    <s v="Step 1 (script editing) to produce a dramatic film about the air/sea battle of WWII that turned the tide of victory for the US."/>
    <x v="7"/>
    <x v="2535"/>
    <x v="1"/>
    <x v="0"/>
    <s v="USD"/>
    <n v="1404318595"/>
    <n v="1401726595"/>
    <b v="0"/>
    <x v="1"/>
    <b v="0"/>
    <s v="film &amp; video/drama"/>
    <n v="0"/>
    <x v="2700"/>
    <x v="1"/>
    <x v="1"/>
    <x v="3541"/>
    <d v="2014-07-02T16:29:55"/>
    <x v="2"/>
  </r>
  <r>
    <n v="440"/>
    <s v="Consumed"/>
    <s v="A stop-motion animation made by a one girl team, with a camera, creativity, and a lot of determination."/>
    <x v="1"/>
    <x v="2535"/>
    <x v="1"/>
    <x v="0"/>
    <s v="USD"/>
    <n v="1458859153"/>
    <n v="1456270753"/>
    <b v="0"/>
    <x v="1"/>
    <b v="0"/>
    <s v="film &amp; video/animation"/>
    <n v="0"/>
    <x v="2700"/>
    <x v="1"/>
    <x v="8"/>
    <x v="3542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x v="8"/>
    <x v="2535"/>
    <x v="1"/>
    <x v="4"/>
    <s v="GBP"/>
    <n v="1364041163"/>
    <n v="1361884763"/>
    <b v="0"/>
    <x v="1"/>
    <b v="0"/>
    <s v="film &amp; video/animation"/>
    <n v="0"/>
    <x v="2700"/>
    <x v="1"/>
    <x v="8"/>
    <x v="3543"/>
    <d v="2013-03-23T12:19:23"/>
    <x v="6"/>
  </r>
  <r>
    <n v="763"/>
    <s v="Highland Sabre - A Black Beast Books Project"/>
    <s v="Highland Sabre explores a possible yet terrifying explanation for the mystery big cats said to prowl the British countryside."/>
    <x v="394"/>
    <x v="2535"/>
    <x v="1"/>
    <x v="4"/>
    <s v="GBP"/>
    <n v="1376563408"/>
    <n v="1373971408"/>
    <b v="0"/>
    <x v="1"/>
    <b v="0"/>
    <s v="publishing/fiction"/>
    <n v="0"/>
    <x v="2700"/>
    <x v="4"/>
    <x v="36"/>
    <x v="3544"/>
    <d v="2013-08-15T10:43:28"/>
    <x v="6"/>
  </r>
  <r>
    <n v="1090"/>
    <s v="Help Jumpy Punch Prosper!!"/>
    <s v="A sci-fi platformer game inspired by a certain blue hedgehog and Italian plumber. Jump, fight, dodge and sprint your way to victory."/>
    <x v="395"/>
    <x v="2535"/>
    <x v="1"/>
    <x v="2"/>
    <s v="AUD"/>
    <n v="1432873653"/>
    <n v="1430281653"/>
    <b v="0"/>
    <x v="1"/>
    <b v="0"/>
    <s v="games/video games"/>
    <n v="0"/>
    <x v="2700"/>
    <x v="7"/>
    <x v="23"/>
    <x v="3545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x v="114"/>
    <x v="2535"/>
    <x v="1"/>
    <x v="0"/>
    <s v="USD"/>
    <n v="1396810864"/>
    <n v="1395687664"/>
    <b v="0"/>
    <x v="1"/>
    <b v="0"/>
    <s v="games/video games"/>
    <n v="0"/>
    <x v="2700"/>
    <x v="7"/>
    <x v="23"/>
    <x v="3546"/>
    <d v="2014-04-06T19:01:04"/>
    <x v="2"/>
  </r>
  <r>
    <n v="1139"/>
    <s v="Soulwalker"/>
    <s v="Take control of the Void and bend it to your will as you perfect your strategy and amass your deck. The light gathers, your power grows"/>
    <x v="10"/>
    <x v="2535"/>
    <x v="1"/>
    <x v="0"/>
    <s v="USD"/>
    <n v="1420100426"/>
    <n v="1417508426"/>
    <b v="0"/>
    <x v="1"/>
    <b v="0"/>
    <s v="games/mobile games"/>
    <n v="0"/>
    <x v="2700"/>
    <x v="7"/>
    <x v="31"/>
    <x v="3547"/>
    <d v="2015-01-01T08:20:26"/>
    <x v="4"/>
  </r>
  <r>
    <n v="1178"/>
    <s v="Thella's, food, tacos, burritos, health"/>
    <s v="Hi, Thella's is an idea of a local inexpensive burrito truck, where we want take the delicious burritos and tacos to whole new level"/>
    <x v="36"/>
    <x v="2535"/>
    <x v="1"/>
    <x v="0"/>
    <s v="USD"/>
    <n v="1408225452"/>
    <n v="1405633452"/>
    <b v="0"/>
    <x v="1"/>
    <b v="0"/>
    <s v="food/food trucks"/>
    <n v="0"/>
    <x v="2700"/>
    <x v="5"/>
    <x v="10"/>
    <x v="3548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x v="1"/>
    <x v="2535"/>
    <x v="1"/>
    <x v="0"/>
    <s v="USD"/>
    <n v="1347004260"/>
    <n v="1345062936"/>
    <b v="0"/>
    <x v="1"/>
    <b v="0"/>
    <s v="publishing/fiction"/>
    <n v="0"/>
    <x v="2700"/>
    <x v="4"/>
    <x v="36"/>
    <x v="3549"/>
    <d v="2012-09-07T07:51:00"/>
    <x v="3"/>
  </r>
  <r>
    <n v="1499"/>
    <s v="The Second Renaissance"/>
    <s v="Coming soon, a new science fiction novel about human evolution and sorcery. In the near future, you are either forced to adapt or die"/>
    <x v="65"/>
    <x v="2535"/>
    <x v="1"/>
    <x v="0"/>
    <s v="USD"/>
    <n v="1470355833"/>
    <n v="1465171833"/>
    <b v="0"/>
    <x v="1"/>
    <b v="0"/>
    <s v="publishing/fiction"/>
    <n v="0"/>
    <x v="2700"/>
    <x v="4"/>
    <x v="36"/>
    <x v="3550"/>
    <d v="2016-08-05T00:10:33"/>
    <x v="1"/>
  </r>
  <r>
    <n v="1694"/>
    <s v="Thundercreek Studios"/>
    <s v="Hey all I'm building out my Christian Recording studio in a new building. I have the building but lack the funds to build it out!!!"/>
    <x v="22"/>
    <x v="2535"/>
    <x v="3"/>
    <x v="0"/>
    <s v="USD"/>
    <n v="1490589360"/>
    <n v="1488038674"/>
    <b v="0"/>
    <x v="1"/>
    <b v="0"/>
    <s v="music/faith"/>
    <n v="0"/>
    <x v="2700"/>
    <x v="6"/>
    <x v="15"/>
    <x v="3551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x v="26"/>
    <x v="2535"/>
    <x v="1"/>
    <x v="0"/>
    <s v="USD"/>
    <n v="1426345200"/>
    <n v="1421343743"/>
    <b v="0"/>
    <x v="1"/>
    <b v="0"/>
    <s v="food/food trucks"/>
    <n v="0"/>
    <x v="2700"/>
    <x v="5"/>
    <x v="10"/>
    <x v="3552"/>
    <d v="2015-03-14T15:00:00"/>
    <x v="4"/>
  </r>
  <r>
    <n v="2586"/>
    <s v="Inspire Healthy Eating"/>
    <s v="I would like to bring fresh salad and food to the streets of London at a reasonable price."/>
    <x v="43"/>
    <x v="2535"/>
    <x v="1"/>
    <x v="4"/>
    <s v="GBP"/>
    <n v="1451030136"/>
    <n v="1448438136"/>
    <b v="0"/>
    <x v="1"/>
    <b v="0"/>
    <s v="food/food trucks"/>
    <n v="0"/>
    <x v="2700"/>
    <x v="5"/>
    <x v="10"/>
    <x v="3553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7"/>
    <x v="2535"/>
    <x v="1"/>
    <x v="7"/>
    <s v="DKK"/>
    <n v="1458733927"/>
    <n v="1456145527"/>
    <b v="0"/>
    <x v="1"/>
    <b v="0"/>
    <s v="food/food trucks"/>
    <n v="0"/>
    <x v="2700"/>
    <x v="5"/>
    <x v="10"/>
    <x v="3554"/>
    <d v="2016-03-23T11:52:0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43"/>
    <x v="2535"/>
    <x v="1"/>
    <x v="0"/>
    <s v="USD"/>
    <n v="1420971324"/>
    <n v="1418379324"/>
    <b v="0"/>
    <x v="1"/>
    <b v="0"/>
    <s v="theater/plays"/>
    <n v="0"/>
    <x v="2700"/>
    <x v="2"/>
    <x v="5"/>
    <x v="3555"/>
    <d v="2015-01-11T10:15:24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x v="22"/>
    <x v="2535"/>
    <x v="1"/>
    <x v="0"/>
    <s v="USD"/>
    <n v="1427414732"/>
    <n v="1424826332"/>
    <b v="0"/>
    <x v="1"/>
    <b v="0"/>
    <s v="theater/spaces"/>
    <n v="0"/>
    <x v="2700"/>
    <x v="2"/>
    <x v="3"/>
    <x v="3556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x v="49"/>
    <x v="2535"/>
    <x v="1"/>
    <x v="2"/>
    <s v="AUD"/>
    <n v="1404022381"/>
    <n v="1402294381"/>
    <b v="0"/>
    <x v="1"/>
    <b v="0"/>
    <s v="theater/musical"/>
    <n v="0"/>
    <x v="2700"/>
    <x v="2"/>
    <x v="18"/>
    <x v="3557"/>
    <d v="2014-06-29T06:13:01"/>
    <x v="2"/>
  </r>
  <r>
    <n v="3915"/>
    <s v="Hardcross"/>
    <s v="Following the enormous success of Hardcross, we are looking for new ways to bring this wonderful play to a wider audience."/>
    <x v="41"/>
    <x v="2535"/>
    <x v="1"/>
    <x v="4"/>
    <s v="GBP"/>
    <n v="1464824309"/>
    <n v="1462232309"/>
    <b v="0"/>
    <x v="1"/>
    <b v="0"/>
    <s v="theater/plays"/>
    <n v="0"/>
    <x v="2700"/>
    <x v="2"/>
    <x v="5"/>
    <x v="3558"/>
    <d v="2016-06-01T23:38:29"/>
    <x v="1"/>
  </r>
  <r>
    <n v="3939"/>
    <s v="'Potter.' Funding 2015"/>
    <s v="'Potter.' is a parody of the popular Harry Potter series allowing aspiring actors a chance to work in a professional production."/>
    <x v="1"/>
    <x v="2535"/>
    <x v="1"/>
    <x v="2"/>
    <s v="AUD"/>
    <n v="1412656200"/>
    <n v="1412328979"/>
    <b v="0"/>
    <x v="1"/>
    <b v="0"/>
    <s v="theater/plays"/>
    <n v="0"/>
    <x v="2700"/>
    <x v="2"/>
    <x v="5"/>
    <x v="355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x v="65"/>
    <x v="2535"/>
    <x v="1"/>
    <x v="0"/>
    <s v="USD"/>
    <n v="1431717268"/>
    <n v="1429125268"/>
    <b v="0"/>
    <x v="1"/>
    <b v="0"/>
    <s v="theater/plays"/>
    <n v="0"/>
    <x v="2700"/>
    <x v="2"/>
    <x v="5"/>
    <x v="3560"/>
    <d v="2015-05-15T19:14:28"/>
    <x v="4"/>
  </r>
  <r>
    <n v="3994"/>
    <s v="Poles Apart - A Play in 2 Acts"/>
    <s v="Is Henson willing to dare risk a theatrical speaking tour of his North Pole adventures...and more?"/>
    <x v="65"/>
    <x v="2535"/>
    <x v="1"/>
    <x v="0"/>
    <s v="USD"/>
    <n v="1405761690"/>
    <n v="1403169690"/>
    <b v="0"/>
    <x v="1"/>
    <b v="0"/>
    <s v="theater/plays"/>
    <n v="0"/>
    <x v="2700"/>
    <x v="2"/>
    <x v="5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x v="65"/>
    <x v="2535"/>
    <x v="1"/>
    <x v="0"/>
    <s v="USD"/>
    <n v="1409070480"/>
    <n v="1406572381"/>
    <b v="0"/>
    <x v="1"/>
    <b v="0"/>
    <s v="theater/plays"/>
    <n v="0"/>
    <x v="2700"/>
    <x v="2"/>
    <x v="5"/>
    <x v="356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x v="43"/>
    <x v="2535"/>
    <x v="1"/>
    <x v="0"/>
    <s v="USD"/>
    <n v="1466375521"/>
    <n v="1463783521"/>
    <b v="0"/>
    <x v="1"/>
    <b v="0"/>
    <s v="theater/plays"/>
    <n v="0"/>
    <x v="2700"/>
    <x v="2"/>
    <x v="5"/>
    <x v="3563"/>
    <d v="2016-06-19T22:32:01"/>
    <x v="1"/>
  </r>
  <r>
    <n v="732"/>
    <s v="Chess puzzles in your pocket: a new eBook"/>
    <s v="A great collection of puzzles to take and enjoy anywhere in the world - have fun, challenge yourself, and become a better chess player!"/>
    <x v="396"/>
    <x v="2536"/>
    <x v="2"/>
    <x v="4"/>
    <s v="GBP"/>
    <n v="1380449461"/>
    <n v="1375265461"/>
    <b v="0"/>
    <x v="74"/>
    <b v="1"/>
    <s v="publishing/nonfiction"/>
    <n v="160"/>
    <x v="2701"/>
    <x v="4"/>
    <x v="19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7"/>
    <x v="2537"/>
    <x v="1"/>
    <x v="0"/>
    <s v="USD"/>
    <n v="1394772031"/>
    <n v="1392183631"/>
    <b v="0"/>
    <x v="17"/>
    <b v="0"/>
    <s v="film &amp; video/animation"/>
    <n v="0"/>
    <x v="2702"/>
    <x v="1"/>
    <x v="8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x v="90"/>
    <x v="2538"/>
    <x v="1"/>
    <x v="0"/>
    <s v="USD"/>
    <n v="1378866867"/>
    <n v="1377570867"/>
    <b v="0"/>
    <x v="27"/>
    <b v="0"/>
    <s v="film &amp; video/animation"/>
    <n v="2"/>
    <x v="2703"/>
    <x v="1"/>
    <x v="8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x v="263"/>
    <x v="2539"/>
    <x v="1"/>
    <x v="4"/>
    <s v="GBP"/>
    <n v="1422450278"/>
    <n v="1419858278"/>
    <b v="0"/>
    <x v="9"/>
    <b v="0"/>
    <s v="theater/plays"/>
    <n v="8"/>
    <x v="2704"/>
    <x v="2"/>
    <x v="5"/>
    <x v="3567"/>
    <d v="2015-01-28T13:04:38"/>
    <x v="4"/>
  </r>
  <r>
    <n v="2243"/>
    <s v="Innocents, a truly terrifying roleplaying game"/>
    <s v="1 Week Only! A game starring children, but it's not a childâ€™s game: it's for adults willing to experience horror as only children can."/>
    <x v="131"/>
    <x v="2540"/>
    <x v="2"/>
    <x v="0"/>
    <s v="USD"/>
    <n v="1489374000"/>
    <n v="1488823290"/>
    <b v="0"/>
    <x v="500"/>
    <b v="1"/>
    <s v="games/tabletop games"/>
    <n v="930250"/>
    <x v="2705"/>
    <x v="7"/>
    <x v="22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x v="90"/>
    <x v="2541"/>
    <x v="1"/>
    <x v="15"/>
    <s v="EUR"/>
    <n v="1425495447"/>
    <n v="1422903447"/>
    <b v="0"/>
    <x v="17"/>
    <b v="0"/>
    <s v="technology/gadgets"/>
    <n v="1"/>
    <x v="2706"/>
    <x v="0"/>
    <x v="2"/>
    <x v="3569"/>
    <d v="2015-03-04T18:57:27"/>
    <x v="4"/>
  </r>
  <r>
    <n v="560"/>
    <s v="DOWNLOAD THE INTERNET,...."/>
    <s v="In the future the possibility exists that the internet it's self could be felled, we have world seed banks, it's time for a net bank,.."/>
    <x v="11"/>
    <x v="2541"/>
    <x v="1"/>
    <x v="8"/>
    <s v="CAD"/>
    <n v="1418841045"/>
    <n v="1416249045"/>
    <b v="0"/>
    <x v="17"/>
    <b v="0"/>
    <s v="technology/web"/>
    <n v="0"/>
    <x v="2706"/>
    <x v="0"/>
    <x v="24"/>
    <x v="3570"/>
    <d v="2014-12-17T18:30:45"/>
    <x v="2"/>
  </r>
  <r>
    <n v="157"/>
    <s v="Forever Man (short film) (Canceled)"/>
    <s v="Man's cryogenic chamber and his soulmate's time travel from the distant future allows them to meet in the middle."/>
    <x v="397"/>
    <x v="2525"/>
    <x v="0"/>
    <x v="0"/>
    <s v="USD"/>
    <n v="1456523572"/>
    <n v="1453931572"/>
    <b v="0"/>
    <x v="12"/>
    <b v="0"/>
    <s v="film &amp; video/science fiction"/>
    <n v="0"/>
    <x v="2706"/>
    <x v="1"/>
    <x v="17"/>
    <x v="3571"/>
    <d v="2016-02-26T21:52:52"/>
    <x v="1"/>
  </r>
  <r>
    <n v="636"/>
    <s v="Keto Advice (Canceled)"/>
    <s v="With no central location for keto knowledge, keto advice will be a community run knowledge base."/>
    <x v="65"/>
    <x v="2542"/>
    <x v="0"/>
    <x v="4"/>
    <s v="GBP"/>
    <n v="1433587620"/>
    <n v="1430996150"/>
    <b v="0"/>
    <x v="1"/>
    <b v="0"/>
    <s v="technology/web"/>
    <n v="0"/>
    <x v="2706"/>
    <x v="0"/>
    <x v="24"/>
    <x v="3572"/>
    <d v="2015-06-06T10:47:00"/>
    <x v="4"/>
  </r>
  <r>
    <n v="2660"/>
    <s v="Central Ohio Astronomical Society Mobile Classroom"/>
    <s v="COAS is an organization that does community outreach programs to encourage and educate children and adults on Astronomy related subject"/>
    <x v="26"/>
    <x v="2539"/>
    <x v="0"/>
    <x v="0"/>
    <s v="USD"/>
    <n v="1448388418"/>
    <n v="1443200818"/>
    <b v="0"/>
    <x v="27"/>
    <b v="0"/>
    <s v="technology/space exploration"/>
    <n v="0"/>
    <x v="2707"/>
    <x v="0"/>
    <x v="28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x v="12"/>
    <x v="1771"/>
    <x v="1"/>
    <x v="0"/>
    <s v="USD"/>
    <n v="1451010086"/>
    <n v="1447122086"/>
    <b v="0"/>
    <x v="50"/>
    <b v="0"/>
    <s v="film &amp; video/animation"/>
    <n v="0"/>
    <x v="2708"/>
    <x v="1"/>
    <x v="8"/>
    <x v="3574"/>
    <d v="2015-12-25T02:21:26"/>
    <x v="4"/>
  </r>
  <r>
    <n v="1123"/>
    <s v="Droplets"/>
    <s v="Fast paced mobile game where you control a rain drop by tilting your screen. Absorb other rain drops to go faster, but avoid clouds."/>
    <x v="1"/>
    <x v="2533"/>
    <x v="1"/>
    <x v="0"/>
    <s v="USD"/>
    <n v="1397910848"/>
    <n v="1395318848"/>
    <b v="0"/>
    <x v="17"/>
    <b v="0"/>
    <s v="games/video games"/>
    <n v="0"/>
    <x v="2709"/>
    <x v="7"/>
    <x v="23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x v="1"/>
    <x v="2533"/>
    <x v="1"/>
    <x v="0"/>
    <s v="USD"/>
    <n v="1416963300"/>
    <n v="1411775700"/>
    <b v="0"/>
    <x v="17"/>
    <b v="0"/>
    <s v="games/mobile games"/>
    <n v="0"/>
    <x v="2709"/>
    <x v="7"/>
    <x v="31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x v="27"/>
    <x v="2521"/>
    <x v="1"/>
    <x v="4"/>
    <s v="GBP"/>
    <n v="1381306687"/>
    <n v="1378714687"/>
    <b v="0"/>
    <x v="17"/>
    <b v="0"/>
    <s v="games/video games"/>
    <n v="0"/>
    <x v="2710"/>
    <x v="7"/>
    <x v="23"/>
    <x v="3577"/>
    <d v="2013-10-09T08:18:07"/>
    <x v="6"/>
  </r>
  <r>
    <n v="3600"/>
    <s v="Pariah"/>
    <s v="The First Play From The Man Who Brought You The Black James Bond!"/>
    <x v="311"/>
    <x v="2503"/>
    <x v="2"/>
    <x v="0"/>
    <s v="USD"/>
    <n v="1476390164"/>
    <n v="1473970964"/>
    <b v="0"/>
    <x v="9"/>
    <b v="1"/>
    <s v="theater/plays"/>
    <n v="130"/>
    <x v="2711"/>
    <x v="2"/>
    <x v="5"/>
    <x v="3578"/>
    <d v="2016-10-13T20:22:44"/>
    <x v="1"/>
  </r>
  <r>
    <n v="1092"/>
    <s v="toggleme. - the next phenom in mobile gaming"/>
    <s v="toggleme. is the next breakout mobile game.Addictive gameplay, phenomenal design, real life rewards for achievements, and a great story"/>
    <x v="65"/>
    <x v="2517"/>
    <x v="1"/>
    <x v="0"/>
    <s v="USD"/>
    <n v="1357432638"/>
    <n v="1354840638"/>
    <b v="0"/>
    <x v="18"/>
    <b v="0"/>
    <s v="games/video games"/>
    <n v="1"/>
    <x v="2712"/>
    <x v="7"/>
    <x v="23"/>
    <x v="3579"/>
    <d v="2013-01-06T00:37:18"/>
    <x v="6"/>
  </r>
  <r>
    <n v="544"/>
    <s v="Favowear - Shopping for your favorite clothes made simple"/>
    <s v="Do you have a favorite shirt? So does everyone else. Favowear is creating a platform to share the best clothes and shopping sources."/>
    <x v="34"/>
    <x v="2530"/>
    <x v="1"/>
    <x v="0"/>
    <s v="USD"/>
    <n v="1467647160"/>
    <n v="1465055160"/>
    <b v="0"/>
    <x v="12"/>
    <b v="0"/>
    <s v="technology/web"/>
    <n v="1"/>
    <x v="2712"/>
    <x v="0"/>
    <x v="24"/>
    <x v="3580"/>
    <d v="2016-07-04T15:46:00"/>
    <x v="1"/>
  </r>
  <r>
    <n v="2901"/>
    <s v="Avarimor Series (Audio Plays)"/>
    <s v="How can the visual age appreciate something that cant see? With these Audio Plays I will show you, if your willing to listen."/>
    <x v="160"/>
    <x v="2530"/>
    <x v="1"/>
    <x v="0"/>
    <s v="USD"/>
    <n v="1423345339"/>
    <n v="1418161339"/>
    <b v="0"/>
    <x v="12"/>
    <b v="0"/>
    <s v="theater/plays"/>
    <n v="1"/>
    <x v="2712"/>
    <x v="2"/>
    <x v="5"/>
    <x v="3581"/>
    <d v="2015-02-07T21:42:19"/>
    <x v="4"/>
  </r>
  <r>
    <n v="638"/>
    <s v="W (Canceled)"/>
    <s v="O0"/>
    <x v="6"/>
    <x v="2474"/>
    <x v="0"/>
    <x v="13"/>
    <s v="EUR"/>
    <n v="1490447662"/>
    <n v="1485267262"/>
    <b v="0"/>
    <x v="0"/>
    <b v="0"/>
    <s v="technology/web"/>
    <n v="0"/>
    <x v="2712"/>
    <x v="0"/>
    <x v="24"/>
    <x v="3582"/>
    <d v="2017-03-25T13:14:22"/>
    <x v="0"/>
  </r>
  <r>
    <n v="1081"/>
    <s v="The Creature"/>
    <s v="Finishing your last job before you retire until a disaster strikes the cargo ship can you survive The Creature?"/>
    <x v="156"/>
    <x v="2541"/>
    <x v="1"/>
    <x v="0"/>
    <s v="USD"/>
    <n v="1422483292"/>
    <n v="1419891292"/>
    <b v="0"/>
    <x v="9"/>
    <b v="0"/>
    <s v="games/video games"/>
    <n v="0"/>
    <x v="2712"/>
    <x v="7"/>
    <x v="23"/>
    <x v="3583"/>
    <d v="2015-01-28T22:14:52"/>
    <x v="4"/>
  </r>
  <r>
    <n v="425"/>
    <s v="Patch Bo - Organic toons"/>
    <s v="Support new organic, gluten free cartoon! You'll enjoy this funny story about fruits &amp; vegies and will be able to see new episodes!"/>
    <x v="7"/>
    <x v="2530"/>
    <x v="1"/>
    <x v="0"/>
    <s v="USD"/>
    <n v="1448660404"/>
    <n v="1443472804"/>
    <b v="0"/>
    <x v="12"/>
    <b v="0"/>
    <s v="film &amp; video/animation"/>
    <n v="0"/>
    <x v="2712"/>
    <x v="1"/>
    <x v="8"/>
    <x v="3584"/>
    <d v="2015-11-27T21:40:04"/>
    <x v="4"/>
  </r>
  <r>
    <n v="596"/>
    <s v="DigitaliBook free library"/>
    <s v="We present digitaibook,com site which can become a free electronic library with your help,"/>
    <x v="26"/>
    <x v="2530"/>
    <x v="1"/>
    <x v="0"/>
    <s v="USD"/>
    <n v="1478122292"/>
    <n v="1475530292"/>
    <b v="0"/>
    <x v="12"/>
    <b v="0"/>
    <s v="technology/web"/>
    <n v="0"/>
    <x v="2712"/>
    <x v="0"/>
    <x v="24"/>
    <x v="3585"/>
    <d v="2016-11-02T21:31:32"/>
    <x v="1"/>
  </r>
  <r>
    <n v="1044"/>
    <s v="Podcast for fun! (Canceled)"/>
    <s v="Hi. I'm looking to raise some funds to get some microphones, some interfaces to hook XLR to my iPad/iPhone/iMac. Plus some other stuff."/>
    <x v="77"/>
    <x v="2530"/>
    <x v="0"/>
    <x v="0"/>
    <s v="USD"/>
    <n v="1425587220"/>
    <n v="1420668801"/>
    <b v="0"/>
    <x v="12"/>
    <b v="0"/>
    <s v="journalism/audio"/>
    <n v="0"/>
    <x v="2712"/>
    <x v="8"/>
    <x v="32"/>
    <x v="3586"/>
    <d v="2015-03-05T20:27:00"/>
    <x v="4"/>
  </r>
  <r>
    <n v="1541"/>
    <s v="The Panama Canal Bridge of the Americas"/>
    <s v="My Goal is to travel across Panama with my team and capture the beauty and wildlife throughout the canal."/>
    <x v="55"/>
    <x v="2530"/>
    <x v="1"/>
    <x v="0"/>
    <s v="USD"/>
    <n v="1420045538"/>
    <n v="1417453538"/>
    <b v="0"/>
    <x v="12"/>
    <b v="0"/>
    <s v="photography/nature"/>
    <n v="0"/>
    <x v="2712"/>
    <x v="3"/>
    <x v="35"/>
    <x v="3587"/>
    <d v="2014-12-31T17:05:38"/>
    <x v="2"/>
  </r>
  <r>
    <n v="1879"/>
    <s v="Alex and More"/>
    <s v="Juego de plataformas con 20 personajes. Cada personaje tiene cuatro habilidades distintas al resto de personajes y sus propias voces."/>
    <x v="1"/>
    <x v="2530"/>
    <x v="1"/>
    <x v="9"/>
    <s v="EUR"/>
    <n v="1457966129"/>
    <n v="1455377729"/>
    <b v="0"/>
    <x v="12"/>
    <b v="0"/>
    <s v="games/mobile games"/>
    <n v="0"/>
    <x v="2712"/>
    <x v="7"/>
    <x v="31"/>
    <x v="3588"/>
    <d v="2016-03-14T14:35:29"/>
    <x v="1"/>
  </r>
  <r>
    <n v="3993"/>
    <s v="Invincible Diamonds: A Survivor's Guide"/>
    <s v="I am seeking to turn my collection of urban poetry into a stage play. My desire is to inspire victims to heal."/>
    <x v="7"/>
    <x v="2543"/>
    <x v="1"/>
    <x v="0"/>
    <s v="USD"/>
    <n v="1431549912"/>
    <n v="1428957912"/>
    <b v="0"/>
    <x v="1"/>
    <b v="0"/>
    <s v="theater/plays"/>
    <n v="0"/>
    <x v="2712"/>
    <x v="2"/>
    <x v="5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23"/>
    <x v="2533"/>
    <x v="1"/>
    <x v="0"/>
    <s v="USD"/>
    <n v="1407624222"/>
    <n v="1405032222"/>
    <b v="0"/>
    <x v="9"/>
    <b v="0"/>
    <s v="technology/wearables"/>
    <n v="0"/>
    <x v="2713"/>
    <x v="0"/>
    <x v="0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x v="19"/>
    <x v="2538"/>
    <x v="1"/>
    <x v="0"/>
    <s v="USD"/>
    <n v="1433259293"/>
    <n v="1428075293"/>
    <b v="0"/>
    <x v="11"/>
    <b v="0"/>
    <s v="theater/spaces"/>
    <n v="0"/>
    <x v="2714"/>
    <x v="2"/>
    <x v="3"/>
    <x v="3591"/>
    <d v="2015-06-02T15:34:53"/>
    <x v="4"/>
  </r>
  <r>
    <n v="1411"/>
    <s v="The Divine Comedy- A New English Translation"/>
    <s v="There have been an exorbident number of translations of this most beautiful poem though none have ever been done by a nineteen year old"/>
    <x v="43"/>
    <x v="2527"/>
    <x v="1"/>
    <x v="4"/>
    <s v="GBP"/>
    <n v="1423185900"/>
    <n v="1420766700"/>
    <b v="0"/>
    <x v="17"/>
    <b v="0"/>
    <s v="publishing/translations"/>
    <n v="0"/>
    <x v="2715"/>
    <x v="4"/>
    <x v="7"/>
    <x v="3592"/>
    <d v="2015-02-06T01:25:00"/>
    <x v="4"/>
  </r>
  <r>
    <n v="2875"/>
    <s v="Right Tracey!"/>
    <s v="Play about Tracey a gay man trapped in his room by his Bible thumping mother. He finds love but the room can not keep the love alive."/>
    <x v="26"/>
    <x v="2527"/>
    <x v="1"/>
    <x v="0"/>
    <s v="USD"/>
    <n v="1462417493"/>
    <n v="1459825493"/>
    <b v="0"/>
    <x v="17"/>
    <b v="0"/>
    <s v="theater/plays"/>
    <n v="0"/>
    <x v="2715"/>
    <x v="2"/>
    <x v="5"/>
    <x v="3593"/>
    <d v="2016-05-05T03:04:53"/>
    <x v="1"/>
  </r>
  <r>
    <n v="1915"/>
    <s v="The Cat-Bath Contraption"/>
    <s v="The picture above is of our current prototype for the cat bath - we hope to move beyond a simple bin and create a cat bath revolution!"/>
    <x v="34"/>
    <x v="2525"/>
    <x v="1"/>
    <x v="0"/>
    <s v="USD"/>
    <n v="1409620222"/>
    <n v="1407892222"/>
    <b v="0"/>
    <x v="9"/>
    <b v="0"/>
    <s v="technology/gadgets"/>
    <n v="2"/>
    <x v="2716"/>
    <x v="0"/>
    <x v="2"/>
    <x v="3594"/>
    <d v="2014-09-02T01:10:22"/>
    <x v="2"/>
  </r>
  <r>
    <n v="578"/>
    <s v="weBuy Crowdsourced Shopping"/>
    <s v="weBuy trade built on technology and Crowd Sourced Power"/>
    <x v="40"/>
    <x v="2544"/>
    <x v="1"/>
    <x v="4"/>
    <s v="GBP"/>
    <n v="1441633993"/>
    <n v="1439560393"/>
    <b v="0"/>
    <x v="18"/>
    <b v="0"/>
    <s v="technology/web"/>
    <n v="0"/>
    <x v="2716"/>
    <x v="0"/>
    <x v="24"/>
    <x v="3595"/>
    <d v="2015-09-07T13:53:13"/>
    <x v="4"/>
  </r>
  <r>
    <n v="666"/>
    <s v="Ducky Diapers"/>
    <s v="Have you ever dreamed of having a pet duckling, but concerned about all the pooping, here is a a solution to help solve that issue."/>
    <x v="6"/>
    <x v="2525"/>
    <x v="1"/>
    <x v="0"/>
    <s v="USD"/>
    <n v="1408305498"/>
    <n v="1405713498"/>
    <b v="0"/>
    <x v="9"/>
    <b v="0"/>
    <s v="technology/wearables"/>
    <n v="0"/>
    <x v="2716"/>
    <x v="0"/>
    <x v="0"/>
    <x v="3596"/>
    <d v="2014-08-17T19:58:18"/>
    <x v="2"/>
  </r>
  <r>
    <n v="1865"/>
    <s v="THE RUNNING GAME"/>
    <s v="This game is an alternative to the boring morning jogs This game will make you excited to workout Following elite footballer movements!"/>
    <x v="92"/>
    <x v="2542"/>
    <x v="1"/>
    <x v="4"/>
    <s v="GBP"/>
    <n v="1478425747"/>
    <n v="1475398147"/>
    <b v="0"/>
    <x v="12"/>
    <b v="0"/>
    <s v="games/mobile games"/>
    <n v="0"/>
    <x v="2716"/>
    <x v="7"/>
    <x v="31"/>
    <x v="3597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x v="90"/>
    <x v="2542"/>
    <x v="1"/>
    <x v="4"/>
    <s v="GBP"/>
    <n v="1408646111"/>
    <n v="1403462111"/>
    <b v="0"/>
    <x v="12"/>
    <b v="0"/>
    <s v="theater/plays"/>
    <n v="0"/>
    <x v="2716"/>
    <x v="2"/>
    <x v="5"/>
    <x v="3598"/>
    <d v="2014-08-21T18:35:11"/>
    <x v="2"/>
  </r>
  <r>
    <n v="635"/>
    <s v="Pleero, A Technology Team Building Website (Canceled)"/>
    <s v="Network used for building technology development teams."/>
    <x v="23"/>
    <x v="2545"/>
    <x v="0"/>
    <x v="0"/>
    <s v="USD"/>
    <n v="1428804762"/>
    <n v="1426212762"/>
    <b v="0"/>
    <x v="1"/>
    <b v="0"/>
    <s v="technology/web"/>
    <n v="0"/>
    <x v="2716"/>
    <x v="0"/>
    <x v="24"/>
    <x v="3599"/>
    <d v="2015-04-12T02:12:42"/>
    <x v="4"/>
  </r>
  <r>
    <n v="778"/>
    <s v="Summers' Love, A Cute and Funny Cinderella Love Story"/>
    <s v="Laughter, tears and good times in the warm glow of Summer s Love. The perfect recipe for the winter blahs."/>
    <x v="34"/>
    <x v="2545"/>
    <x v="1"/>
    <x v="0"/>
    <s v="USD"/>
    <n v="1398876680"/>
    <n v="1396284680"/>
    <b v="0"/>
    <x v="1"/>
    <b v="0"/>
    <s v="publishing/fiction"/>
    <n v="0"/>
    <x v="2716"/>
    <x v="4"/>
    <x v="36"/>
    <x v="3600"/>
    <d v="2014-04-30T16:51:20"/>
    <x v="2"/>
  </r>
  <r>
    <n v="2360"/>
    <s v="Bee Bay Microjobs (Canceled)"/>
    <s v="Welcome to Bee Bay Canada, your commission free microjobs website.  Sell at any price and keep 100% of what you earn!"/>
    <x v="1"/>
    <x v="2545"/>
    <x v="0"/>
    <x v="8"/>
    <s v="CAD"/>
    <n v="1454864280"/>
    <n v="1452272280"/>
    <b v="0"/>
    <x v="1"/>
    <b v="0"/>
    <s v="technology/web"/>
    <n v="0"/>
    <x v="2716"/>
    <x v="0"/>
    <x v="24"/>
    <x v="3601"/>
    <d v="2016-02-07T16:58:00"/>
    <x v="1"/>
  </r>
  <r>
    <n v="4006"/>
    <s v="&quot;The Norwegians&quot; Midwestern Tour"/>
    <s v="Olive and Betty have cheating boyfriends. The solution: Gus and Tor, two Norwegian hit men who specialize in solving such problems."/>
    <x v="8"/>
    <x v="2545"/>
    <x v="1"/>
    <x v="0"/>
    <s v="USD"/>
    <n v="1455647587"/>
    <n v="1453487587"/>
    <b v="0"/>
    <x v="1"/>
    <b v="0"/>
    <s v="theater/plays"/>
    <n v="0"/>
    <x v="2716"/>
    <x v="2"/>
    <x v="5"/>
    <x v="3602"/>
    <d v="2016-02-16T18:33:07"/>
    <x v="1"/>
  </r>
  <r>
    <n v="1811"/>
    <s v="The Year of Sunsets"/>
    <s v="A collection of 365 color photographs of sunsets in 2014, beautifully presented in a hardcover book."/>
    <x v="165"/>
    <x v="2103"/>
    <x v="1"/>
    <x v="0"/>
    <s v="USD"/>
    <n v="1414123200"/>
    <n v="1408962270"/>
    <b v="0"/>
    <x v="40"/>
    <b v="0"/>
    <s v="photography/photobooks"/>
    <n v="0"/>
    <x v="2717"/>
    <x v="3"/>
    <x v="6"/>
    <x v="360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x v="346"/>
    <x v="2543"/>
    <x v="1"/>
    <x v="0"/>
    <s v="USD"/>
    <n v="1447542000"/>
    <n v="1446179553"/>
    <b v="0"/>
    <x v="12"/>
    <b v="0"/>
    <s v="theater/plays"/>
    <n v="2"/>
    <x v="2718"/>
    <x v="2"/>
    <x v="5"/>
    <x v="3604"/>
    <d v="2015-11-14T23:00:00"/>
    <x v="4"/>
  </r>
  <r>
    <n v="2394"/>
    <s v="Wriyon - WRIte Your Own (Canceled)"/>
    <s v="We want to create the &quot;Facebook&quot; for Writers. We are working on a new world for people who like to write. Check out more wriyon.com"/>
    <x v="1"/>
    <x v="2543"/>
    <x v="0"/>
    <x v="16"/>
    <s v="EUR"/>
    <n v="1424940093"/>
    <n v="1422348093"/>
    <b v="0"/>
    <x v="12"/>
    <b v="0"/>
    <s v="technology/web"/>
    <n v="0"/>
    <x v="2718"/>
    <x v="0"/>
    <x v="24"/>
    <x v="3605"/>
    <d v="2015-02-26T08:41:33"/>
    <x v="4"/>
  </r>
  <r>
    <n v="3805"/>
    <s v="&quot;Sounds By The River&quot; ( Original Musical)"/>
    <s v="&quot;Sounds By The River&quot; tells the story of a Detroit composer through_x000a_his music, poetry, and dance."/>
    <x v="54"/>
    <x v="2543"/>
    <x v="1"/>
    <x v="0"/>
    <s v="USD"/>
    <n v="1411852640"/>
    <n v="1406668640"/>
    <b v="0"/>
    <x v="12"/>
    <b v="0"/>
    <s v="theater/musical"/>
    <n v="0"/>
    <x v="2718"/>
    <x v="2"/>
    <x v="18"/>
    <x v="3606"/>
    <d v="2014-09-27T21:17:20"/>
    <x v="2"/>
  </r>
  <r>
    <n v="3904"/>
    <s v="Black America from Prophets to Pimps"/>
    <s v="A play that will cover 4000 years of black history."/>
    <x v="22"/>
    <x v="2543"/>
    <x v="1"/>
    <x v="0"/>
    <s v="USD"/>
    <n v="1429074240"/>
    <n v="1427866200"/>
    <b v="0"/>
    <x v="12"/>
    <b v="0"/>
    <s v="theater/plays"/>
    <n v="0"/>
    <x v="2718"/>
    <x v="2"/>
    <x v="5"/>
    <x v="3607"/>
    <d v="2015-04-15T05:04:00"/>
    <x v="4"/>
  </r>
  <r>
    <n v="1181"/>
    <s v="Gringo Loco Tacos Food Truck"/>
    <s v="Bringing the best tacos to the streets of Chicago!"/>
    <x v="7"/>
    <x v="2542"/>
    <x v="1"/>
    <x v="0"/>
    <s v="USD"/>
    <n v="1425197321"/>
    <n v="1422605321"/>
    <b v="0"/>
    <x v="17"/>
    <b v="0"/>
    <s v="food/food trucks"/>
    <n v="0"/>
    <x v="2719"/>
    <x v="5"/>
    <x v="10"/>
    <x v="3608"/>
    <d v="2015-03-01T08:08:41"/>
    <x v="4"/>
  </r>
  <r>
    <n v="1420"/>
    <s v="Shakespeare in the Hood - Romeo and Juliet"/>
    <s v="Help me butcher Shakespeare in a satirical fashion."/>
    <x v="375"/>
    <x v="2543"/>
    <x v="1"/>
    <x v="0"/>
    <s v="USD"/>
    <n v="1467129686"/>
    <n v="1464969686"/>
    <b v="0"/>
    <x v="17"/>
    <b v="0"/>
    <s v="publishing/translations"/>
    <n v="3"/>
    <x v="2720"/>
    <x v="4"/>
    <x v="7"/>
    <x v="3609"/>
    <d v="2016-06-28T16:01:26"/>
    <x v="1"/>
  </r>
  <r>
    <n v="2148"/>
    <s v="ZomBlock's"/>
    <s v="zomblock's is a online zombie survival game where you can craft new weapons,find food and water to keep yourself alive."/>
    <x v="226"/>
    <x v="2545"/>
    <x v="1"/>
    <x v="4"/>
    <s v="GBP"/>
    <n v="1427992582"/>
    <n v="1425404182"/>
    <b v="0"/>
    <x v="12"/>
    <b v="0"/>
    <s v="games/video games"/>
    <n v="2"/>
    <x v="2720"/>
    <x v="7"/>
    <x v="23"/>
    <x v="3610"/>
    <d v="2015-04-02T16:36:22"/>
    <x v="4"/>
  </r>
  <r>
    <n v="2384"/>
    <s v="Social Rewards - A new twist on social media (Canceled)"/>
    <s v="We're seeking to reward our members for their social behavior. The members win on two levels- compensation and increased viral sharing!"/>
    <x v="90"/>
    <x v="2525"/>
    <x v="0"/>
    <x v="0"/>
    <s v="USD"/>
    <n v="1415932643"/>
    <n v="1413337043"/>
    <b v="0"/>
    <x v="49"/>
    <b v="0"/>
    <s v="technology/web"/>
    <n v="1"/>
    <x v="2720"/>
    <x v="0"/>
    <x v="24"/>
    <x v="3611"/>
    <d v="2014-11-14T02:37:23"/>
    <x v="2"/>
  </r>
  <r>
    <n v="2583"/>
    <s v="Crazy Daisy Food Truck"/>
    <s v="Crazy Daisy will become the newest member of the food truck distributors in Kansas City, Missouri."/>
    <x v="90"/>
    <x v="2535"/>
    <x v="1"/>
    <x v="0"/>
    <s v="USD"/>
    <n v="1426526880"/>
    <n v="1421346480"/>
    <b v="0"/>
    <x v="27"/>
    <b v="0"/>
    <s v="food/food trucks"/>
    <n v="1"/>
    <x v="2720"/>
    <x v="5"/>
    <x v="10"/>
    <x v="3612"/>
    <d v="2015-03-16T17:28:00"/>
    <x v="4"/>
  </r>
  <r>
    <n v="2154"/>
    <s v="Demigods - Rise of the Children - Part 1 (Design)"/>
    <s v="A Real Time Strategy game based on Greek mythology in a fictional world."/>
    <x v="263"/>
    <x v="2545"/>
    <x v="1"/>
    <x v="0"/>
    <s v="USD"/>
    <n v="1390921827"/>
    <n v="1389193827"/>
    <b v="0"/>
    <x v="12"/>
    <b v="0"/>
    <s v="games/video games"/>
    <n v="1"/>
    <x v="2720"/>
    <x v="7"/>
    <x v="23"/>
    <x v="3613"/>
    <d v="2014-01-28T15:10:27"/>
    <x v="2"/>
  </r>
  <r>
    <n v="2418"/>
    <s v="Mexican food truck"/>
    <s v="I want to start my food truck business."/>
    <x v="23"/>
    <x v="2535"/>
    <x v="1"/>
    <x v="0"/>
    <s v="USD"/>
    <n v="1427225644"/>
    <n v="1422045244"/>
    <b v="0"/>
    <x v="27"/>
    <b v="0"/>
    <s v="food/food trucks"/>
    <n v="0"/>
    <x v="2720"/>
    <x v="5"/>
    <x v="10"/>
    <x v="3614"/>
    <d v="2015-03-24T19:34:04"/>
    <x v="4"/>
  </r>
  <r>
    <n v="194"/>
    <s v="Desperation Short Film"/>
    <s v="Northern Irish Original Short Film based on the desperation of love and survival and taking a risk that may change everything."/>
    <x v="14"/>
    <x v="2543"/>
    <x v="1"/>
    <x v="4"/>
    <s v="GBP"/>
    <n v="1457308531"/>
    <n v="1452124531"/>
    <b v="0"/>
    <x v="17"/>
    <b v="0"/>
    <s v="film &amp; video/drama"/>
    <n v="0"/>
    <x v="2720"/>
    <x v="1"/>
    <x v="1"/>
    <x v="3615"/>
    <d v="2016-03-06T23:55:31"/>
    <x v="1"/>
  </r>
  <r>
    <n v="435"/>
    <s v="Planet Earth Superheroes"/>
    <s v="Be a part of the Planet Earth Superheroes legacy by supporting the project. Mike and friends gain powers to save endangered animals."/>
    <x v="92"/>
    <x v="2543"/>
    <x v="1"/>
    <x v="0"/>
    <s v="USD"/>
    <n v="1379094980"/>
    <n v="1376502980"/>
    <b v="0"/>
    <x v="17"/>
    <b v="0"/>
    <s v="film &amp; video/animation"/>
    <n v="0"/>
    <x v="2720"/>
    <x v="1"/>
    <x v="8"/>
    <x v="3616"/>
    <d v="2013-09-13T17:56:20"/>
    <x v="6"/>
  </r>
  <r>
    <n v="982"/>
    <s v="Smart 2-in-1 I-PHONE HANDLE/WALLETtm"/>
    <s v="revolutonary ultra-slim 2-in-1 Smart  2-in-1 I-PHONE handle/WALLETtm with 360 rotatiion"/>
    <x v="105"/>
    <x v="2543"/>
    <x v="1"/>
    <x v="0"/>
    <s v="USD"/>
    <n v="1475431486"/>
    <n v="1472839486"/>
    <b v="0"/>
    <x v="17"/>
    <b v="0"/>
    <s v="technology/wearables"/>
    <n v="0"/>
    <x v="2720"/>
    <x v="0"/>
    <x v="0"/>
    <x v="3617"/>
    <d v="2016-10-02T18:04:46"/>
    <x v="1"/>
  </r>
  <r>
    <n v="1593"/>
    <s v="Picturing Italy"/>
    <s v="A trip to fulfill a dream of capturing the wonders and history of ancient Italy in person."/>
    <x v="111"/>
    <x v="2543"/>
    <x v="1"/>
    <x v="0"/>
    <s v="USD"/>
    <n v="1425154655"/>
    <n v="1422562655"/>
    <b v="0"/>
    <x v="17"/>
    <b v="0"/>
    <s v="photography/places"/>
    <n v="0"/>
    <x v="2720"/>
    <x v="3"/>
    <x v="16"/>
    <x v="3618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x v="55"/>
    <x v="2543"/>
    <x v="1"/>
    <x v="10"/>
    <s v="EUR"/>
    <n v="1463734740"/>
    <n v="1459414740"/>
    <b v="0"/>
    <x v="17"/>
    <b v="0"/>
    <s v="theater/spaces"/>
    <n v="0"/>
    <x v="2720"/>
    <x v="2"/>
    <x v="3"/>
    <x v="3619"/>
    <d v="2016-05-20T08:59:00"/>
    <x v="1"/>
  </r>
  <r>
    <n v="4113"/>
    <s v="The Toy Box by Anthony H. Wallace"/>
    <s v="A family oriented play about Christians &amp; the sins they live with, portrayed by &quot;puppets and toys&quot; at Queensbury Theater in Houston."/>
    <x v="41"/>
    <x v="2543"/>
    <x v="1"/>
    <x v="0"/>
    <s v="USD"/>
    <n v="1452234840"/>
    <n v="1450619123"/>
    <b v="0"/>
    <x v="17"/>
    <b v="0"/>
    <s v="theater/plays"/>
    <n v="0"/>
    <x v="2720"/>
    <x v="2"/>
    <x v="5"/>
    <x v="3620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x v="25"/>
    <x v="2545"/>
    <x v="1"/>
    <x v="0"/>
    <s v="USD"/>
    <n v="1432195375"/>
    <n v="1430899375"/>
    <b v="0"/>
    <x v="12"/>
    <b v="0"/>
    <s v="film &amp; video/animation"/>
    <n v="0"/>
    <x v="2720"/>
    <x v="1"/>
    <x v="8"/>
    <x v="3621"/>
    <d v="2015-05-21T08:02:55"/>
    <x v="4"/>
  </r>
  <r>
    <n v="1451"/>
    <s v="Modern Literal Torah Translation (Canceled)"/>
    <s v="Modern Literal Translation of the Torah in English and Russian with sub-linear and interlinear layout."/>
    <x v="398"/>
    <x v="2545"/>
    <x v="0"/>
    <x v="0"/>
    <s v="USD"/>
    <n v="1416355259"/>
    <n v="1413759659"/>
    <b v="0"/>
    <x v="12"/>
    <b v="0"/>
    <s v="publishing/translations"/>
    <n v="0"/>
    <x v="2720"/>
    <x v="4"/>
    <x v="7"/>
    <x v="3622"/>
    <d v="2014-11-19T00:00:59"/>
    <x v="2"/>
  </r>
  <r>
    <n v="1992"/>
    <s v="The Wonderful World of Princes &amp; Princesses"/>
    <s v="A complete revamp of all the Disney Princes &amp; Princesses!"/>
    <x v="41"/>
    <x v="2545"/>
    <x v="1"/>
    <x v="0"/>
    <s v="USD"/>
    <n v="1424229991"/>
    <n v="1421637991"/>
    <b v="0"/>
    <x v="12"/>
    <b v="0"/>
    <s v="photography/people"/>
    <n v="0"/>
    <x v="2720"/>
    <x v="3"/>
    <x v="20"/>
    <x v="3623"/>
    <d v="2015-02-18T03:26:31"/>
    <x v="4"/>
  </r>
  <r>
    <n v="2431"/>
    <s v="Murphy's good eatin'"/>
    <s v="Go to Colorado and run a food truck with homemade food of all kinds."/>
    <x v="11"/>
    <x v="2545"/>
    <x v="1"/>
    <x v="0"/>
    <s v="USD"/>
    <n v="1467080613"/>
    <n v="1461896613"/>
    <b v="0"/>
    <x v="12"/>
    <b v="0"/>
    <s v="food/food trucks"/>
    <n v="0"/>
    <x v="2720"/>
    <x v="5"/>
    <x v="10"/>
    <x v="3624"/>
    <d v="2016-06-28T02:23:33"/>
    <x v="1"/>
  </r>
  <r>
    <n v="2432"/>
    <s v="funding for bbq trailer"/>
    <s v="Looking to start competition cooking and need start-up help.  Offering brisket tasting to all contributors."/>
    <x v="115"/>
    <x v="2545"/>
    <x v="1"/>
    <x v="0"/>
    <s v="USD"/>
    <n v="1425791697"/>
    <n v="1423199697"/>
    <b v="0"/>
    <x v="12"/>
    <b v="0"/>
    <s v="food/food trucks"/>
    <n v="0"/>
    <x v="2720"/>
    <x v="5"/>
    <x v="10"/>
    <x v="3625"/>
    <d v="2015-03-08T05:14:57"/>
    <x v="4"/>
  </r>
  <r>
    <n v="2769"/>
    <s v="Raph the Ninja Giraffe"/>
    <s v="Raph the Ninja Giraffe is a project that is my 5 year old sons idea, &amp; I am working with him to bring his idea to life."/>
    <x v="162"/>
    <x v="2545"/>
    <x v="1"/>
    <x v="4"/>
    <s v="GBP"/>
    <n v="1401997790"/>
    <n v="1397677790"/>
    <b v="0"/>
    <x v="12"/>
    <b v="0"/>
    <s v="publishing/children's books"/>
    <n v="0"/>
    <x v="2720"/>
    <x v="4"/>
    <x v="37"/>
    <x v="3626"/>
    <d v="2014-06-05T19:49:50"/>
    <x v="2"/>
  </r>
  <r>
    <n v="2907"/>
    <s v="Little Nell's - a play"/>
    <s v="Spend an evening in the afterlife with some of the greatest women who ever lived. LITTLE NELL's,by Jill Hughes, Los Angeles- June, 2016"/>
    <x v="14"/>
    <x v="2545"/>
    <x v="1"/>
    <x v="0"/>
    <s v="USD"/>
    <n v="1463259837"/>
    <n v="1458075837"/>
    <b v="0"/>
    <x v="12"/>
    <b v="0"/>
    <s v="theater/plays"/>
    <n v="0"/>
    <x v="2720"/>
    <x v="2"/>
    <x v="5"/>
    <x v="3627"/>
    <d v="2016-05-14T21:03:57"/>
    <x v="1"/>
  </r>
  <r>
    <n v="2913"/>
    <s v="The Salem Haunted Magic Show"/>
    <s v="A LIVE history infused, frightening magic and mind reading show in the heart of the Halloween capital of the world, Salem, MA!!"/>
    <x v="22"/>
    <x v="2545"/>
    <x v="1"/>
    <x v="0"/>
    <s v="USD"/>
    <n v="1410041339"/>
    <n v="1404857339"/>
    <b v="0"/>
    <x v="12"/>
    <b v="0"/>
    <s v="theater/plays"/>
    <n v="0"/>
    <x v="2720"/>
    <x v="2"/>
    <x v="5"/>
    <x v="3628"/>
    <d v="2014-09-06T22:08:59"/>
    <x v="2"/>
  </r>
  <r>
    <n v="2946"/>
    <s v="Create The Twisted Tree Theatre"/>
    <s v="I have set up a new theatre company, and am looking to raise funds to purchase a venue with a difference to a standard theatre."/>
    <x v="65"/>
    <x v="2545"/>
    <x v="1"/>
    <x v="4"/>
    <s v="GBP"/>
    <n v="1471265092"/>
    <n v="1468673092"/>
    <b v="0"/>
    <x v="12"/>
    <b v="0"/>
    <s v="theater/spaces"/>
    <n v="0"/>
    <x v="2720"/>
    <x v="2"/>
    <x v="3"/>
    <x v="3629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x v="12"/>
    <x v="2545"/>
    <x v="1"/>
    <x v="0"/>
    <s v="USD"/>
    <n v="1477791960"/>
    <n v="1476549262"/>
    <b v="0"/>
    <x v="12"/>
    <b v="0"/>
    <s v="theater/spaces"/>
    <n v="0"/>
    <x v="2720"/>
    <x v="2"/>
    <x v="3"/>
    <x v="3630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42"/>
    <x v="2545"/>
    <x v="1"/>
    <x v="0"/>
    <s v="USD"/>
    <n v="1462467600"/>
    <n v="1457403364"/>
    <b v="0"/>
    <x v="12"/>
    <b v="0"/>
    <s v="theater/musical"/>
    <n v="0"/>
    <x v="2720"/>
    <x v="2"/>
    <x v="18"/>
    <x v="3631"/>
    <d v="2016-05-05T17:00:00"/>
    <x v="1"/>
  </r>
  <r>
    <n v="121"/>
    <s v="MICRO-MISSION"/>
    <s v="NAVY SEALS sent on a Area 51 Top-Secret rescue mission where they are shrunken and injected into an ET body, the immune system mutated."/>
    <x v="43"/>
    <x v="2546"/>
    <x v="0"/>
    <x v="0"/>
    <s v="USD"/>
    <n v="1429352160"/>
    <n v="1427993710"/>
    <b v="0"/>
    <x v="1"/>
    <b v="0"/>
    <s v="film &amp; video/science fiction"/>
    <n v="0"/>
    <x v="2720"/>
    <x v="1"/>
    <x v="17"/>
    <x v="3632"/>
    <d v="2015-04-18T10:16:00"/>
    <x v="4"/>
  </r>
  <r>
    <n v="171"/>
    <s v="IRL: Gamers Unite"/>
    <s v="Team Mayhem, a local small town gang of gamers who are enlisted   to save the world from the new great evil known as Prowler."/>
    <x v="7"/>
    <x v="2546"/>
    <x v="1"/>
    <x v="0"/>
    <s v="USD"/>
    <n v="1470975614"/>
    <n v="1465791614"/>
    <b v="0"/>
    <x v="1"/>
    <b v="0"/>
    <s v="film &amp; video/drama"/>
    <n v="0"/>
    <x v="2720"/>
    <x v="1"/>
    <x v="1"/>
    <x v="3633"/>
    <d v="2016-08-12T04:20:14"/>
    <x v="1"/>
  </r>
  <r>
    <n v="212"/>
    <s v="The Ecstasy of Vengeance - Feature Length Film"/>
    <s v="This film is a fictional crime drama following the events of a heist that ended in bloodshed."/>
    <x v="302"/>
    <x v="2546"/>
    <x v="1"/>
    <x v="0"/>
    <s v="USD"/>
    <n v="1460837320"/>
    <n v="1455656920"/>
    <b v="0"/>
    <x v="1"/>
    <b v="0"/>
    <s v="film &amp; video/drama"/>
    <n v="0"/>
    <x v="2720"/>
    <x v="1"/>
    <x v="1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x v="47"/>
    <x v="2546"/>
    <x v="1"/>
    <x v="0"/>
    <s v="USD"/>
    <n v="1425655349"/>
    <n v="1420471349"/>
    <b v="0"/>
    <x v="1"/>
    <b v="0"/>
    <s v="film &amp; video/drama"/>
    <n v="0"/>
    <x v="2720"/>
    <x v="1"/>
    <x v="1"/>
    <x v="3635"/>
    <d v="2015-03-06T15:22:29"/>
    <x v="4"/>
  </r>
  <r>
    <n v="464"/>
    <s v="PokÃ©Movie - A PokÃ©monâ„¢ school project"/>
    <s v="We are three students that want to make a short PokÃ©mon movie as a school project!"/>
    <x v="399"/>
    <x v="2546"/>
    <x v="1"/>
    <x v="13"/>
    <s v="EUR"/>
    <n v="1463602935"/>
    <n v="1461874935"/>
    <b v="0"/>
    <x v="1"/>
    <b v="0"/>
    <s v="film &amp; video/animation"/>
    <n v="0"/>
    <x v="2720"/>
    <x v="1"/>
    <x v="8"/>
    <x v="3636"/>
    <d v="2016-05-18T20:22:15"/>
    <x v="1"/>
  </r>
  <r>
    <n v="474"/>
    <s v="TAO Mr. Fantastic!!"/>
    <s v="Time travel the light Mr. Fantastic!  Spin the dimensions toward other continuums and worlds.  Hold onto your panties."/>
    <x v="127"/>
    <x v="2546"/>
    <x v="1"/>
    <x v="0"/>
    <s v="USD"/>
    <n v="1487318029"/>
    <n v="1484726029"/>
    <b v="0"/>
    <x v="1"/>
    <b v="0"/>
    <s v="film &amp; video/animation"/>
    <n v="0"/>
    <x v="2720"/>
    <x v="1"/>
    <x v="8"/>
    <x v="3637"/>
    <d v="2017-02-17T07:53:49"/>
    <x v="0"/>
  </r>
  <r>
    <n v="496"/>
    <s v="Airships and Anatasia: The Movie"/>
    <s v="The movie is about the adventures of Ethan, Danna, The mysterious inventor and more."/>
    <x v="25"/>
    <x v="2546"/>
    <x v="1"/>
    <x v="0"/>
    <s v="USD"/>
    <n v="1392070874"/>
    <n v="1386886874"/>
    <b v="0"/>
    <x v="1"/>
    <b v="0"/>
    <s v="film &amp; video/animation"/>
    <n v="0"/>
    <x v="2720"/>
    <x v="1"/>
    <x v="8"/>
    <x v="3638"/>
    <d v="2014-02-10T22:21:14"/>
    <x v="2"/>
  </r>
  <r>
    <n v="540"/>
    <s v="hap's- Whats the program?"/>
    <s v="There are so many dilemmas in life- what to do, where to go? _x000a_Let us solve it - search our preference based entertainment calendar"/>
    <x v="38"/>
    <x v="2546"/>
    <x v="1"/>
    <x v="0"/>
    <s v="USD"/>
    <n v="1423078606"/>
    <n v="1420486606"/>
    <b v="0"/>
    <x v="1"/>
    <b v="0"/>
    <s v="technology/web"/>
    <n v="0"/>
    <x v="2720"/>
    <x v="0"/>
    <x v="24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17"/>
    <x v="2546"/>
    <x v="1"/>
    <x v="0"/>
    <s v="USD"/>
    <n v="1462293716"/>
    <n v="1457113316"/>
    <b v="0"/>
    <x v="1"/>
    <b v="0"/>
    <s v="technology/web"/>
    <n v="0"/>
    <x v="2720"/>
    <x v="0"/>
    <x v="24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x v="55"/>
    <x v="2546"/>
    <x v="1"/>
    <x v="12"/>
    <s v="EUR"/>
    <n v="1457822275"/>
    <n v="1455230275"/>
    <b v="0"/>
    <x v="1"/>
    <b v="0"/>
    <s v="technology/web"/>
    <n v="0"/>
    <x v="2720"/>
    <x v="0"/>
    <x v="24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x v="1"/>
    <x v="2546"/>
    <x v="1"/>
    <x v="0"/>
    <s v="USD"/>
    <n v="1468513533"/>
    <n v="1465921533"/>
    <b v="0"/>
    <x v="1"/>
    <b v="0"/>
    <s v="technology/web"/>
    <n v="0"/>
    <x v="2720"/>
    <x v="0"/>
    <x v="24"/>
    <x v="3642"/>
    <d v="2016-07-14T16:25:33"/>
    <x v="1"/>
  </r>
  <r>
    <n v="576"/>
    <s v="Uthtopia"/>
    <s v="UthTopia Is a social media organization that believes in positive online usage, youth mentorship, and youth empowerment."/>
    <x v="68"/>
    <x v="2546"/>
    <x v="1"/>
    <x v="0"/>
    <s v="USD"/>
    <n v="1427537952"/>
    <n v="1422357552"/>
    <b v="0"/>
    <x v="1"/>
    <b v="0"/>
    <s v="technology/web"/>
    <n v="0"/>
    <x v="2720"/>
    <x v="0"/>
    <x v="24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x v="43"/>
    <x v="2546"/>
    <x v="1"/>
    <x v="0"/>
    <s v="USD"/>
    <n v="1474580867"/>
    <n v="1471988867"/>
    <b v="0"/>
    <x v="1"/>
    <b v="0"/>
    <s v="technology/web"/>
    <n v="0"/>
    <x v="2720"/>
    <x v="0"/>
    <x v="24"/>
    <x v="3644"/>
    <d v="2016-09-22T21:47:47"/>
    <x v="1"/>
  </r>
  <r>
    <n v="583"/>
    <s v="HackersArchive.com"/>
    <s v="HackersArchive.com will help rid the web of viruses and scams found everywhere else you look!"/>
    <x v="104"/>
    <x v="2546"/>
    <x v="1"/>
    <x v="0"/>
    <s v="USD"/>
    <n v="1426800687"/>
    <n v="1424212287"/>
    <b v="0"/>
    <x v="1"/>
    <b v="0"/>
    <s v="technology/web"/>
    <n v="0"/>
    <x v="2720"/>
    <x v="0"/>
    <x v="24"/>
    <x v="3645"/>
    <d v="2015-03-19T21:31:27"/>
    <x v="4"/>
  </r>
  <r>
    <n v="589"/>
    <s v="Get Neighborly"/>
    <s v="Services closer than you think..."/>
    <x v="49"/>
    <x v="2546"/>
    <x v="1"/>
    <x v="0"/>
    <s v="USD"/>
    <n v="1436366699"/>
    <n v="1435070699"/>
    <b v="0"/>
    <x v="1"/>
    <b v="0"/>
    <s v="technology/web"/>
    <n v="0"/>
    <x v="2720"/>
    <x v="0"/>
    <x v="24"/>
    <x v="3646"/>
    <d v="2015-07-08T14:44:59"/>
    <x v="4"/>
  </r>
  <r>
    <n v="619"/>
    <s v="Big Data (Canceled)"/>
    <s v="Big Data Sets for researchers interested in improving the quality of life."/>
    <x v="400"/>
    <x v="2546"/>
    <x v="0"/>
    <x v="0"/>
    <s v="USD"/>
    <n v="1416933390"/>
    <n v="1411745790"/>
    <b v="0"/>
    <x v="1"/>
    <b v="0"/>
    <s v="technology/web"/>
    <n v="0"/>
    <x v="2720"/>
    <x v="0"/>
    <x v="24"/>
    <x v="3647"/>
    <d v="2014-11-25T16:36:30"/>
    <x v="2"/>
  </r>
  <r>
    <n v="634"/>
    <s v="pitchtograndma (Canceled)"/>
    <s v="We help companies to explain what they do in simple, grandma-would-understand terms."/>
    <x v="1"/>
    <x v="2546"/>
    <x v="0"/>
    <x v="0"/>
    <s v="USD"/>
    <n v="1424989029"/>
    <n v="1422397029"/>
    <b v="0"/>
    <x v="1"/>
    <b v="0"/>
    <s v="technology/web"/>
    <n v="0"/>
    <x v="2720"/>
    <x v="0"/>
    <x v="24"/>
    <x v="3648"/>
    <d v="2015-02-26T22:17:09"/>
    <x v="4"/>
  </r>
  <r>
    <n v="639"/>
    <s v="Kids Educational Social Media Site (Canceled)"/>
    <s v="Development of a Safe and Educational Social Media site for kids."/>
    <x v="42"/>
    <x v="2546"/>
    <x v="0"/>
    <x v="0"/>
    <s v="USD"/>
    <n v="1413208795"/>
    <n v="1408024795"/>
    <b v="0"/>
    <x v="1"/>
    <b v="0"/>
    <s v="technology/web"/>
    <n v="0"/>
    <x v="2720"/>
    <x v="0"/>
    <x v="24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x v="14"/>
    <x v="2546"/>
    <x v="1"/>
    <x v="0"/>
    <s v="USD"/>
    <n v="1477509604"/>
    <n v="1474917604"/>
    <b v="0"/>
    <x v="1"/>
    <b v="0"/>
    <s v="technology/wearables"/>
    <n v="0"/>
    <x v="2720"/>
    <x v="0"/>
    <x v="0"/>
    <x v="3650"/>
    <d v="2016-10-26T19:20:04"/>
    <x v="1"/>
  </r>
  <r>
    <n v="696"/>
    <s v="trustee"/>
    <s v="Show your fidelity by wearing the Trustee rings! Show where you are (at)!"/>
    <x v="386"/>
    <x v="2546"/>
    <x v="1"/>
    <x v="15"/>
    <s v="EUR"/>
    <n v="1406326502"/>
    <n v="1403734502"/>
    <b v="0"/>
    <x v="1"/>
    <b v="0"/>
    <s v="technology/wearables"/>
    <n v="0"/>
    <x v="2720"/>
    <x v="0"/>
    <x v="0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x v="65"/>
    <x v="2546"/>
    <x v="0"/>
    <x v="0"/>
    <s v="USD"/>
    <n v="1415219915"/>
    <n v="1412624315"/>
    <b v="0"/>
    <x v="1"/>
    <b v="0"/>
    <s v="journalism/audio"/>
    <n v="0"/>
    <x v="2720"/>
    <x v="8"/>
    <x v="32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x v="14"/>
    <x v="2546"/>
    <x v="1"/>
    <x v="0"/>
    <s v="USD"/>
    <n v="1452228790"/>
    <n v="1449636790"/>
    <b v="0"/>
    <x v="1"/>
    <b v="0"/>
    <s v="games/video games"/>
    <n v="0"/>
    <x v="2720"/>
    <x v="7"/>
    <x v="23"/>
    <x v="3653"/>
    <d v="2016-01-08T04:53:10"/>
    <x v="1"/>
  </r>
  <r>
    <n v="1128"/>
    <s v="Flying Turds"/>
    <s v="#havingfunFTW"/>
    <x v="90"/>
    <x v="2546"/>
    <x v="1"/>
    <x v="4"/>
    <s v="GBP"/>
    <n v="1407425717"/>
    <n v="1404833717"/>
    <b v="0"/>
    <x v="1"/>
    <b v="0"/>
    <s v="games/mobile games"/>
    <n v="0"/>
    <x v="2720"/>
    <x v="7"/>
    <x v="31"/>
    <x v="3654"/>
    <d v="2014-08-07T15:35:17"/>
    <x v="2"/>
  </r>
  <r>
    <n v="1134"/>
    <s v="New Mario Bro's style game!"/>
    <s v="We are creating a new Mario Bro's style game called KFK:Original. It's challenging, fun and totally awesome!!!"/>
    <x v="23"/>
    <x v="2546"/>
    <x v="1"/>
    <x v="2"/>
    <s v="AUD"/>
    <n v="1417235580"/>
    <n v="1416034228"/>
    <b v="0"/>
    <x v="1"/>
    <b v="0"/>
    <s v="games/mobile games"/>
    <n v="0"/>
    <x v="2720"/>
    <x v="7"/>
    <x v="3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x v="36"/>
    <x v="2546"/>
    <x v="0"/>
    <x v="0"/>
    <s v="USD"/>
    <n v="1456700709"/>
    <n v="1453676709"/>
    <b v="0"/>
    <x v="1"/>
    <b v="0"/>
    <s v="technology/wearables"/>
    <n v="0"/>
    <x v="2720"/>
    <x v="0"/>
    <x v="0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x v="27"/>
    <x v="2546"/>
    <x v="1"/>
    <x v="10"/>
    <s v="EUR"/>
    <n v="1464939520"/>
    <n v="1461051520"/>
    <b v="0"/>
    <x v="1"/>
    <b v="0"/>
    <s v="publishing/translations"/>
    <n v="0"/>
    <x v="2720"/>
    <x v="4"/>
    <x v="7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x v="34"/>
    <x v="2546"/>
    <x v="1"/>
    <x v="0"/>
    <s v="USD"/>
    <n v="1483423467"/>
    <n v="1480831467"/>
    <b v="0"/>
    <x v="1"/>
    <b v="0"/>
    <s v="publishing/translations"/>
    <n v="0"/>
    <x v="2720"/>
    <x v="4"/>
    <x v="7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x v="76"/>
    <x v="2546"/>
    <x v="1"/>
    <x v="10"/>
    <s v="EUR"/>
    <n v="1464285463"/>
    <n v="1461693463"/>
    <b v="0"/>
    <x v="1"/>
    <b v="0"/>
    <s v="publishing/translations"/>
    <n v="0"/>
    <x v="2720"/>
    <x v="4"/>
    <x v="7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x v="11"/>
    <x v="2546"/>
    <x v="1"/>
    <x v="0"/>
    <s v="USD"/>
    <n v="1455941197"/>
    <n v="1453349197"/>
    <b v="0"/>
    <x v="1"/>
    <b v="0"/>
    <s v="publishing/translations"/>
    <n v="0"/>
    <x v="2720"/>
    <x v="4"/>
    <x v="7"/>
    <x v="3660"/>
    <d v="2016-02-20T04:06:37"/>
    <x v="1"/>
  </r>
  <r>
    <n v="1497"/>
    <s v="Daddy"/>
    <s v="After 25 years apart, a father and son's reunion is less magical and more explosive as the revelations come out and the gloves come off"/>
    <x v="38"/>
    <x v="2546"/>
    <x v="1"/>
    <x v="0"/>
    <s v="USD"/>
    <n v="1375299780"/>
    <n v="1371655522"/>
    <b v="0"/>
    <x v="1"/>
    <b v="0"/>
    <s v="publishing/fiction"/>
    <n v="0"/>
    <x v="2720"/>
    <x v="4"/>
    <x v="36"/>
    <x v="3661"/>
    <d v="2013-07-31T19:43:00"/>
    <x v="6"/>
  </r>
  <r>
    <n v="1545"/>
    <s v="Nevada County Hearts"/>
    <s v="&quot;He will not be a wise man who does not study human hearts!&quot;_x000a_Hope in natural art, creation!"/>
    <x v="43"/>
    <x v="2546"/>
    <x v="1"/>
    <x v="0"/>
    <s v="USD"/>
    <n v="1425330960"/>
    <n v="1422393234"/>
    <b v="0"/>
    <x v="1"/>
    <b v="0"/>
    <s v="photography/nature"/>
    <n v="0"/>
    <x v="2720"/>
    <x v="3"/>
    <x v="35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49"/>
    <x v="2546"/>
    <x v="1"/>
    <x v="0"/>
    <s v="USD"/>
    <n v="1418510965"/>
    <n v="1415918965"/>
    <b v="0"/>
    <x v="1"/>
    <b v="0"/>
    <s v="photography/places"/>
    <n v="0"/>
    <x v="2720"/>
    <x v="3"/>
    <x v="16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x v="162"/>
    <x v="2546"/>
    <x v="1"/>
    <x v="0"/>
    <s v="USD"/>
    <n v="1437926458"/>
    <n v="1432742458"/>
    <b v="0"/>
    <x v="1"/>
    <b v="0"/>
    <s v="photography/places"/>
    <n v="0"/>
    <x v="2720"/>
    <x v="3"/>
    <x v="16"/>
    <x v="3664"/>
    <d v="2015-07-26T16:00:58"/>
    <x v="4"/>
  </r>
  <r>
    <n v="1702"/>
    <s v="lyndale lewis and new vision prosper cd release"/>
    <s v="I can do all things through christ jesus"/>
    <x v="84"/>
    <x v="2546"/>
    <x v="1"/>
    <x v="0"/>
    <s v="USD"/>
    <n v="1427745150"/>
    <n v="1425156750"/>
    <b v="0"/>
    <x v="1"/>
    <b v="0"/>
    <s v="music/faith"/>
    <n v="0"/>
    <x v="2720"/>
    <x v="6"/>
    <x v="15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x v="401"/>
    <x v="2546"/>
    <x v="1"/>
    <x v="0"/>
    <s v="USD"/>
    <n v="1459642200"/>
    <n v="1456441429"/>
    <b v="0"/>
    <x v="1"/>
    <b v="0"/>
    <s v="music/faith"/>
    <n v="0"/>
    <x v="2720"/>
    <x v="6"/>
    <x v="15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x v="43"/>
    <x v="2546"/>
    <x v="1"/>
    <x v="4"/>
    <s v="GBP"/>
    <n v="1428231600"/>
    <n v="1423520177"/>
    <b v="0"/>
    <x v="1"/>
    <b v="0"/>
    <s v="music/faith"/>
    <n v="0"/>
    <x v="2720"/>
    <x v="6"/>
    <x v="15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x v="67"/>
    <x v="2546"/>
    <x v="1"/>
    <x v="0"/>
    <s v="USD"/>
    <n v="1431046356"/>
    <n v="1428454356"/>
    <b v="0"/>
    <x v="1"/>
    <b v="0"/>
    <s v="music/faith"/>
    <n v="0"/>
    <x v="2720"/>
    <x v="6"/>
    <x v="15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x v="90"/>
    <x v="2546"/>
    <x v="1"/>
    <x v="0"/>
    <s v="USD"/>
    <n v="1462391932"/>
    <n v="1457297932"/>
    <b v="0"/>
    <x v="1"/>
    <b v="0"/>
    <s v="music/faith"/>
    <n v="0"/>
    <x v="2720"/>
    <x v="6"/>
    <x v="15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x v="65"/>
    <x v="2546"/>
    <x v="1"/>
    <x v="4"/>
    <s v="GBP"/>
    <n v="1457947483"/>
    <n v="1455359083"/>
    <b v="0"/>
    <x v="1"/>
    <b v="0"/>
    <s v="photography/people"/>
    <n v="0"/>
    <x v="2720"/>
    <x v="3"/>
    <x v="20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x v="1"/>
    <x v="2546"/>
    <x v="1"/>
    <x v="0"/>
    <s v="USD"/>
    <n v="1455207510"/>
    <n v="1453997910"/>
    <b v="0"/>
    <x v="1"/>
    <b v="0"/>
    <s v="games/video games"/>
    <n v="0"/>
    <x v="2720"/>
    <x v="7"/>
    <x v="23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90"/>
    <x v="2546"/>
    <x v="0"/>
    <x v="8"/>
    <s v="CAD"/>
    <n v="1466789269"/>
    <n v="1464197269"/>
    <b v="0"/>
    <x v="1"/>
    <b v="0"/>
    <s v="technology/web"/>
    <n v="0"/>
    <x v="2720"/>
    <x v="0"/>
    <x v="24"/>
    <x v="3672"/>
    <d v="2016-06-24T17:27:49"/>
    <x v="1"/>
  </r>
  <r>
    <n v="2421"/>
    <s v="hot dog cart"/>
    <s v="help me start Merrill's first hot dog cart in this empty lot"/>
    <x v="27"/>
    <x v="2546"/>
    <x v="1"/>
    <x v="0"/>
    <s v="USD"/>
    <n v="1424536196"/>
    <n v="1421944196"/>
    <b v="0"/>
    <x v="1"/>
    <b v="0"/>
    <s v="food/food trucks"/>
    <n v="0"/>
    <x v="2720"/>
    <x v="5"/>
    <x v="10"/>
    <x v="3673"/>
    <d v="2015-02-21T16:29:56"/>
    <x v="4"/>
  </r>
  <r>
    <n v="2422"/>
    <s v="Help starting a family owned food truck"/>
    <s v="Family owned business serving BBQ and seafood to the public"/>
    <x v="34"/>
    <x v="2546"/>
    <x v="1"/>
    <x v="0"/>
    <s v="USD"/>
    <n v="1426091036"/>
    <n v="1423502636"/>
    <b v="0"/>
    <x v="1"/>
    <b v="0"/>
    <s v="food/food trucks"/>
    <n v="0"/>
    <x v="2720"/>
    <x v="5"/>
    <x v="10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x v="63"/>
    <x v="2546"/>
    <x v="1"/>
    <x v="0"/>
    <s v="USD"/>
    <n v="1464386640"/>
    <n v="1463090149"/>
    <b v="0"/>
    <x v="1"/>
    <b v="0"/>
    <s v="food/food trucks"/>
    <n v="0"/>
    <x v="2720"/>
    <x v="5"/>
    <x v="10"/>
    <x v="3675"/>
    <d v="2016-05-27T22:04:00"/>
    <x v="1"/>
  </r>
  <r>
    <n v="2427"/>
    <s v="Wraps in a snap. Fast lunch with a gourmet punch!"/>
    <s v="Fast and simple lunches for those on the go.  All (lunch) deals $10 or less."/>
    <x v="7"/>
    <x v="2546"/>
    <x v="1"/>
    <x v="0"/>
    <s v="USD"/>
    <n v="1458715133"/>
    <n v="1455262733"/>
    <b v="0"/>
    <x v="1"/>
    <b v="0"/>
    <s v="food/food trucks"/>
    <n v="0"/>
    <x v="2720"/>
    <x v="5"/>
    <x v="10"/>
    <x v="3676"/>
    <d v="2016-03-23T06:38:53"/>
    <x v="1"/>
  </r>
  <r>
    <n v="2428"/>
    <s v="Premium Burgers"/>
    <s v="From Moo 2 You! We want to offer premium burgers to a taco flooded environment."/>
    <x v="5"/>
    <x v="2546"/>
    <x v="1"/>
    <x v="0"/>
    <s v="USD"/>
    <n v="1426182551"/>
    <n v="1423594151"/>
    <b v="0"/>
    <x v="1"/>
    <b v="0"/>
    <s v="food/food trucks"/>
    <n v="0"/>
    <x v="2720"/>
    <x v="5"/>
    <x v="10"/>
    <x v="3677"/>
    <d v="2015-03-12T17:49:11"/>
    <x v="4"/>
  </r>
  <r>
    <n v="2582"/>
    <s v="Drunken Wings"/>
    <s v="The place where chicken meets liquor for the first time!"/>
    <x v="83"/>
    <x v="2546"/>
    <x v="1"/>
    <x v="0"/>
    <s v="USD"/>
    <n v="1477784634"/>
    <n v="1475192634"/>
    <b v="0"/>
    <x v="1"/>
    <b v="0"/>
    <s v="food/food trucks"/>
    <n v="0"/>
    <x v="2720"/>
    <x v="5"/>
    <x v="10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x v="68"/>
    <x v="2546"/>
    <x v="1"/>
    <x v="0"/>
    <s v="USD"/>
    <n v="1407453228"/>
    <n v="1404861228"/>
    <b v="0"/>
    <x v="1"/>
    <b v="0"/>
    <s v="food/food trucks"/>
    <n v="0"/>
    <x v="2720"/>
    <x v="5"/>
    <x v="10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x v="5"/>
    <x v="2546"/>
    <x v="1"/>
    <x v="0"/>
    <s v="USD"/>
    <n v="1469919890"/>
    <n v="1467327890"/>
    <b v="0"/>
    <x v="1"/>
    <b v="0"/>
    <s v="food/food trucks"/>
    <n v="0"/>
    <x v="2720"/>
    <x v="5"/>
    <x v="10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8"/>
    <x v="2546"/>
    <x v="1"/>
    <x v="0"/>
    <s v="USD"/>
    <n v="1411701739"/>
    <n v="1409109739"/>
    <b v="0"/>
    <x v="1"/>
    <b v="0"/>
    <s v="food/food trucks"/>
    <n v="0"/>
    <x v="2720"/>
    <x v="5"/>
    <x v="10"/>
    <x v="3681"/>
    <d v="2014-09-26T03:22:19"/>
    <x v="2"/>
  </r>
  <r>
    <n v="2773"/>
    <s v="The Boat That Couldn't Float"/>
    <s v="Parents know the pain of rereading bad bedtime stories. I want to write stories that all ages will enjoy"/>
    <x v="402"/>
    <x v="2546"/>
    <x v="1"/>
    <x v="8"/>
    <s v="CAD"/>
    <n v="1461530721"/>
    <n v="1460666721"/>
    <b v="0"/>
    <x v="1"/>
    <b v="0"/>
    <s v="publishing/children's books"/>
    <n v="0"/>
    <x v="2720"/>
    <x v="4"/>
    <x v="37"/>
    <x v="3682"/>
    <d v="2016-04-24T20:45:21"/>
    <x v="1"/>
  </r>
  <r>
    <n v="2910"/>
    <s v="Strive"/>
    <s v="Free drama, dance and singing workshops for disadvantaged young people to inspire, create and help them follow their dreams."/>
    <x v="8"/>
    <x v="2546"/>
    <x v="1"/>
    <x v="4"/>
    <s v="GBP"/>
    <n v="1434139887"/>
    <n v="1428955887"/>
    <b v="0"/>
    <x v="1"/>
    <b v="0"/>
    <s v="theater/plays"/>
    <n v="0"/>
    <x v="2720"/>
    <x v="2"/>
    <x v="5"/>
    <x v="3683"/>
    <d v="2015-06-12T20:11:27"/>
    <x v="4"/>
  </r>
  <r>
    <n v="2914"/>
    <s v="Hercules the Panto"/>
    <s v="Hercules must complete four challenges in order to meet the father he never knew"/>
    <x v="23"/>
    <x v="2546"/>
    <x v="1"/>
    <x v="4"/>
    <s v="GBP"/>
    <n v="1426365994"/>
    <n v="1421185594"/>
    <b v="0"/>
    <x v="1"/>
    <b v="0"/>
    <s v="theater/plays"/>
    <n v="0"/>
    <x v="2720"/>
    <x v="2"/>
    <x v="5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x v="23"/>
    <x v="2546"/>
    <x v="1"/>
    <x v="0"/>
    <s v="USD"/>
    <n v="1425250955"/>
    <n v="1422658955"/>
    <b v="0"/>
    <x v="1"/>
    <b v="0"/>
    <s v="theater/spaces"/>
    <n v="0"/>
    <x v="2720"/>
    <x v="2"/>
    <x v="3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x v="26"/>
    <x v="2546"/>
    <x v="1"/>
    <x v="0"/>
    <s v="USD"/>
    <n v="1420844390"/>
    <n v="1415660390"/>
    <b v="0"/>
    <x v="1"/>
    <b v="0"/>
    <s v="theater/spaces"/>
    <n v="0"/>
    <x v="2720"/>
    <x v="2"/>
    <x v="3"/>
    <x v="3686"/>
    <d v="2015-01-09T22:59:50"/>
    <x v="4"/>
  </r>
  <r>
    <n v="3117"/>
    <s v="Cowes and The Sea"/>
    <s v="Performing Arts workshops, for young people aged 5 -16, exploring how the sea has shaped Cowes as a settlement."/>
    <x v="90"/>
    <x v="2546"/>
    <x v="1"/>
    <x v="4"/>
    <s v="GBP"/>
    <n v="1464354720"/>
    <n v="1463648360"/>
    <b v="0"/>
    <x v="1"/>
    <b v="0"/>
    <s v="theater/spaces"/>
    <n v="0"/>
    <x v="2720"/>
    <x v="2"/>
    <x v="3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x v="7"/>
    <x v="2546"/>
    <x v="1"/>
    <x v="0"/>
    <s v="USD"/>
    <n v="1461994440"/>
    <n v="1459410101"/>
    <b v="0"/>
    <x v="1"/>
    <b v="0"/>
    <s v="theater/musical"/>
    <n v="0"/>
    <x v="2720"/>
    <x v="2"/>
    <x v="18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x v="43"/>
    <x v="2546"/>
    <x v="1"/>
    <x v="4"/>
    <s v="GBP"/>
    <n v="1417295990"/>
    <n v="1414700390"/>
    <b v="0"/>
    <x v="1"/>
    <b v="0"/>
    <s v="theater/musical"/>
    <n v="0"/>
    <x v="2720"/>
    <x v="2"/>
    <x v="18"/>
    <x v="3689"/>
    <d v="2014-11-29T21:19:50"/>
    <x v="2"/>
  </r>
  <r>
    <n v="3639"/>
    <s v="POE!"/>
    <s v="POE is a tragicomic musical about the life and works of Edgar Poe, with Death as his therapist helping him find peace in the beyond."/>
    <x v="23"/>
    <x v="2546"/>
    <x v="1"/>
    <x v="0"/>
    <s v="USD"/>
    <n v="1475853060"/>
    <n v="1470672906"/>
    <b v="0"/>
    <x v="1"/>
    <b v="0"/>
    <s v="theater/musical"/>
    <n v="0"/>
    <x v="2720"/>
    <x v="2"/>
    <x v="18"/>
    <x v="3690"/>
    <d v="2016-10-07T15:11:00"/>
    <x v="1"/>
  </r>
  <r>
    <n v="3645"/>
    <s v="If the Shoe Fits"/>
    <s v="This new musical comedy empowers women and girls of all ages to be themselves in their shoes, whatever shoes they choose."/>
    <x v="90"/>
    <x v="2546"/>
    <x v="1"/>
    <x v="8"/>
    <s v="CAD"/>
    <n v="1479773838"/>
    <n v="1477178238"/>
    <b v="0"/>
    <x v="1"/>
    <b v="0"/>
    <s v="theater/musical"/>
    <n v="0"/>
    <x v="2720"/>
    <x v="2"/>
    <x v="18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x v="241"/>
    <x v="2546"/>
    <x v="1"/>
    <x v="0"/>
    <s v="USD"/>
    <n v="1484354556"/>
    <n v="1479170556"/>
    <b v="0"/>
    <x v="1"/>
    <b v="0"/>
    <s v="theater/musical"/>
    <n v="0"/>
    <x v="2720"/>
    <x v="2"/>
    <x v="18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x v="1"/>
    <x v="2546"/>
    <x v="1"/>
    <x v="0"/>
    <s v="USD"/>
    <n v="1425833403"/>
    <n v="1423245003"/>
    <b v="0"/>
    <x v="1"/>
    <b v="0"/>
    <s v="theater/plays"/>
    <n v="0"/>
    <x v="2720"/>
    <x v="2"/>
    <x v="5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x v="14"/>
    <x v="2546"/>
    <x v="1"/>
    <x v="0"/>
    <s v="USD"/>
    <n v="1403730000"/>
    <n v="1401485207"/>
    <b v="0"/>
    <x v="1"/>
    <b v="0"/>
    <s v="theater/plays"/>
    <n v="0"/>
    <x v="2720"/>
    <x v="2"/>
    <x v="5"/>
    <x v="3694"/>
    <d v="2014-06-25T21:00:00"/>
    <x v="2"/>
  </r>
  <r>
    <n v="3862"/>
    <s v="The Container Play"/>
    <s v="The hit immersive theatre experience of England comes to Corpus Christi!"/>
    <x v="49"/>
    <x v="2546"/>
    <x v="1"/>
    <x v="0"/>
    <s v="USD"/>
    <n v="1473699540"/>
    <n v="1472451356"/>
    <b v="0"/>
    <x v="1"/>
    <b v="0"/>
    <s v="theater/plays"/>
    <n v="0"/>
    <x v="2720"/>
    <x v="2"/>
    <x v="5"/>
    <x v="3695"/>
    <d v="2016-09-12T16:59:00"/>
    <x v="1"/>
  </r>
  <r>
    <n v="3912"/>
    <s v="JoLee Productions"/>
    <s v="Producing &amp; directing Jake's Women by Neil Simon opening July 9 and running through July 26 for Sonoma Arts Live"/>
    <x v="38"/>
    <x v="2546"/>
    <x v="1"/>
    <x v="0"/>
    <s v="USD"/>
    <n v="1429936500"/>
    <n v="1424759330"/>
    <b v="0"/>
    <x v="1"/>
    <b v="0"/>
    <s v="theater/plays"/>
    <n v="0"/>
    <x v="2720"/>
    <x v="2"/>
    <x v="5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x v="12"/>
    <x v="2546"/>
    <x v="1"/>
    <x v="0"/>
    <s v="USD"/>
    <n v="1458097364"/>
    <n v="1455508964"/>
    <b v="0"/>
    <x v="1"/>
    <b v="0"/>
    <s v="theater/plays"/>
    <n v="0"/>
    <x v="2720"/>
    <x v="2"/>
    <x v="5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6"/>
    <x v="2546"/>
    <x v="1"/>
    <x v="16"/>
    <s v="EUR"/>
    <n v="1462301342"/>
    <n v="1457120942"/>
    <b v="0"/>
    <x v="1"/>
    <b v="0"/>
    <s v="theater/plays"/>
    <n v="0"/>
    <x v="2720"/>
    <x v="2"/>
    <x v="5"/>
    <x v="3698"/>
    <d v="2016-05-03T18:49:02"/>
    <x v="1"/>
  </r>
  <r>
    <n v="4004"/>
    <s v="South Florida Tours"/>
    <s v="Help Launch The Queen Into South Florida!"/>
    <x v="34"/>
    <x v="2546"/>
    <x v="1"/>
    <x v="0"/>
    <s v="USD"/>
    <n v="1412740457"/>
    <n v="1410148457"/>
    <b v="0"/>
    <x v="1"/>
    <b v="0"/>
    <s v="theater/plays"/>
    <n v="0"/>
    <x v="2720"/>
    <x v="2"/>
    <x v="5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x v="77"/>
    <x v="2546"/>
    <x v="1"/>
    <x v="0"/>
    <s v="USD"/>
    <n v="1437331463"/>
    <n v="1434739463"/>
    <b v="0"/>
    <x v="1"/>
    <b v="0"/>
    <s v="theater/plays"/>
    <n v="0"/>
    <x v="2720"/>
    <x v="2"/>
    <x v="5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x v="1"/>
    <x v="2546"/>
    <x v="1"/>
    <x v="2"/>
    <s v="AUD"/>
    <n v="1408596589"/>
    <n v="1406004589"/>
    <b v="0"/>
    <x v="1"/>
    <b v="0"/>
    <s v="theater/plays"/>
    <n v="0"/>
    <x v="2720"/>
    <x v="2"/>
    <x v="5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x v="41"/>
    <x v="2546"/>
    <x v="1"/>
    <x v="0"/>
    <s v="USD"/>
    <n v="1414077391"/>
    <n v="1411485391"/>
    <b v="0"/>
    <x v="1"/>
    <b v="0"/>
    <s v="theater/plays"/>
    <n v="0"/>
    <x v="2720"/>
    <x v="2"/>
    <x v="5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14"/>
    <x v="2546"/>
    <x v="1"/>
    <x v="16"/>
    <s v="EUR"/>
    <n v="1456617600"/>
    <n v="1454280186"/>
    <b v="0"/>
    <x v="1"/>
    <b v="0"/>
    <s v="theater/plays"/>
    <n v="0"/>
    <x v="2720"/>
    <x v="2"/>
    <x v="5"/>
    <x v="3703"/>
    <d v="2016-02-28T00:00:00"/>
    <x v="1"/>
  </r>
  <r>
    <n v="122"/>
    <s v="The Time Jumper (Canceled)"/>
    <s v="My ambition for this knows no bounds.  Seeing Sephoria in a live-action is a dream of mine."/>
    <x v="403"/>
    <x v="2547"/>
    <x v="0"/>
    <x v="0"/>
    <s v="USD"/>
    <n v="1476094907"/>
    <n v="1470910907"/>
    <b v="0"/>
    <x v="501"/>
    <b v="0"/>
    <s v="film &amp; video/science fiction"/>
    <n v="0"/>
    <x v="2721"/>
    <x v="1"/>
    <x v="17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x v="57"/>
    <x v="2547"/>
    <x v="0"/>
    <x v="0"/>
    <s v="USD"/>
    <n v="1431728242"/>
    <n v="1429568242"/>
    <b v="0"/>
    <x v="501"/>
    <b v="0"/>
    <s v="film &amp; video/science fiction"/>
    <n v="0"/>
    <x v="2721"/>
    <x v="1"/>
    <x v="17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26"/>
    <x v="2547"/>
    <x v="0"/>
    <x v="0"/>
    <s v="USD"/>
    <n v="1414708183"/>
    <n v="1409524183"/>
    <b v="0"/>
    <x v="501"/>
    <b v="0"/>
    <s v="film &amp; video/science fiction"/>
    <n v="0"/>
    <x v="2721"/>
    <x v="1"/>
    <x v="17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89"/>
    <x v="2547"/>
    <x v="0"/>
    <x v="4"/>
    <s v="GBP"/>
    <n v="1402949760"/>
    <n v="1400536692"/>
    <b v="0"/>
    <x v="501"/>
    <b v="0"/>
    <s v="film &amp; video/science fiction"/>
    <n v="0"/>
    <x v="2721"/>
    <x v="1"/>
    <x v="17"/>
    <x v="3707"/>
    <d v="2014-06-16T20:16:00"/>
    <x v="2"/>
  </r>
  <r>
    <n v="131"/>
    <s v="I (Canceled)"/>
    <s v="I"/>
    <x v="129"/>
    <x v="2547"/>
    <x v="0"/>
    <x v="0"/>
    <s v="USD"/>
    <n v="1467763200"/>
    <n v="1466453161"/>
    <b v="0"/>
    <x v="501"/>
    <b v="0"/>
    <s v="film &amp; video/science fiction"/>
    <n v="0"/>
    <x v="2721"/>
    <x v="1"/>
    <x v="17"/>
    <x v="3708"/>
    <d v="2016-07-06T00:00:00"/>
    <x v="1"/>
  </r>
  <r>
    <n v="133"/>
    <s v="Demon Women from outer space (Canceled)"/>
    <s v="Invasion from outer space sights, to weird to imagine destruction too monstrous to escape"/>
    <x v="404"/>
    <x v="2547"/>
    <x v="0"/>
    <x v="0"/>
    <s v="USD"/>
    <n v="1464715860"/>
    <n v="1462130584"/>
    <b v="0"/>
    <x v="501"/>
    <b v="0"/>
    <s v="film &amp; video/science fiction"/>
    <n v="0"/>
    <x v="2721"/>
    <x v="1"/>
    <x v="17"/>
    <x v="3709"/>
    <d v="2016-05-31T17:31:00"/>
    <x v="1"/>
  </r>
  <r>
    <n v="134"/>
    <s v="MARLEY'S GHOST (AMBASSADORS OF STEAM) (Canceled)"/>
    <s v="steampunk  remake of &quot;a Christmas carol&quot;"/>
    <x v="1"/>
    <x v="2547"/>
    <x v="0"/>
    <x v="0"/>
    <s v="USD"/>
    <n v="1441386000"/>
    <n v="1438811418"/>
    <b v="0"/>
    <x v="501"/>
    <b v="0"/>
    <s v="film &amp; video/science fiction"/>
    <n v="0"/>
    <x v="2721"/>
    <x v="1"/>
    <x v="17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x v="43"/>
    <x v="2547"/>
    <x v="0"/>
    <x v="0"/>
    <s v="USD"/>
    <n v="1431771360"/>
    <n v="1427968234"/>
    <b v="0"/>
    <x v="501"/>
    <b v="0"/>
    <s v="film &amp; video/science fiction"/>
    <n v="0"/>
    <x v="2721"/>
    <x v="1"/>
    <x v="17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51"/>
    <x v="2547"/>
    <x v="0"/>
    <x v="7"/>
    <s v="DKK"/>
    <n v="1444657593"/>
    <n v="1440337593"/>
    <b v="0"/>
    <x v="501"/>
    <b v="0"/>
    <s v="film &amp; video/science fiction"/>
    <n v="0"/>
    <x v="2721"/>
    <x v="1"/>
    <x v="17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x v="6"/>
    <x v="2547"/>
    <x v="0"/>
    <x v="0"/>
    <s v="USD"/>
    <n v="1426823132"/>
    <n v="1424234732"/>
    <b v="0"/>
    <x v="501"/>
    <b v="0"/>
    <s v="film &amp; video/science fiction"/>
    <n v="0"/>
    <x v="2721"/>
    <x v="1"/>
    <x v="17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x v="37"/>
    <x v="2547"/>
    <x v="0"/>
    <x v="2"/>
    <s v="AUD"/>
    <n v="1472882100"/>
    <n v="1467941542"/>
    <b v="0"/>
    <x v="501"/>
    <b v="0"/>
    <s v="film &amp; video/science fiction"/>
    <n v="0"/>
    <x v="2721"/>
    <x v="1"/>
    <x v="17"/>
    <x v="3714"/>
    <d v="2016-09-03T05:55:00"/>
    <x v="1"/>
  </r>
  <r>
    <n v="147"/>
    <s v="Consumed (Static Air) (Canceled)"/>
    <s v="Film makers catch live footage beyond their wildest dreams."/>
    <x v="77"/>
    <x v="2547"/>
    <x v="0"/>
    <x v="4"/>
    <s v="GBP"/>
    <n v="1420741080"/>
    <n v="1417026340"/>
    <b v="0"/>
    <x v="501"/>
    <b v="0"/>
    <s v="film &amp; video/science fiction"/>
    <n v="0"/>
    <x v="2721"/>
    <x v="1"/>
    <x v="17"/>
    <x v="3715"/>
    <d v="2015-01-08T18:18:00"/>
    <x v="4"/>
  </r>
  <r>
    <n v="158"/>
    <s v="In The Dark POST Production Fund Request (Canceled)"/>
    <s v="ITD a is thriller about a female college student house sitting for her boss &amp; encountering a dark evil force that dwells in the shadows"/>
    <x v="1"/>
    <x v="2547"/>
    <x v="0"/>
    <x v="0"/>
    <s v="USD"/>
    <n v="1413942628"/>
    <n v="1411350628"/>
    <b v="0"/>
    <x v="501"/>
    <b v="0"/>
    <s v="film &amp; video/science fiction"/>
    <n v="0"/>
    <x v="2721"/>
    <x v="1"/>
    <x v="17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x v="1"/>
    <x v="2547"/>
    <x v="1"/>
    <x v="0"/>
    <s v="USD"/>
    <n v="1439675691"/>
    <n v="1434491691"/>
    <b v="0"/>
    <x v="501"/>
    <b v="0"/>
    <s v="film &amp; video/drama"/>
    <n v="0"/>
    <x v="2721"/>
    <x v="1"/>
    <x v="1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x v="281"/>
    <x v="2547"/>
    <x v="1"/>
    <x v="0"/>
    <s v="USD"/>
    <n v="1443657600"/>
    <n v="1440716654"/>
    <b v="0"/>
    <x v="501"/>
    <b v="0"/>
    <s v="film &amp; video/drama"/>
    <n v="0"/>
    <x v="2721"/>
    <x v="1"/>
    <x v="1"/>
    <x v="3718"/>
    <d v="2015-10-01T00:00:00"/>
    <x v="4"/>
  </r>
  <r>
    <n v="165"/>
    <s v="NET"/>
    <s v="A teacher. A boy. The beach and a heatwave that drove them all insane."/>
    <x v="45"/>
    <x v="2547"/>
    <x v="1"/>
    <x v="4"/>
    <s v="GBP"/>
    <n v="1452613724"/>
    <n v="1450021724"/>
    <b v="0"/>
    <x v="501"/>
    <b v="0"/>
    <s v="film &amp; video/drama"/>
    <n v="0"/>
    <x v="2721"/>
    <x v="1"/>
    <x v="1"/>
    <x v="3719"/>
    <d v="2016-01-12T15:48:44"/>
    <x v="1"/>
  </r>
  <r>
    <n v="172"/>
    <s v="The Blind Dolphin Story"/>
    <s v="A short film on the rarest mammal and the second most endangered freshwater river dolphin, in Pakistan."/>
    <x v="50"/>
    <x v="2547"/>
    <x v="1"/>
    <x v="0"/>
    <s v="USD"/>
    <n v="1426753723"/>
    <n v="1423733323"/>
    <b v="0"/>
    <x v="501"/>
    <b v="0"/>
    <s v="film &amp; video/drama"/>
    <n v="0"/>
    <x v="2721"/>
    <x v="1"/>
    <x v="1"/>
    <x v="3720"/>
    <d v="2015-03-19T08:28:43"/>
    <x v="4"/>
  </r>
  <r>
    <n v="173"/>
    <s v="7 Sins"/>
    <s v="This is a film inspired by Quentin Tarantino, I want to make a film thats entertaining yet gritty. 7 Sins is in pre-production."/>
    <x v="405"/>
    <x v="2547"/>
    <x v="1"/>
    <x v="4"/>
    <s v="GBP"/>
    <n v="1425131108"/>
    <n v="1422539108"/>
    <b v="0"/>
    <x v="501"/>
    <b v="0"/>
    <s v="film &amp; video/drama"/>
    <n v="0"/>
    <x v="2721"/>
    <x v="1"/>
    <x v="1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x v="27"/>
    <x v="2547"/>
    <x v="1"/>
    <x v="15"/>
    <s v="EUR"/>
    <n v="1431108776"/>
    <n v="1425924776"/>
    <b v="0"/>
    <x v="501"/>
    <b v="0"/>
    <s v="film &amp; video/drama"/>
    <n v="0"/>
    <x v="2721"/>
    <x v="1"/>
    <x v="1"/>
    <x v="3722"/>
    <d v="2015-05-08T18:12:56"/>
    <x v="4"/>
  </r>
  <r>
    <n v="176"/>
    <s v="Silent Monster"/>
    <s v="I'm seeking funding to finish my short film, Silent Monster, to bring awareness to teenage bullying as well as teenage violence."/>
    <x v="41"/>
    <x v="2547"/>
    <x v="1"/>
    <x v="0"/>
    <s v="USD"/>
    <n v="1438803999"/>
    <n v="1436211999"/>
    <b v="0"/>
    <x v="501"/>
    <b v="0"/>
    <s v="film &amp; video/drama"/>
    <n v="0"/>
    <x v="2721"/>
    <x v="1"/>
    <x v="1"/>
    <x v="3723"/>
    <d v="2015-08-05T19:46:39"/>
    <x v="4"/>
  </r>
  <r>
    <n v="178"/>
    <s v="El viaje de LucÃ­a"/>
    <s v="El viaje de LucÃ­a es un largometraje de ficciÃ³n con temÃ¡tica sobre el cÃ¡ncer infantil."/>
    <x v="19"/>
    <x v="2547"/>
    <x v="1"/>
    <x v="9"/>
    <s v="EUR"/>
    <n v="1448582145"/>
    <n v="1445986545"/>
    <b v="0"/>
    <x v="501"/>
    <b v="0"/>
    <s v="film &amp; video/drama"/>
    <n v="0"/>
    <x v="2721"/>
    <x v="1"/>
    <x v="1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90"/>
    <x v="2547"/>
    <x v="1"/>
    <x v="0"/>
    <s v="USD"/>
    <n v="1483748232"/>
    <n v="1481156232"/>
    <b v="0"/>
    <x v="501"/>
    <b v="0"/>
    <s v="film &amp; video/drama"/>
    <n v="0"/>
    <x v="2721"/>
    <x v="1"/>
    <x v="1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x v="1"/>
    <x v="2547"/>
    <x v="1"/>
    <x v="0"/>
    <s v="USD"/>
    <n v="1488571200"/>
    <n v="1485977434"/>
    <b v="0"/>
    <x v="501"/>
    <b v="0"/>
    <s v="film &amp; video/drama"/>
    <n v="0"/>
    <x v="2721"/>
    <x v="1"/>
    <x v="1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x v="41"/>
    <x v="2547"/>
    <x v="1"/>
    <x v="0"/>
    <s v="USD"/>
    <n v="1409891015"/>
    <n v="1407299015"/>
    <b v="0"/>
    <x v="501"/>
    <b v="0"/>
    <s v="film &amp; video/drama"/>
    <n v="0"/>
    <x v="2721"/>
    <x v="1"/>
    <x v="1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90"/>
    <x v="2547"/>
    <x v="1"/>
    <x v="4"/>
    <s v="GBP"/>
    <n v="1417217166"/>
    <n v="1412029566"/>
    <b v="0"/>
    <x v="501"/>
    <b v="0"/>
    <s v="film &amp; video/drama"/>
    <n v="0"/>
    <x v="2721"/>
    <x v="1"/>
    <x v="1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x v="281"/>
    <x v="2547"/>
    <x v="1"/>
    <x v="0"/>
    <s v="USD"/>
    <n v="1436544332"/>
    <n v="1431360332"/>
    <b v="0"/>
    <x v="501"/>
    <b v="0"/>
    <s v="film &amp; video/drama"/>
    <n v="0"/>
    <x v="2721"/>
    <x v="1"/>
    <x v="1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2"/>
    <x v="2547"/>
    <x v="1"/>
    <x v="0"/>
    <s v="USD"/>
    <n v="1472698702"/>
    <n v="1470106702"/>
    <b v="0"/>
    <x v="501"/>
    <b v="0"/>
    <s v="film &amp; video/drama"/>
    <n v="0"/>
    <x v="2721"/>
    <x v="1"/>
    <x v="1"/>
    <x v="3730"/>
    <d v="2016-09-01T02:58:22"/>
    <x v="1"/>
  </r>
  <r>
    <n v="202"/>
    <s v="Modern Gangsters"/>
    <s v="new web series created by jonney terry"/>
    <x v="27"/>
    <x v="2547"/>
    <x v="1"/>
    <x v="0"/>
    <s v="USD"/>
    <n v="1444337940"/>
    <n v="1441750564"/>
    <b v="0"/>
    <x v="501"/>
    <b v="0"/>
    <s v="film &amp; video/drama"/>
    <n v="0"/>
    <x v="2721"/>
    <x v="1"/>
    <x v="1"/>
    <x v="3731"/>
    <d v="2015-10-08T20:59:00"/>
    <x v="4"/>
  </r>
  <r>
    <n v="206"/>
    <s v="Blood Bond Movie Development"/>
    <s v="A love story featuring adoption,struggle,dysfunction,grace, healing, and restoration."/>
    <x v="367"/>
    <x v="2547"/>
    <x v="1"/>
    <x v="0"/>
    <s v="USD"/>
    <n v="1470441983"/>
    <n v="1468627583"/>
    <b v="0"/>
    <x v="501"/>
    <b v="0"/>
    <s v="film &amp; video/drama"/>
    <n v="0"/>
    <x v="2721"/>
    <x v="1"/>
    <x v="1"/>
    <x v="3732"/>
    <d v="2016-08-06T00:06:23"/>
    <x v="1"/>
  </r>
  <r>
    <n v="208"/>
    <s v="OLIVIA"/>
    <s v="A young woman's journey from Africa to Australia where she finds heaven on earth, love and tragedy. Within her tragedy she saves lives."/>
    <x v="7"/>
    <x v="2547"/>
    <x v="1"/>
    <x v="2"/>
    <s v="AUD"/>
    <n v="1418719967"/>
    <n v="1416127967"/>
    <b v="0"/>
    <x v="501"/>
    <b v="0"/>
    <s v="film &amp; video/drama"/>
    <n v="0"/>
    <x v="2721"/>
    <x v="1"/>
    <x v="1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23"/>
    <x v="2547"/>
    <x v="1"/>
    <x v="0"/>
    <s v="USD"/>
    <n v="1436566135"/>
    <n v="1433974135"/>
    <b v="0"/>
    <x v="501"/>
    <b v="0"/>
    <s v="film &amp; video/drama"/>
    <n v="0"/>
    <x v="2721"/>
    <x v="1"/>
    <x v="1"/>
    <x v="3734"/>
    <d v="2015-07-10T22:08:55"/>
    <x v="4"/>
  </r>
  <r>
    <n v="221"/>
    <s v="Archetypes"/>
    <s v="Film about Schizophrenia with Surreal Twists!"/>
    <x v="7"/>
    <x v="2547"/>
    <x v="1"/>
    <x v="0"/>
    <s v="USD"/>
    <n v="1427569564"/>
    <n v="1422389164"/>
    <b v="0"/>
    <x v="501"/>
    <b v="0"/>
    <s v="film &amp; video/drama"/>
    <n v="0"/>
    <x v="2721"/>
    <x v="1"/>
    <x v="1"/>
    <x v="3735"/>
    <d v="2015-03-28T19:06:04"/>
    <x v="4"/>
  </r>
  <r>
    <n v="223"/>
    <s v="The Pass"/>
    <s v="An old man, a U.S Marine Corps veteran remembers his combat experience in the battle of Toktong Pass 1950, during the Korean War."/>
    <x v="406"/>
    <x v="2547"/>
    <x v="1"/>
    <x v="0"/>
    <s v="USD"/>
    <n v="1463879100"/>
    <n v="1461287350"/>
    <b v="0"/>
    <x v="501"/>
    <b v="0"/>
    <s v="film &amp; video/drama"/>
    <n v="0"/>
    <x v="2721"/>
    <x v="1"/>
    <x v="1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x v="2547"/>
    <x v="1"/>
    <x v="2"/>
    <s v="AUD"/>
    <n v="1436506726"/>
    <n v="1431322726"/>
    <b v="0"/>
    <x v="501"/>
    <b v="0"/>
    <s v="film &amp; video/drama"/>
    <n v="0"/>
    <x v="2721"/>
    <x v="1"/>
    <x v="1"/>
    <x v="3737"/>
    <d v="2015-07-10T05:38:46"/>
    <x v="4"/>
  </r>
  <r>
    <n v="225"/>
    <s v="Backpage Shawty"/>
    <s v="I'm creating a &quot;Lifetime&quot; type drama film about a girl who uses backpage for money, but trying to turn her life around."/>
    <x v="176"/>
    <x v="2547"/>
    <x v="1"/>
    <x v="0"/>
    <s v="USD"/>
    <n v="1460153054"/>
    <n v="1457564654"/>
    <b v="0"/>
    <x v="501"/>
    <b v="0"/>
    <s v="film &amp; video/drama"/>
    <n v="0"/>
    <x v="2721"/>
    <x v="1"/>
    <x v="1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x v="123"/>
    <x v="2547"/>
    <x v="1"/>
    <x v="0"/>
    <s v="USD"/>
    <n v="1436477241"/>
    <n v="1433885241"/>
    <b v="0"/>
    <x v="501"/>
    <b v="0"/>
    <s v="film &amp; video/drama"/>
    <n v="0"/>
    <x v="2721"/>
    <x v="1"/>
    <x v="1"/>
    <x v="3739"/>
    <d v="2015-07-09T21:27:21"/>
    <x v="4"/>
  </r>
  <r>
    <n v="228"/>
    <s v="Facets of a Geek life"/>
    <s v="I am making a film from one one of my books called facets of a Geek life."/>
    <x v="10"/>
    <x v="2547"/>
    <x v="1"/>
    <x v="4"/>
    <s v="GBP"/>
    <n v="1433176105"/>
    <n v="1427992105"/>
    <b v="0"/>
    <x v="501"/>
    <b v="0"/>
    <s v="film &amp; video/drama"/>
    <n v="0"/>
    <x v="2721"/>
    <x v="1"/>
    <x v="1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x v="43"/>
    <x v="2547"/>
    <x v="1"/>
    <x v="13"/>
    <s v="EUR"/>
    <n v="1455402297"/>
    <n v="1452810297"/>
    <b v="0"/>
    <x v="501"/>
    <b v="0"/>
    <s v="film &amp; video/drama"/>
    <n v="0"/>
    <x v="2721"/>
    <x v="1"/>
    <x v="1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x v="2547"/>
    <x v="1"/>
    <x v="0"/>
    <s v="USD"/>
    <n v="1451775651"/>
    <n v="1449183651"/>
    <b v="0"/>
    <x v="501"/>
    <b v="0"/>
    <s v="film &amp; video/drama"/>
    <n v="0"/>
    <x v="2721"/>
    <x v="1"/>
    <x v="1"/>
    <x v="3742"/>
    <d v="2016-01-02T23:00:51"/>
    <x v="1"/>
  </r>
  <r>
    <n v="233"/>
    <s v="Area 4 - The Film"/>
    <s v="â€œArea 4â€ revolves around Frank Hammond, a counselor at a high school, who discovers the scandals that took place."/>
    <x v="3"/>
    <x v="2547"/>
    <x v="1"/>
    <x v="0"/>
    <s v="USD"/>
    <n v="1475185972"/>
    <n v="1472593972"/>
    <b v="0"/>
    <x v="501"/>
    <b v="0"/>
    <s v="film &amp; video/drama"/>
    <n v="0"/>
    <x v="2721"/>
    <x v="1"/>
    <x v="1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x v="22"/>
    <x v="2547"/>
    <x v="1"/>
    <x v="0"/>
    <s v="USD"/>
    <n v="1436478497"/>
    <n v="1433886497"/>
    <b v="0"/>
    <x v="501"/>
    <b v="0"/>
    <s v="film &amp; video/drama"/>
    <n v="0"/>
    <x v="2721"/>
    <x v="1"/>
    <x v="1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54"/>
    <x v="2547"/>
    <x v="1"/>
    <x v="0"/>
    <s v="USD"/>
    <n v="1451952000"/>
    <n v="1447380099"/>
    <b v="0"/>
    <x v="501"/>
    <b v="0"/>
    <s v="film &amp; video/drama"/>
    <n v="0"/>
    <x v="2721"/>
    <x v="1"/>
    <x v="1"/>
    <x v="3745"/>
    <d v="2016-01-05T00:00:00"/>
    <x v="1"/>
  </r>
  <r>
    <n v="238"/>
    <s v="Within The Threshold"/>
    <s v="A film to stop society from judging others and get along. Life is not about discrimination! Donate for this Thrilling Drama Series!!!!"/>
    <x v="86"/>
    <x v="2547"/>
    <x v="1"/>
    <x v="0"/>
    <s v="USD"/>
    <n v="1483088400"/>
    <n v="1481324760"/>
    <b v="0"/>
    <x v="501"/>
    <b v="0"/>
    <s v="film &amp; video/drama"/>
    <n v="0"/>
    <x v="2721"/>
    <x v="1"/>
    <x v="1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x v="87"/>
    <x v="2547"/>
    <x v="1"/>
    <x v="0"/>
    <s v="USD"/>
    <n v="1445540340"/>
    <n v="1444340940"/>
    <b v="0"/>
    <x v="501"/>
    <b v="0"/>
    <s v="film &amp; video/animation"/>
    <n v="0"/>
    <x v="2721"/>
    <x v="1"/>
    <x v="8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1"/>
    <x v="2547"/>
    <x v="1"/>
    <x v="0"/>
    <s v="USD"/>
    <n v="1259297940"/>
    <n v="1252964282"/>
    <b v="0"/>
    <x v="501"/>
    <b v="0"/>
    <s v="film &amp; video/animation"/>
    <n v="0"/>
    <x v="2721"/>
    <x v="1"/>
    <x v="8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43"/>
    <x v="2547"/>
    <x v="1"/>
    <x v="0"/>
    <s v="USD"/>
    <n v="1444576022"/>
    <n v="1439392022"/>
    <b v="0"/>
    <x v="501"/>
    <b v="0"/>
    <s v="film &amp; video/animation"/>
    <n v="0"/>
    <x v="2721"/>
    <x v="1"/>
    <x v="8"/>
    <x v="3749"/>
    <d v="2015-10-11T15:07:02"/>
    <x v="4"/>
  </r>
  <r>
    <n v="436"/>
    <s v="Blinky"/>
    <s v="Blinky is the story of a naÃ¯ve simpleton who suddenly finds himself struggling to adapt to changes within his environment."/>
    <x v="90"/>
    <x v="2547"/>
    <x v="1"/>
    <x v="0"/>
    <s v="USD"/>
    <n v="1375260113"/>
    <n v="1372668113"/>
    <b v="0"/>
    <x v="501"/>
    <b v="0"/>
    <s v="film &amp; video/animation"/>
    <n v="0"/>
    <x v="2721"/>
    <x v="1"/>
    <x v="8"/>
    <x v="3750"/>
    <d v="2013-07-31T08:41:53"/>
    <x v="6"/>
  </r>
  <r>
    <n v="437"/>
    <s v="&quot;Johny and Jasper&quot; educational series"/>
    <s v="This is an educational adventure series for kids about a baby owl and an alien. Physics, science, adventures, drama and joy!"/>
    <x v="77"/>
    <x v="2547"/>
    <x v="1"/>
    <x v="8"/>
    <s v="CAD"/>
    <n v="1475912326"/>
    <n v="1470728326"/>
    <b v="0"/>
    <x v="501"/>
    <b v="0"/>
    <s v="film &amp; video/animation"/>
    <n v="0"/>
    <x v="2721"/>
    <x v="1"/>
    <x v="8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x v="305"/>
    <x v="2547"/>
    <x v="1"/>
    <x v="0"/>
    <s v="USD"/>
    <n v="1413569818"/>
    <n v="1412705818"/>
    <b v="0"/>
    <x v="501"/>
    <b v="0"/>
    <s v="film &amp; video/animation"/>
    <n v="0"/>
    <x v="2721"/>
    <x v="1"/>
    <x v="8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x v="254"/>
    <x v="2547"/>
    <x v="1"/>
    <x v="4"/>
    <s v="GBP"/>
    <n v="1383418996"/>
    <n v="1380826996"/>
    <b v="0"/>
    <x v="501"/>
    <b v="0"/>
    <s v="film &amp; video/animation"/>
    <n v="0"/>
    <x v="2721"/>
    <x v="1"/>
    <x v="8"/>
    <x v="3753"/>
    <d v="2013-11-02T19:03:16"/>
    <x v="6"/>
  </r>
  <r>
    <n v="451"/>
    <s v="The Gangbangers"/>
    <s v="This comedy follows two devils who discover a magical boombox to become musicians after an 80s rapture enchants earth with fairy-tales."/>
    <x v="26"/>
    <x v="2547"/>
    <x v="1"/>
    <x v="0"/>
    <s v="USD"/>
    <n v="1390669791"/>
    <n v="1388077791"/>
    <b v="0"/>
    <x v="501"/>
    <b v="0"/>
    <s v="film &amp; video/animation"/>
    <n v="0"/>
    <x v="2721"/>
    <x v="1"/>
    <x v="8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x v="26"/>
    <x v="2547"/>
    <x v="1"/>
    <x v="8"/>
    <s v="CAD"/>
    <n v="1408213512"/>
    <n v="1405621512"/>
    <b v="0"/>
    <x v="501"/>
    <b v="0"/>
    <s v="film &amp; video/animation"/>
    <n v="0"/>
    <x v="2721"/>
    <x v="1"/>
    <x v="8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x v="275"/>
    <x v="2547"/>
    <x v="1"/>
    <x v="4"/>
    <s v="GBP"/>
    <n v="1370204367"/>
    <n v="1368476367"/>
    <b v="0"/>
    <x v="501"/>
    <b v="0"/>
    <s v="film &amp; video/animation"/>
    <n v="0"/>
    <x v="2721"/>
    <x v="1"/>
    <x v="8"/>
    <x v="3756"/>
    <d v="2013-06-02T20:19:27"/>
    <x v="6"/>
  </r>
  <r>
    <n v="462"/>
    <s v="THE FORGOTTEN LAND"/>
    <s v="A prince who becomes a slave, suffers of amnesia far away from his land. Slowly he recovers memory and returns where all started."/>
    <x v="11"/>
    <x v="2547"/>
    <x v="1"/>
    <x v="0"/>
    <s v="USD"/>
    <n v="1312945341"/>
    <n v="1307761341"/>
    <b v="0"/>
    <x v="501"/>
    <b v="0"/>
    <s v="film &amp; video/animation"/>
    <n v="0"/>
    <x v="2721"/>
    <x v="1"/>
    <x v="8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x v="49"/>
    <x v="2547"/>
    <x v="1"/>
    <x v="0"/>
    <s v="USD"/>
    <n v="1341978665"/>
    <n v="1336795283"/>
    <b v="0"/>
    <x v="501"/>
    <b v="0"/>
    <s v="film &amp; video/animation"/>
    <n v="0"/>
    <x v="2721"/>
    <x v="1"/>
    <x v="8"/>
    <x v="3758"/>
    <d v="2012-07-11T03:51:05"/>
    <x v="3"/>
  </r>
  <r>
    <n v="469"/>
    <s v="Dreamland PERSONALISED Animated Shorts Film"/>
    <s v="Create a personalised animation film using your child's name and photo."/>
    <x v="27"/>
    <x v="2547"/>
    <x v="1"/>
    <x v="4"/>
    <s v="GBP"/>
    <n v="1409960724"/>
    <n v="1404776724"/>
    <b v="0"/>
    <x v="501"/>
    <b v="0"/>
    <s v="film &amp; video/animation"/>
    <n v="0"/>
    <x v="2721"/>
    <x v="1"/>
    <x v="8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x v="65"/>
    <x v="2547"/>
    <x v="1"/>
    <x v="0"/>
    <s v="USD"/>
    <n v="1430877843"/>
    <n v="1428285843"/>
    <b v="0"/>
    <x v="501"/>
    <b v="0"/>
    <s v="film &amp; video/animation"/>
    <n v="0"/>
    <x v="2721"/>
    <x v="1"/>
    <x v="8"/>
    <x v="3760"/>
    <d v="2015-05-06T02:04:03"/>
    <x v="4"/>
  </r>
  <r>
    <n v="477"/>
    <s v="Hymn of Unity"/>
    <s v="A Comedy-drama animation revolving around a man who finds a problematic pair of headphones that literally take over his whole life."/>
    <x v="41"/>
    <x v="2547"/>
    <x v="1"/>
    <x v="0"/>
    <s v="USD"/>
    <n v="1337371334"/>
    <n v="1332187334"/>
    <b v="0"/>
    <x v="501"/>
    <b v="0"/>
    <s v="film &amp; video/animation"/>
    <n v="0"/>
    <x v="2721"/>
    <x v="1"/>
    <x v="8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x v="22"/>
    <x v="2547"/>
    <x v="1"/>
    <x v="0"/>
    <s v="USD"/>
    <n v="1427921509"/>
    <n v="1425333109"/>
    <b v="0"/>
    <x v="501"/>
    <b v="0"/>
    <s v="film &amp; video/animation"/>
    <n v="0"/>
    <x v="2721"/>
    <x v="1"/>
    <x v="8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x v="7"/>
    <x v="2547"/>
    <x v="1"/>
    <x v="8"/>
    <s v="CAD"/>
    <n v="1482678994"/>
    <n v="1477491394"/>
    <b v="0"/>
    <x v="501"/>
    <b v="0"/>
    <s v="film &amp; video/animation"/>
    <n v="0"/>
    <x v="2721"/>
    <x v="1"/>
    <x v="8"/>
    <x v="3763"/>
    <d v="2016-12-25T15:16:34"/>
    <x v="1"/>
  </r>
  <r>
    <n v="488"/>
    <s v="City Animals independent cartoon series"/>
    <s v="When humans left the earth, the animals took over the city. What could go wrong? Well...everything!"/>
    <x v="12"/>
    <x v="2547"/>
    <x v="1"/>
    <x v="0"/>
    <s v="USD"/>
    <n v="1483924700"/>
    <n v="1481332700"/>
    <b v="0"/>
    <x v="501"/>
    <b v="0"/>
    <s v="film &amp; video/animation"/>
    <n v="0"/>
    <x v="2721"/>
    <x v="1"/>
    <x v="8"/>
    <x v="3764"/>
    <d v="2017-01-09T01:18:20"/>
    <x v="0"/>
  </r>
  <r>
    <n v="490"/>
    <s v="PROJECT IS CANCELLED"/>
    <s v="Cancelled"/>
    <x v="90"/>
    <x v="2547"/>
    <x v="1"/>
    <x v="0"/>
    <s v="USD"/>
    <n v="1345677285"/>
    <n v="1343085285"/>
    <b v="0"/>
    <x v="501"/>
    <b v="0"/>
    <s v="film &amp; video/animation"/>
    <n v="0"/>
    <x v="2721"/>
    <x v="1"/>
    <x v="8"/>
    <x v="3765"/>
    <d v="2012-08-22T23:14:45"/>
    <x v="3"/>
  </r>
  <r>
    <n v="491"/>
    <s v="Guess What? Gus"/>
    <s v="&quot;Guess What? Gus&quot; is a magical animated comedy that follow a new kid who playful antics for attention make the news."/>
    <x v="22"/>
    <x v="2547"/>
    <x v="1"/>
    <x v="0"/>
    <s v="USD"/>
    <n v="1453937699"/>
    <n v="1451345699"/>
    <b v="0"/>
    <x v="501"/>
    <b v="0"/>
    <s v="film &amp; video/animation"/>
    <n v="0"/>
    <x v="2721"/>
    <x v="1"/>
    <x v="8"/>
    <x v="3766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x v="408"/>
    <x v="2547"/>
    <x v="1"/>
    <x v="3"/>
    <s v="SEK"/>
    <n v="1476319830"/>
    <n v="1471135830"/>
    <b v="0"/>
    <x v="501"/>
    <b v="0"/>
    <s v="film &amp; video/animation"/>
    <n v="0"/>
    <x v="2721"/>
    <x v="1"/>
    <x v="8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x v="8"/>
    <x v="2547"/>
    <x v="1"/>
    <x v="4"/>
    <s v="GBP"/>
    <n v="1432142738"/>
    <n v="1429550738"/>
    <b v="0"/>
    <x v="501"/>
    <b v="0"/>
    <s v="film &amp; video/animation"/>
    <n v="0"/>
    <x v="2721"/>
    <x v="1"/>
    <x v="8"/>
    <x v="3768"/>
    <d v="2015-05-20T17:25:38"/>
    <x v="4"/>
  </r>
  <r>
    <n v="495"/>
    <s v="Average Heroes pilot"/>
    <s v="two friends set out to conquer and reach the level cap of the quest watch, how will they do it when they're 2 teenage idiots"/>
    <x v="77"/>
    <x v="2547"/>
    <x v="1"/>
    <x v="0"/>
    <s v="USD"/>
    <n v="1437076305"/>
    <n v="1434484305"/>
    <b v="0"/>
    <x v="501"/>
    <b v="0"/>
    <s v="film &amp; video/animation"/>
    <n v="0"/>
    <x v="2721"/>
    <x v="1"/>
    <x v="8"/>
    <x v="3769"/>
    <d v="2015-07-16T19:51:45"/>
    <x v="4"/>
  </r>
  <r>
    <n v="501"/>
    <s v="World War 4"/>
    <s v="Based on the invention portfolio of a patented inventor World War Four is a look into the future of warfare and humanity as a whole"/>
    <x v="22"/>
    <x v="2547"/>
    <x v="1"/>
    <x v="0"/>
    <s v="USD"/>
    <n v="1310189851"/>
    <n v="1307597851"/>
    <b v="0"/>
    <x v="501"/>
    <b v="0"/>
    <s v="film &amp; video/animation"/>
    <n v="0"/>
    <x v="2721"/>
    <x v="1"/>
    <x v="8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x v="115"/>
    <x v="2547"/>
    <x v="1"/>
    <x v="0"/>
    <s v="USD"/>
    <n v="1456805639"/>
    <n v="1454213639"/>
    <b v="0"/>
    <x v="501"/>
    <b v="0"/>
    <s v="film &amp; video/animation"/>
    <n v="0"/>
    <x v="2721"/>
    <x v="1"/>
    <x v="8"/>
    <x v="3771"/>
    <d v="2016-03-01T04:13:59"/>
    <x v="1"/>
  </r>
  <r>
    <n v="516"/>
    <s v="Shipmates"/>
    <s v="A big brother style comedy animation series starring famous seafarers"/>
    <x v="1"/>
    <x v="2547"/>
    <x v="1"/>
    <x v="4"/>
    <s v="GBP"/>
    <n v="1432752080"/>
    <n v="1427568080"/>
    <b v="0"/>
    <x v="501"/>
    <b v="0"/>
    <s v="film &amp; video/animation"/>
    <n v="0"/>
    <x v="2721"/>
    <x v="1"/>
    <x v="8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x v="409"/>
    <x v="2547"/>
    <x v="1"/>
    <x v="0"/>
    <s v="USD"/>
    <n v="1441550760"/>
    <n v="1438958824"/>
    <b v="0"/>
    <x v="501"/>
    <b v="0"/>
    <s v="film &amp; video/animation"/>
    <n v="0"/>
    <x v="2721"/>
    <x v="1"/>
    <x v="8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x v="49"/>
    <x v="2547"/>
    <x v="1"/>
    <x v="4"/>
    <s v="GBP"/>
    <n v="1455122564"/>
    <n v="1452530564"/>
    <b v="0"/>
    <x v="501"/>
    <b v="0"/>
    <s v="technology/web"/>
    <n v="0"/>
    <x v="2721"/>
    <x v="0"/>
    <x v="24"/>
    <x v="3774"/>
    <d v="2016-02-10T16:42:44"/>
    <x v="1"/>
  </r>
  <r>
    <n v="552"/>
    <s v="Spinnable Social Media"/>
    <s v="Axoral is a 3d interactive social media interface, with the potential to be so much more, but we need your help!"/>
    <x v="70"/>
    <x v="2547"/>
    <x v="1"/>
    <x v="8"/>
    <s v="CAD"/>
    <n v="1452350896"/>
    <n v="1447166896"/>
    <b v="0"/>
    <x v="501"/>
    <b v="0"/>
    <s v="technology/web"/>
    <n v="0"/>
    <x v="2721"/>
    <x v="0"/>
    <x v="24"/>
    <x v="3775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x v="49"/>
    <x v="2547"/>
    <x v="1"/>
    <x v="4"/>
    <s v="GBP"/>
    <n v="1465720143"/>
    <n v="1463128143"/>
    <b v="0"/>
    <x v="501"/>
    <b v="0"/>
    <s v="technology/web"/>
    <n v="0"/>
    <x v="2721"/>
    <x v="0"/>
    <x v="24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x v="160"/>
    <x v="2547"/>
    <x v="1"/>
    <x v="0"/>
    <s v="USD"/>
    <n v="1427227905"/>
    <n v="1424639505"/>
    <b v="0"/>
    <x v="501"/>
    <b v="0"/>
    <s v="technology/web"/>
    <n v="0"/>
    <x v="2721"/>
    <x v="0"/>
    <x v="24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x v="7"/>
    <x v="2547"/>
    <x v="1"/>
    <x v="15"/>
    <s v="EUR"/>
    <n v="1482052815"/>
    <n v="1479460815"/>
    <b v="0"/>
    <x v="501"/>
    <b v="0"/>
    <s v="technology/web"/>
    <n v="0"/>
    <x v="2721"/>
    <x v="0"/>
    <x v="24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x v="23"/>
    <x v="2547"/>
    <x v="1"/>
    <x v="4"/>
    <s v="GBP"/>
    <n v="1436554249"/>
    <n v="1433962249"/>
    <b v="0"/>
    <x v="501"/>
    <b v="0"/>
    <s v="technology/web"/>
    <n v="0"/>
    <x v="2721"/>
    <x v="0"/>
    <x v="24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x v="22"/>
    <x v="2547"/>
    <x v="1"/>
    <x v="0"/>
    <s v="USD"/>
    <n v="1420143194"/>
    <n v="1417551194"/>
    <b v="0"/>
    <x v="501"/>
    <b v="0"/>
    <s v="technology/web"/>
    <n v="0"/>
    <x v="2721"/>
    <x v="0"/>
    <x v="24"/>
    <x v="3780"/>
    <d v="2015-01-01T20:13:14"/>
    <x v="4"/>
  </r>
  <r>
    <n v="572"/>
    <s v="FairwayJockey.com Custom Golf Equipment"/>
    <s v="FairwayJockey.com is a web platform to make high quality custom tour golf equipment available at a lower cost to the consumer."/>
    <x v="14"/>
    <x v="2547"/>
    <x v="1"/>
    <x v="0"/>
    <s v="USD"/>
    <n v="1446660688"/>
    <n v="1444065088"/>
    <b v="0"/>
    <x v="501"/>
    <b v="0"/>
    <s v="technology/web"/>
    <n v="0"/>
    <x v="2721"/>
    <x v="0"/>
    <x v="24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x v="254"/>
    <x v="2547"/>
    <x v="1"/>
    <x v="0"/>
    <s v="USD"/>
    <n v="1438474704"/>
    <n v="1435882704"/>
    <b v="0"/>
    <x v="501"/>
    <b v="0"/>
    <s v="technology/web"/>
    <n v="0"/>
    <x v="2721"/>
    <x v="0"/>
    <x v="24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11"/>
    <x v="2547"/>
    <x v="1"/>
    <x v="0"/>
    <s v="USD"/>
    <n v="1426442400"/>
    <n v="1424454319"/>
    <b v="0"/>
    <x v="501"/>
    <b v="0"/>
    <s v="technology/web"/>
    <n v="0"/>
    <x v="2721"/>
    <x v="0"/>
    <x v="24"/>
    <x v="3783"/>
    <d v="2015-03-15T18:00:00"/>
    <x v="4"/>
  </r>
  <r>
    <n v="585"/>
    <s v="Link Card"/>
    <s v="SAVE UP TO 40% WHEN YOU SPEND!_x000a__x000a_PRE-ORDER YOUR LINK CARD TODAY"/>
    <x v="104"/>
    <x v="2547"/>
    <x v="1"/>
    <x v="4"/>
    <s v="GBP"/>
    <n v="1448928000"/>
    <n v="1444123377"/>
    <b v="0"/>
    <x v="501"/>
    <b v="0"/>
    <s v="technology/web"/>
    <n v="0"/>
    <x v="2721"/>
    <x v="0"/>
    <x v="24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"/>
    <x v="2547"/>
    <x v="0"/>
    <x v="0"/>
    <s v="USD"/>
    <n v="1434654215"/>
    <n v="1432062215"/>
    <b v="0"/>
    <x v="501"/>
    <b v="0"/>
    <s v="technology/web"/>
    <n v="0"/>
    <x v="2721"/>
    <x v="0"/>
    <x v="24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41"/>
    <x v="2547"/>
    <x v="0"/>
    <x v="0"/>
    <s v="USD"/>
    <n v="1409187056"/>
    <n v="1406595056"/>
    <b v="0"/>
    <x v="501"/>
    <b v="0"/>
    <s v="technology/web"/>
    <n v="0"/>
    <x v="2721"/>
    <x v="0"/>
    <x v="24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x v="263"/>
    <x v="2547"/>
    <x v="0"/>
    <x v="0"/>
    <s v="USD"/>
    <n v="1448225336"/>
    <n v="1445629736"/>
    <b v="0"/>
    <x v="501"/>
    <b v="0"/>
    <s v="technology/web"/>
    <n v="0"/>
    <x v="2721"/>
    <x v="0"/>
    <x v="24"/>
    <x v="3787"/>
    <d v="2015-11-22T20:48:56"/>
    <x v="4"/>
  </r>
  <r>
    <n v="610"/>
    <s v="UniteChrist (Canceled)"/>
    <s v="We are creating a Christian social network to empower, educate, and connect Christians all over the world."/>
    <x v="410"/>
    <x v="2547"/>
    <x v="0"/>
    <x v="0"/>
    <s v="USD"/>
    <n v="1429732586"/>
    <n v="1427140586"/>
    <b v="0"/>
    <x v="501"/>
    <b v="0"/>
    <s v="technology/web"/>
    <n v="0"/>
    <x v="2721"/>
    <x v="0"/>
    <x v="24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68"/>
    <x v="2547"/>
    <x v="0"/>
    <x v="12"/>
    <s v="EUR"/>
    <n v="1453210037"/>
    <n v="1448026037"/>
    <b v="0"/>
    <x v="501"/>
    <b v="0"/>
    <s v="technology/web"/>
    <n v="0"/>
    <x v="2721"/>
    <x v="0"/>
    <x v="24"/>
    <x v="3789"/>
    <d v="2016-01-19T13:27:17"/>
    <x v="1"/>
  </r>
  <r>
    <n v="612"/>
    <s v="Web Streaming 2.0 (Canceled)"/>
    <s v="A Fast and Reliable new Web platform to stream videos from Internet"/>
    <x v="22"/>
    <x v="2547"/>
    <x v="0"/>
    <x v="10"/>
    <s v="EUR"/>
    <n v="1472777146"/>
    <n v="1470185146"/>
    <b v="0"/>
    <x v="501"/>
    <b v="0"/>
    <s v="technology/web"/>
    <n v="0"/>
    <x v="2721"/>
    <x v="0"/>
    <x v="24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x v="22"/>
    <x v="2547"/>
    <x v="0"/>
    <x v="0"/>
    <s v="USD"/>
    <n v="1466731740"/>
    <n v="1464139740"/>
    <b v="0"/>
    <x v="501"/>
    <b v="0"/>
    <s v="technology/web"/>
    <n v="0"/>
    <x v="2721"/>
    <x v="0"/>
    <x v="24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411"/>
    <x v="2547"/>
    <x v="0"/>
    <x v="14"/>
    <s v="NZD"/>
    <n v="1443149759"/>
    <n v="1440557759"/>
    <b v="0"/>
    <x v="501"/>
    <b v="0"/>
    <s v="technology/web"/>
    <n v="0"/>
    <x v="2721"/>
    <x v="0"/>
    <x v="24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"/>
    <x v="2547"/>
    <x v="0"/>
    <x v="12"/>
    <s v="EUR"/>
    <n v="1488013307"/>
    <n v="1485421307"/>
    <b v="0"/>
    <x v="501"/>
    <b v="0"/>
    <s v="technology/web"/>
    <n v="0"/>
    <x v="2721"/>
    <x v="0"/>
    <x v="24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x v="254"/>
    <x v="2547"/>
    <x v="0"/>
    <x v="0"/>
    <s v="USD"/>
    <n v="1449689203"/>
    <n v="1447097203"/>
    <b v="0"/>
    <x v="501"/>
    <b v="0"/>
    <s v="technology/web"/>
    <n v="0"/>
    <x v="2721"/>
    <x v="0"/>
    <x v="24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x v="36"/>
    <x v="2547"/>
    <x v="0"/>
    <x v="2"/>
    <s v="AUD"/>
    <n v="1432771997"/>
    <n v="1430179997"/>
    <b v="0"/>
    <x v="501"/>
    <b v="0"/>
    <s v="technology/web"/>
    <n v="0"/>
    <x v="2721"/>
    <x v="0"/>
    <x v="24"/>
    <x v="3795"/>
    <d v="2015-05-28T00:13:17"/>
    <x v="4"/>
  </r>
  <r>
    <n v="624"/>
    <s v="NeedSomeLoven.com (Canceled)"/>
    <s v="I am designing a fun, high tech dating website, with over 25 cool features. It is innovate as well as user friendly."/>
    <x v="1"/>
    <x v="2547"/>
    <x v="0"/>
    <x v="0"/>
    <s v="USD"/>
    <n v="1431647041"/>
    <n v="1429055041"/>
    <b v="0"/>
    <x v="501"/>
    <b v="0"/>
    <s v="technology/web"/>
    <n v="0"/>
    <x v="2721"/>
    <x v="0"/>
    <x v="24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23"/>
    <x v="2547"/>
    <x v="0"/>
    <x v="8"/>
    <s v="CAD"/>
    <n v="1490560177"/>
    <n v="1487971777"/>
    <b v="0"/>
    <x v="501"/>
    <b v="0"/>
    <s v="technology/web"/>
    <n v="0"/>
    <x v="2721"/>
    <x v="0"/>
    <x v="24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x v="1"/>
    <x v="2547"/>
    <x v="0"/>
    <x v="0"/>
    <s v="USD"/>
    <n v="1405269457"/>
    <n v="1402677457"/>
    <b v="0"/>
    <x v="501"/>
    <b v="0"/>
    <s v="technology/web"/>
    <n v="0"/>
    <x v="2721"/>
    <x v="0"/>
    <x v="24"/>
    <x v="3798"/>
    <d v="2014-07-13T16:37:37"/>
    <x v="2"/>
  </r>
  <r>
    <n v="632"/>
    <s v="UniWherse.com - Bring students future (Canceled)"/>
    <s v="Our goal is to create a system, students can find universities that best match their interests."/>
    <x v="26"/>
    <x v="2547"/>
    <x v="0"/>
    <x v="15"/>
    <s v="EUR"/>
    <n v="1448470165"/>
    <n v="1445874565"/>
    <b v="0"/>
    <x v="501"/>
    <b v="0"/>
    <s v="technology/web"/>
    <n v="0"/>
    <x v="2721"/>
    <x v="0"/>
    <x v="24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11"/>
    <x v="2547"/>
    <x v="0"/>
    <x v="4"/>
    <s v="GBP"/>
    <n v="1488063840"/>
    <n v="1485558318"/>
    <b v="0"/>
    <x v="501"/>
    <b v="0"/>
    <s v="technology/web"/>
    <n v="0"/>
    <x v="2721"/>
    <x v="0"/>
    <x v="24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x v="19"/>
    <x v="2547"/>
    <x v="1"/>
    <x v="10"/>
    <s v="EUR"/>
    <n v="1438618170"/>
    <n v="1436026170"/>
    <b v="0"/>
    <x v="501"/>
    <b v="0"/>
    <s v="technology/wearables"/>
    <n v="0"/>
    <x v="2721"/>
    <x v="0"/>
    <x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x v="11"/>
    <x v="2547"/>
    <x v="1"/>
    <x v="9"/>
    <s v="EUR"/>
    <n v="1481740740"/>
    <n v="1478130783"/>
    <b v="0"/>
    <x v="501"/>
    <b v="0"/>
    <s v="technology/wearables"/>
    <n v="0"/>
    <x v="2721"/>
    <x v="0"/>
    <x v="0"/>
    <x v="3802"/>
    <d v="2016-12-14T18:39:00"/>
    <x v="1"/>
  </r>
  <r>
    <n v="710"/>
    <s v="Hate York Shirt 2.0"/>
    <s v="Shirts, so technologically advanced, they connect mentally to their audience upon sight."/>
    <x v="129"/>
    <x v="2547"/>
    <x v="1"/>
    <x v="8"/>
    <s v="CAD"/>
    <n v="1408495440"/>
    <n v="1405640302"/>
    <b v="0"/>
    <x v="501"/>
    <b v="0"/>
    <s v="technology/wearables"/>
    <n v="0"/>
    <x v="2721"/>
    <x v="0"/>
    <x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x v="166"/>
    <x v="2547"/>
    <x v="1"/>
    <x v="0"/>
    <s v="USD"/>
    <n v="1480188013"/>
    <n v="1477592413"/>
    <b v="0"/>
    <x v="501"/>
    <b v="0"/>
    <s v="publishing/fiction"/>
    <n v="0"/>
    <x v="2721"/>
    <x v="4"/>
    <x v="36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x v="63"/>
    <x v="2547"/>
    <x v="1"/>
    <x v="5"/>
    <s v="MXN"/>
    <n v="1480831200"/>
    <n v="1479328570"/>
    <b v="0"/>
    <x v="501"/>
    <b v="0"/>
    <s v="publishing/fiction"/>
    <n v="0"/>
    <x v="2721"/>
    <x v="4"/>
    <x v="36"/>
    <x v="3805"/>
    <d v="2016-12-04T06:00:00"/>
    <x v="1"/>
  </r>
  <r>
    <n v="764"/>
    <s v="[JOE]KES"/>
    <s v="[JOE]KES is a book full of over 200 original, sometimes funny, pun-ish Joekes. If you hate the book, use it as a coster!"/>
    <x v="1"/>
    <x v="2547"/>
    <x v="1"/>
    <x v="0"/>
    <s v="USD"/>
    <n v="1441858161"/>
    <n v="1439266161"/>
    <b v="0"/>
    <x v="501"/>
    <b v="0"/>
    <s v="publishing/fiction"/>
    <n v="0"/>
    <x v="2721"/>
    <x v="4"/>
    <x v="36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57"/>
    <x v="2547"/>
    <x v="1"/>
    <x v="8"/>
    <s v="CAD"/>
    <n v="1424112483"/>
    <n v="1421520483"/>
    <b v="0"/>
    <x v="501"/>
    <b v="0"/>
    <s v="publishing/fiction"/>
    <n v="0"/>
    <x v="2721"/>
    <x v="4"/>
    <x v="36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14"/>
    <x v="2547"/>
    <x v="1"/>
    <x v="0"/>
    <s v="USD"/>
    <n v="1387169890"/>
    <n v="1384577890"/>
    <b v="0"/>
    <x v="501"/>
    <b v="0"/>
    <s v="publishing/fiction"/>
    <n v="0"/>
    <x v="2721"/>
    <x v="4"/>
    <x v="36"/>
    <x v="3808"/>
    <d v="2013-12-16T04:58:10"/>
    <x v="6"/>
  </r>
  <r>
    <n v="770"/>
    <s v="Open Door: The Call -- Young Reader's Fiction Book"/>
    <s v="Daniel was an ordinary boy, until unordinary events began to occur. Danny had never been exposed to supernatural activity until now..."/>
    <x v="105"/>
    <x v="2547"/>
    <x v="1"/>
    <x v="0"/>
    <s v="USD"/>
    <n v="1361750369"/>
    <n v="1358294369"/>
    <b v="0"/>
    <x v="501"/>
    <b v="0"/>
    <s v="publishing/fiction"/>
    <n v="0"/>
    <x v="2721"/>
    <x v="4"/>
    <x v="36"/>
    <x v="3809"/>
    <d v="2013-02-24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x v="1"/>
    <x v="2547"/>
    <x v="1"/>
    <x v="0"/>
    <s v="USD"/>
    <n v="1442856131"/>
    <n v="1441128131"/>
    <b v="0"/>
    <x v="501"/>
    <b v="0"/>
    <s v="music/jazz"/>
    <n v="0"/>
    <x v="2721"/>
    <x v="6"/>
    <x v="27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90"/>
    <x v="2547"/>
    <x v="1"/>
    <x v="0"/>
    <s v="USD"/>
    <n v="1338159655"/>
    <n v="1335567655"/>
    <b v="0"/>
    <x v="501"/>
    <b v="0"/>
    <s v="music/indie rock"/>
    <n v="0"/>
    <x v="2721"/>
    <x v="6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x v="43"/>
    <x v="2547"/>
    <x v="1"/>
    <x v="0"/>
    <s v="USD"/>
    <n v="1354123908"/>
    <n v="1351528308"/>
    <b v="0"/>
    <x v="501"/>
    <b v="0"/>
    <s v="music/indie rock"/>
    <n v="0"/>
    <x v="2721"/>
    <x v="6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87"/>
    <x v="2547"/>
    <x v="1"/>
    <x v="0"/>
    <s v="USD"/>
    <n v="1276024260"/>
    <n v="1272050914"/>
    <b v="0"/>
    <x v="501"/>
    <b v="0"/>
    <s v="music/jazz"/>
    <n v="0"/>
    <x v="2721"/>
    <x v="6"/>
    <x v="27"/>
    <x v="3813"/>
    <d v="2010-06-08T19:11:00"/>
    <x v="7"/>
  </r>
  <r>
    <n v="906"/>
    <s v="24th Music Presents Channeling Motown (Live)"/>
    <s v="The DMV's most respected saxophonist pay tribute to Motown."/>
    <x v="38"/>
    <x v="2547"/>
    <x v="1"/>
    <x v="0"/>
    <s v="USD"/>
    <n v="1394681590"/>
    <n v="1392093190"/>
    <b v="0"/>
    <x v="501"/>
    <b v="0"/>
    <s v="music/jazz"/>
    <n v="0"/>
    <x v="2721"/>
    <x v="6"/>
    <x v="27"/>
    <x v="3814"/>
    <d v="2014-03-13T03:33:10"/>
    <x v="2"/>
  </r>
  <r>
    <n v="907"/>
    <s v="Greg Chambers Saxophone CD"/>
    <s v="Greg Chambers' self-titled CD needs support for post production, replication, and promotion."/>
    <x v="295"/>
    <x v="2547"/>
    <x v="1"/>
    <x v="0"/>
    <s v="USD"/>
    <n v="1315715823"/>
    <n v="1313123823"/>
    <b v="0"/>
    <x v="501"/>
    <b v="0"/>
    <s v="music/jazz"/>
    <n v="0"/>
    <x v="2721"/>
    <x v="6"/>
    <x v="27"/>
    <x v="3815"/>
    <d v="2011-09-11T04:37:03"/>
    <x v="5"/>
  </r>
  <r>
    <n v="908"/>
    <s v="Help Tony Copeland and get free cd's and mp3's"/>
    <s v="This project is designed to help protect the environment by using Eco-friendly product packaging."/>
    <x v="14"/>
    <x v="2547"/>
    <x v="1"/>
    <x v="0"/>
    <s v="USD"/>
    <n v="1280206740"/>
    <n v="1276283655"/>
    <b v="0"/>
    <x v="501"/>
    <b v="0"/>
    <s v="music/jazz"/>
    <n v="0"/>
    <x v="2721"/>
    <x v="6"/>
    <x v="27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11"/>
    <x v="2547"/>
    <x v="1"/>
    <x v="0"/>
    <s v="USD"/>
    <n v="1390522045"/>
    <n v="1388707645"/>
    <b v="0"/>
    <x v="501"/>
    <b v="0"/>
    <s v="music/jazz"/>
    <n v="0"/>
    <x v="2721"/>
    <x v="6"/>
    <x v="27"/>
    <x v="3817"/>
    <d v="2014-01-24T00:07:25"/>
    <x v="2"/>
  </r>
  <r>
    <n v="914"/>
    <s v="Soul Of Man Video Project"/>
    <s v="This project is for the making of a music video. All funds will go towards production costs for this event only."/>
    <x v="41"/>
    <x v="2547"/>
    <x v="1"/>
    <x v="0"/>
    <s v="USD"/>
    <n v="1345918747"/>
    <n v="1343326747"/>
    <b v="0"/>
    <x v="501"/>
    <b v="0"/>
    <s v="music/jazz"/>
    <n v="0"/>
    <x v="2721"/>
    <x v="6"/>
    <x v="27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x v="127"/>
    <x v="2547"/>
    <x v="1"/>
    <x v="0"/>
    <s v="USD"/>
    <n v="1287723600"/>
    <n v="1284409734"/>
    <b v="0"/>
    <x v="501"/>
    <b v="0"/>
    <s v="music/jazz"/>
    <n v="0"/>
    <x v="2721"/>
    <x v="6"/>
    <x v="27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x v="37"/>
    <x v="2547"/>
    <x v="1"/>
    <x v="0"/>
    <s v="USD"/>
    <n v="1384448822"/>
    <n v="1381853222"/>
    <b v="0"/>
    <x v="501"/>
    <b v="0"/>
    <s v="music/jazz"/>
    <n v="0"/>
    <x v="2721"/>
    <x v="6"/>
    <x v="27"/>
    <x v="3820"/>
    <d v="2013-11-14T17:07:02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77"/>
    <x v="2547"/>
    <x v="1"/>
    <x v="0"/>
    <s v="USD"/>
    <n v="1278628800"/>
    <n v="1276043330"/>
    <b v="0"/>
    <x v="501"/>
    <b v="0"/>
    <s v="music/jazz"/>
    <n v="0"/>
    <x v="2721"/>
    <x v="6"/>
    <x v="27"/>
    <x v="3821"/>
    <d v="2010-07-08T22:40:00"/>
    <x v="7"/>
  </r>
  <r>
    <n v="927"/>
    <s v="JETRO DA SILVA FUNK PROJECT"/>
    <s v="Studio CD/DVD Solo project of Pianist &amp; Keyboardist Jetro da Silva"/>
    <x v="26"/>
    <x v="2547"/>
    <x v="1"/>
    <x v="0"/>
    <s v="USD"/>
    <n v="1337024695"/>
    <n v="1334432695"/>
    <b v="0"/>
    <x v="501"/>
    <b v="0"/>
    <s v="music/jazz"/>
    <n v="0"/>
    <x v="2721"/>
    <x v="6"/>
    <x v="27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x v="34"/>
    <x v="2547"/>
    <x v="1"/>
    <x v="0"/>
    <s v="USD"/>
    <n v="1333946569"/>
    <n v="1331358169"/>
    <b v="0"/>
    <x v="501"/>
    <b v="0"/>
    <s v="music/jazz"/>
    <n v="0"/>
    <x v="2721"/>
    <x v="6"/>
    <x v="27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x v="238"/>
    <x v="2547"/>
    <x v="1"/>
    <x v="0"/>
    <s v="USD"/>
    <n v="1326916800"/>
    <n v="1323131689"/>
    <b v="0"/>
    <x v="501"/>
    <b v="0"/>
    <s v="music/jazz"/>
    <n v="0"/>
    <x v="2721"/>
    <x v="6"/>
    <x v="27"/>
    <x v="3824"/>
    <d v="2012-01-18T20:00:00"/>
    <x v="3"/>
  </r>
  <r>
    <n v="947"/>
    <s v="PAKPOWER, The CCP Pack"/>
    <s v="The CCP Pack is a bag that charges your smartphones and tablets on the go! Also holds small important items. &quot;Never Without Power&quot;."/>
    <x v="253"/>
    <x v="2547"/>
    <x v="1"/>
    <x v="0"/>
    <s v="USD"/>
    <n v="1467312306"/>
    <n v="1462128306"/>
    <b v="0"/>
    <x v="501"/>
    <b v="0"/>
    <s v="technology/wearables"/>
    <n v="0"/>
    <x v="2721"/>
    <x v="0"/>
    <x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x v="2547"/>
    <x v="1"/>
    <x v="10"/>
    <s v="EUR"/>
    <n v="1475310825"/>
    <n v="1472718825"/>
    <b v="0"/>
    <x v="501"/>
    <b v="0"/>
    <s v="technology/wearables"/>
    <n v="0"/>
    <x v="2721"/>
    <x v="0"/>
    <x v="0"/>
    <x v="3826"/>
    <d v="2016-10-01T08:33:45"/>
    <x v="1"/>
  </r>
  <r>
    <n v="1041"/>
    <s v="Industry Success Project (Canceled)"/>
    <s v="I am trying to document what it is like to plunge head first into the music/audio industry as an intern."/>
    <x v="322"/>
    <x v="2547"/>
    <x v="0"/>
    <x v="0"/>
    <s v="USD"/>
    <n v="1406769992"/>
    <n v="1405041992"/>
    <b v="0"/>
    <x v="501"/>
    <b v="0"/>
    <s v="journalism/audio"/>
    <n v="0"/>
    <x v="2721"/>
    <x v="8"/>
    <x v="32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x v="43"/>
    <x v="2547"/>
    <x v="0"/>
    <x v="13"/>
    <s v="EUR"/>
    <n v="1451161560"/>
    <n v="1447273560"/>
    <b v="0"/>
    <x v="501"/>
    <b v="0"/>
    <s v="journalism/audio"/>
    <n v="0"/>
    <x v="2721"/>
    <x v="8"/>
    <x v="32"/>
    <x v="3828"/>
    <d v="2015-12-26T20:26:00"/>
    <x v="4"/>
  </r>
  <r>
    <n v="1049"/>
    <s v="J1 (Canceled)"/>
    <s v="------"/>
    <x v="12"/>
    <x v="2547"/>
    <x v="0"/>
    <x v="0"/>
    <s v="USD"/>
    <n v="1455272445"/>
    <n v="1452680445"/>
    <b v="0"/>
    <x v="501"/>
    <b v="0"/>
    <s v="journalism/audio"/>
    <n v="0"/>
    <x v="2721"/>
    <x v="8"/>
    <x v="32"/>
    <x v="3829"/>
    <d v="2016-02-12T10:20:45"/>
    <x v="1"/>
  </r>
  <r>
    <n v="1050"/>
    <s v="The (Secular) Barbershop Podcast (Canceled)"/>
    <s v="Secularism is on the rise and I hear you.Talk to me."/>
    <x v="14"/>
    <x v="2547"/>
    <x v="0"/>
    <x v="0"/>
    <s v="USD"/>
    <n v="1442257677"/>
    <n v="1439665677"/>
    <b v="0"/>
    <x v="501"/>
    <b v="0"/>
    <s v="journalism/audio"/>
    <n v="0"/>
    <x v="2721"/>
    <x v="8"/>
    <x v="32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34"/>
    <x v="2547"/>
    <x v="0"/>
    <x v="0"/>
    <s v="USD"/>
    <n v="1409098825"/>
    <n v="1406679625"/>
    <b v="0"/>
    <x v="501"/>
    <b v="0"/>
    <s v="journalism/audio"/>
    <n v="0"/>
    <x v="2721"/>
    <x v="8"/>
    <x v="32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x v="2547"/>
    <x v="0"/>
    <x v="0"/>
    <s v="USD"/>
    <n v="1465243740"/>
    <n v="1461438495"/>
    <b v="0"/>
    <x v="501"/>
    <b v="0"/>
    <s v="journalism/audio"/>
    <n v="0"/>
    <x v="2721"/>
    <x v="8"/>
    <x v="32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4"/>
    <x v="2547"/>
    <x v="0"/>
    <x v="0"/>
    <s v="USD"/>
    <n v="1407708000"/>
    <n v="1405110399"/>
    <b v="0"/>
    <x v="501"/>
    <b v="0"/>
    <s v="journalism/audio"/>
    <n v="0"/>
    <x v="2721"/>
    <x v="8"/>
    <x v="32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63"/>
    <x v="2547"/>
    <x v="0"/>
    <x v="0"/>
    <s v="USD"/>
    <n v="1457394545"/>
    <n v="1454802545"/>
    <b v="0"/>
    <x v="501"/>
    <b v="0"/>
    <s v="journalism/audio"/>
    <n v="0"/>
    <x v="2721"/>
    <x v="8"/>
    <x v="32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22"/>
    <x v="2547"/>
    <x v="0"/>
    <x v="0"/>
    <s v="USD"/>
    <n v="1429892177"/>
    <n v="1424711777"/>
    <b v="0"/>
    <x v="501"/>
    <b v="0"/>
    <s v="journalism/audio"/>
    <n v="0"/>
    <x v="2721"/>
    <x v="8"/>
    <x v="32"/>
    <x v="3835"/>
    <d v="2015-04-24T16:16:17"/>
    <x v="4"/>
  </r>
  <r>
    <n v="1057"/>
    <s v="Support Independent Media (Canceled)"/>
    <s v="Sayin it Plain is a Independent Radio Show created to inform the public and empower the community."/>
    <x v="22"/>
    <x v="2547"/>
    <x v="0"/>
    <x v="0"/>
    <s v="USD"/>
    <n v="1480888483"/>
    <n v="1478292883"/>
    <b v="0"/>
    <x v="501"/>
    <b v="0"/>
    <s v="journalism/audio"/>
    <n v="0"/>
    <x v="2721"/>
    <x v="8"/>
    <x v="32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13"/>
    <x v="2547"/>
    <x v="0"/>
    <x v="0"/>
    <s v="USD"/>
    <n v="1427328000"/>
    <n v="1423777043"/>
    <b v="0"/>
    <x v="501"/>
    <b v="0"/>
    <s v="journalism/audio"/>
    <n v="0"/>
    <x v="2721"/>
    <x v="8"/>
    <x v="32"/>
    <x v="3837"/>
    <d v="2015-03-26T00:00:00"/>
    <x v="4"/>
  </r>
  <r>
    <n v="1059"/>
    <s v="Voice Over Artist (Canceled)"/>
    <s v="Turning myself into a vocal artist."/>
    <x v="217"/>
    <x v="2547"/>
    <x v="0"/>
    <x v="0"/>
    <s v="USD"/>
    <n v="1426269456"/>
    <n v="1423681056"/>
    <b v="0"/>
    <x v="501"/>
    <b v="0"/>
    <s v="journalism/audio"/>
    <n v="0"/>
    <x v="2721"/>
    <x v="8"/>
    <x v="32"/>
    <x v="3838"/>
    <d v="2015-03-13T17:57:36"/>
    <x v="4"/>
  </r>
  <r>
    <n v="1061"/>
    <s v="Chat Box 23 (Canceled)"/>
    <s v="T.O., Adi &amp; Mercedes discuss their point of views, women's issues &amp; Hollywood Hotties."/>
    <x v="57"/>
    <x v="2547"/>
    <x v="0"/>
    <x v="0"/>
    <s v="USD"/>
    <n v="1462150800"/>
    <n v="1456987108"/>
    <b v="0"/>
    <x v="501"/>
    <b v="0"/>
    <s v="journalism/audio"/>
    <n v="0"/>
    <x v="2721"/>
    <x v="8"/>
    <x v="32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90"/>
    <x v="2547"/>
    <x v="0"/>
    <x v="0"/>
    <s v="USD"/>
    <n v="1472604262"/>
    <n v="1470012262"/>
    <b v="0"/>
    <x v="501"/>
    <b v="0"/>
    <s v="journalism/audio"/>
    <n v="0"/>
    <x v="2721"/>
    <x v="8"/>
    <x v="32"/>
    <x v="3840"/>
    <d v="2016-08-31T00:44:22"/>
    <x v="1"/>
  </r>
  <r>
    <n v="1071"/>
    <s v="DJ's Bane"/>
    <s v="I'm making a game where you choose how you want to kill the DJ, so you yourself can decide what music will be played at the party."/>
    <x v="226"/>
    <x v="2547"/>
    <x v="1"/>
    <x v="6"/>
    <s v="NOK"/>
    <n v="1447787093"/>
    <n v="1445191493"/>
    <b v="0"/>
    <x v="501"/>
    <b v="0"/>
    <s v="games/video games"/>
    <n v="0"/>
    <x v="2721"/>
    <x v="7"/>
    <x v="23"/>
    <x v="3841"/>
    <d v="2015-11-17T19:04:53"/>
    <x v="4"/>
  </r>
  <r>
    <n v="1084"/>
    <s v="My own channel"/>
    <s v="I want to start my own channel for gaming"/>
    <x v="275"/>
    <x v="2547"/>
    <x v="1"/>
    <x v="0"/>
    <s v="USD"/>
    <n v="1407534804"/>
    <n v="1404942804"/>
    <b v="0"/>
    <x v="501"/>
    <b v="0"/>
    <s v="games/video games"/>
    <n v="0"/>
    <x v="2721"/>
    <x v="7"/>
    <x v="23"/>
    <x v="3842"/>
    <d v="2014-08-08T21:53:24"/>
    <x v="2"/>
  </r>
  <r>
    <n v="1087"/>
    <s v="Idle Gamers"/>
    <s v="Idle gamers are the group of gamers worth watching play video games. We have a back log of video ideas and want to entertain you."/>
    <x v="217"/>
    <x v="2547"/>
    <x v="1"/>
    <x v="0"/>
    <s v="USD"/>
    <n v="1402852087"/>
    <n v="1400260087"/>
    <b v="0"/>
    <x v="501"/>
    <b v="0"/>
    <s v="games/video games"/>
    <n v="0"/>
    <x v="2721"/>
    <x v="7"/>
    <x v="23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2"/>
    <x v="2547"/>
    <x v="1"/>
    <x v="0"/>
    <s v="USD"/>
    <n v="1406148024"/>
    <n v="1403556024"/>
    <b v="0"/>
    <x v="501"/>
    <b v="0"/>
    <s v="games/video games"/>
    <n v="0"/>
    <x v="2721"/>
    <x v="7"/>
    <x v="23"/>
    <x v="3844"/>
    <d v="2014-07-23T20:40:24"/>
    <x v="2"/>
  </r>
  <r>
    <n v="1120"/>
    <s v="PlanEt Ninjahwah"/>
    <s v="Planet Ninjahwah is a highly anticipated futuristic action adventure game that will blow your mind!!"/>
    <x v="23"/>
    <x v="2547"/>
    <x v="1"/>
    <x v="0"/>
    <s v="USD"/>
    <n v="1319835400"/>
    <n v="1315947400"/>
    <b v="0"/>
    <x v="501"/>
    <b v="0"/>
    <s v="games/video games"/>
    <n v="0"/>
    <x v="2721"/>
    <x v="7"/>
    <x v="23"/>
    <x v="3845"/>
    <d v="2011-10-28T20:56:40"/>
    <x v="5"/>
  </r>
  <r>
    <n v="1122"/>
    <s v="Funny Monsters (Mobile Game)"/>
    <s v="Mobile game featuring lots of funny little monsters on the run from their mad creator. Lots of gameplay elements will keep user bussy."/>
    <x v="228"/>
    <x v="2547"/>
    <x v="1"/>
    <x v="4"/>
    <s v="GBP"/>
    <n v="1369932825"/>
    <n v="1368723225"/>
    <b v="0"/>
    <x v="501"/>
    <b v="0"/>
    <s v="games/video games"/>
    <n v="0"/>
    <x v="2721"/>
    <x v="7"/>
    <x v="23"/>
    <x v="3846"/>
    <d v="2013-05-30T16:53:45"/>
    <x v="6"/>
  </r>
  <r>
    <n v="1125"/>
    <s v="Ultimate Supremacy"/>
    <s v="Ultimate Supremacy will be the ultimate in mobile gaming, if you love fighting and strategy games, you will love Ultimate Supremacy."/>
    <x v="43"/>
    <x v="2547"/>
    <x v="1"/>
    <x v="4"/>
    <s v="GBP"/>
    <n v="1443193130"/>
    <n v="1438009130"/>
    <b v="0"/>
    <x v="501"/>
    <b v="0"/>
    <s v="games/mobile games"/>
    <n v="0"/>
    <x v="2721"/>
    <x v="7"/>
    <x v="31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x v="13"/>
    <x v="2547"/>
    <x v="1"/>
    <x v="2"/>
    <s v="AUD"/>
    <n v="1450993668"/>
    <n v="1448401668"/>
    <b v="0"/>
    <x v="501"/>
    <b v="0"/>
    <s v="games/mobile games"/>
    <n v="0"/>
    <x v="2721"/>
    <x v="7"/>
    <x v="31"/>
    <x v="3848"/>
    <d v="2015-12-24T21:47:48"/>
    <x v="4"/>
  </r>
  <r>
    <n v="1140"/>
    <s v="Medieval Empire by Bear Games"/>
    <s v="We are creating the next epic Massive Multiplayer Online-Real Time Strategy game and we want you to be a part of it!"/>
    <x v="1"/>
    <x v="2547"/>
    <x v="1"/>
    <x v="4"/>
    <s v="GBP"/>
    <n v="1438859121"/>
    <n v="1436267121"/>
    <b v="0"/>
    <x v="501"/>
    <b v="0"/>
    <s v="games/mobile games"/>
    <n v="0"/>
    <x v="2721"/>
    <x v="7"/>
    <x v="31"/>
    <x v="3849"/>
    <d v="2015-08-06T11:05:21"/>
    <x v="4"/>
  </r>
  <r>
    <n v="1141"/>
    <s v="Arena Z - Zombie Survival"/>
    <s v="I think this will be a great game!"/>
    <x v="34"/>
    <x v="2547"/>
    <x v="1"/>
    <x v="13"/>
    <s v="EUR"/>
    <n v="1436460450"/>
    <n v="1433868450"/>
    <b v="0"/>
    <x v="501"/>
    <b v="0"/>
    <s v="games/mobile games"/>
    <n v="0"/>
    <x v="2721"/>
    <x v="7"/>
    <x v="31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57"/>
    <x v="2547"/>
    <x v="1"/>
    <x v="0"/>
    <s v="USD"/>
    <n v="1424131727"/>
    <n v="1421539727"/>
    <b v="0"/>
    <x v="501"/>
    <b v="0"/>
    <s v="games/mobile games"/>
    <n v="0"/>
    <x v="2721"/>
    <x v="7"/>
    <x v="31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x v="413"/>
    <x v="2547"/>
    <x v="1"/>
    <x v="0"/>
    <s v="USD"/>
    <n v="1430281320"/>
    <n v="1427689320"/>
    <b v="0"/>
    <x v="501"/>
    <b v="0"/>
    <s v="food/food trucks"/>
    <n v="0"/>
    <x v="2721"/>
    <x v="5"/>
    <x v="10"/>
    <x v="3852"/>
    <d v="2015-04-29T04:22:00"/>
    <x v="4"/>
  </r>
  <r>
    <n v="1147"/>
    <s v="baked pugtato"/>
    <s v="amazing gourmet baked potato truck with variable options for everyone, its always been my dream, help me make it come true :)."/>
    <x v="23"/>
    <x v="2547"/>
    <x v="1"/>
    <x v="8"/>
    <s v="CAD"/>
    <n v="1413760783"/>
    <n v="1408576783"/>
    <b v="0"/>
    <x v="501"/>
    <b v="0"/>
    <s v="food/food trucks"/>
    <n v="0"/>
    <x v="2721"/>
    <x v="5"/>
    <x v="1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x v="23"/>
    <x v="2547"/>
    <x v="1"/>
    <x v="0"/>
    <s v="USD"/>
    <n v="1441592863"/>
    <n v="1439000863"/>
    <b v="0"/>
    <x v="501"/>
    <b v="0"/>
    <s v="food/food trucks"/>
    <n v="0"/>
    <x v="2721"/>
    <x v="5"/>
    <x v="1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x v="87"/>
    <x v="2547"/>
    <x v="1"/>
    <x v="0"/>
    <s v="USD"/>
    <n v="1424742162"/>
    <n v="1422150162"/>
    <b v="0"/>
    <x v="501"/>
    <b v="0"/>
    <s v="food/food trucks"/>
    <n v="0"/>
    <x v="2721"/>
    <x v="5"/>
    <x v="1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x v="414"/>
    <x v="2547"/>
    <x v="1"/>
    <x v="0"/>
    <s v="USD"/>
    <n v="1435679100"/>
    <n v="1433006765"/>
    <b v="0"/>
    <x v="501"/>
    <b v="0"/>
    <s v="food/food trucks"/>
    <n v="0"/>
    <x v="2721"/>
    <x v="5"/>
    <x v="1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5"/>
    <x v="2547"/>
    <x v="1"/>
    <x v="0"/>
    <s v="USD"/>
    <n v="1432047989"/>
    <n v="1430233589"/>
    <b v="0"/>
    <x v="501"/>
    <b v="0"/>
    <s v="food/food trucks"/>
    <n v="0"/>
    <x v="2721"/>
    <x v="5"/>
    <x v="1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x v="2547"/>
    <x v="1"/>
    <x v="0"/>
    <s v="USD"/>
    <n v="1407604920"/>
    <n v="1405012920"/>
    <b v="0"/>
    <x v="501"/>
    <b v="0"/>
    <s v="food/food trucks"/>
    <n v="0"/>
    <x v="2721"/>
    <x v="5"/>
    <x v="1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22"/>
    <x v="2547"/>
    <x v="1"/>
    <x v="0"/>
    <s v="USD"/>
    <n v="1466270582"/>
    <n v="1463678582"/>
    <b v="0"/>
    <x v="501"/>
    <b v="0"/>
    <s v="food/food trucks"/>
    <n v="0"/>
    <x v="2721"/>
    <x v="5"/>
    <x v="10"/>
    <x v="3859"/>
    <d v="2016-06-18T17:23:02"/>
    <x v="1"/>
  </r>
  <r>
    <n v="1172"/>
    <s v="let your dayz take you to the dogs."/>
    <s v="Bringing YOUR favorite dog recipes to the streets."/>
    <x v="104"/>
    <x v="2547"/>
    <x v="1"/>
    <x v="0"/>
    <s v="USD"/>
    <n v="1408551752"/>
    <n v="1405959752"/>
    <b v="0"/>
    <x v="501"/>
    <b v="0"/>
    <s v="food/food trucks"/>
    <n v="0"/>
    <x v="2721"/>
    <x v="5"/>
    <x v="1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x v="27"/>
    <x v="2547"/>
    <x v="1"/>
    <x v="4"/>
    <s v="GBP"/>
    <n v="1413388296"/>
    <n v="1410796296"/>
    <b v="0"/>
    <x v="501"/>
    <b v="0"/>
    <s v="food/food trucks"/>
    <n v="0"/>
    <x v="2721"/>
    <x v="5"/>
    <x v="1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x v="65"/>
    <x v="2547"/>
    <x v="0"/>
    <x v="0"/>
    <s v="USD"/>
    <n v="1407394800"/>
    <n v="1404770616"/>
    <b v="0"/>
    <x v="501"/>
    <b v="0"/>
    <s v="music/world music"/>
    <n v="0"/>
    <x v="2721"/>
    <x v="6"/>
    <x v="39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19"/>
    <x v="2547"/>
    <x v="0"/>
    <x v="0"/>
    <s v="USD"/>
    <n v="1298589630"/>
    <n v="1295997630"/>
    <b v="0"/>
    <x v="501"/>
    <b v="0"/>
    <s v="music/world music"/>
    <n v="0"/>
    <x v="2721"/>
    <x v="6"/>
    <x v="39"/>
    <x v="3863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x v="1"/>
    <x v="2547"/>
    <x v="0"/>
    <x v="0"/>
    <s v="USD"/>
    <n v="1440723600"/>
    <n v="1436394968"/>
    <b v="0"/>
    <x v="501"/>
    <b v="0"/>
    <s v="music/world music"/>
    <n v="0"/>
    <x v="2721"/>
    <x v="6"/>
    <x v="39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7"/>
    <x v="2547"/>
    <x v="0"/>
    <x v="4"/>
    <s v="GBP"/>
    <n v="1422903342"/>
    <n v="1420311342"/>
    <b v="0"/>
    <x v="501"/>
    <b v="0"/>
    <s v="music/world music"/>
    <n v="0"/>
    <x v="2721"/>
    <x v="6"/>
    <x v="39"/>
    <x v="3865"/>
    <d v="2015-02-02T18:55:42"/>
    <x v="4"/>
  </r>
  <r>
    <n v="1236"/>
    <s v="&quot;Volando&quot; CD Release (Canceled)"/>
    <s v="Raising money to give the musicians their due."/>
    <x v="14"/>
    <x v="2547"/>
    <x v="0"/>
    <x v="0"/>
    <s v="USD"/>
    <n v="1343491200"/>
    <n v="1342801164"/>
    <b v="0"/>
    <x v="501"/>
    <b v="0"/>
    <s v="music/world music"/>
    <n v="0"/>
    <x v="2721"/>
    <x v="6"/>
    <x v="39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x v="23"/>
    <x v="2547"/>
    <x v="0"/>
    <x v="0"/>
    <s v="USD"/>
    <n v="1345790865"/>
    <n v="1344062865"/>
    <b v="0"/>
    <x v="501"/>
    <b v="0"/>
    <s v="music/world music"/>
    <n v="0"/>
    <x v="2721"/>
    <x v="6"/>
    <x v="39"/>
    <x v="3867"/>
    <d v="2012-08-24T06:47:45"/>
    <x v="3"/>
  </r>
  <r>
    <n v="1239"/>
    <s v="Help Calmenco! finance new CD and Tour (Canceled)"/>
    <s v="Please consider helping us with our new CD and Riverdance Tour"/>
    <x v="14"/>
    <x v="2547"/>
    <x v="0"/>
    <x v="0"/>
    <s v="USD"/>
    <n v="1325804767"/>
    <n v="1323212767"/>
    <b v="0"/>
    <x v="501"/>
    <b v="0"/>
    <s v="music/world music"/>
    <n v="0"/>
    <x v="2721"/>
    <x v="6"/>
    <x v="39"/>
    <x v="3868"/>
    <d v="2012-01-05T23:06:07"/>
    <x v="3"/>
  </r>
  <r>
    <n v="1332"/>
    <s v="Belt with Legs Invention (Canceled)"/>
    <s v="Long bus queue and no seats around? This light weight seating device can be worn anywhere and at anytime! Belt that converts into seat."/>
    <x v="416"/>
    <x v="2547"/>
    <x v="0"/>
    <x v="18"/>
    <s v="CHF"/>
    <n v="1485480408"/>
    <n v="1482888408"/>
    <b v="0"/>
    <x v="501"/>
    <b v="0"/>
    <s v="technology/wearables"/>
    <n v="0"/>
    <x v="2721"/>
    <x v="0"/>
    <x v="0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14"/>
    <x v="2547"/>
    <x v="0"/>
    <x v="2"/>
    <s v="AUD"/>
    <n v="1405478025"/>
    <n v="1402886025"/>
    <b v="0"/>
    <x v="501"/>
    <b v="0"/>
    <s v="technology/wearables"/>
    <n v="0"/>
    <x v="2721"/>
    <x v="0"/>
    <x v="0"/>
    <x v="3870"/>
    <d v="2014-07-16T02:33:45"/>
    <x v="2"/>
  </r>
  <r>
    <n v="1340"/>
    <s v="Glass Designs (Canceled)"/>
    <s v="I would like to make nicer, more stylish looking frames for the Google Glass using 3D printing technology."/>
    <x v="417"/>
    <x v="2547"/>
    <x v="0"/>
    <x v="0"/>
    <s v="USD"/>
    <n v="1408112253"/>
    <n v="1405520253"/>
    <b v="0"/>
    <x v="501"/>
    <b v="0"/>
    <s v="technology/wearables"/>
    <n v="0"/>
    <x v="2721"/>
    <x v="0"/>
    <x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x v="57"/>
    <x v="2547"/>
    <x v="1"/>
    <x v="0"/>
    <s v="USD"/>
    <n v="1420085535"/>
    <n v="1414897935"/>
    <b v="0"/>
    <x v="501"/>
    <b v="0"/>
    <s v="publishing/translations"/>
    <n v="0"/>
    <x v="2721"/>
    <x v="4"/>
    <x v="7"/>
    <x v="3872"/>
    <d v="2015-01-01T04:12:15"/>
    <x v="4"/>
  </r>
  <r>
    <n v="1416"/>
    <s v="Glenn's  little book of  quotes"/>
    <s v="glenn's  book of quotes is designed to give the readers a thought for the day , lighten the mood  and put a smile  on their faces."/>
    <x v="7"/>
    <x v="2547"/>
    <x v="1"/>
    <x v="0"/>
    <s v="USD"/>
    <n v="1448147619"/>
    <n v="1445552019"/>
    <b v="0"/>
    <x v="501"/>
    <b v="0"/>
    <s v="publishing/translations"/>
    <n v="0"/>
    <x v="2721"/>
    <x v="4"/>
    <x v="7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x v="76"/>
    <x v="2547"/>
    <x v="1"/>
    <x v="0"/>
    <s v="USD"/>
    <n v="1430276959"/>
    <n v="1427684959"/>
    <b v="0"/>
    <x v="501"/>
    <b v="0"/>
    <s v="publishing/translations"/>
    <n v="0"/>
    <x v="2721"/>
    <x v="4"/>
    <x v="7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90"/>
    <x v="2547"/>
    <x v="1"/>
    <x v="13"/>
    <s v="EUR"/>
    <n v="1440408120"/>
    <n v="1435224120"/>
    <b v="0"/>
    <x v="501"/>
    <b v="0"/>
    <s v="publishing/translations"/>
    <n v="0"/>
    <x v="2721"/>
    <x v="4"/>
    <x v="7"/>
    <x v="3875"/>
    <d v="2015-08-24T09:22:00"/>
    <x v="4"/>
  </r>
  <r>
    <n v="1429"/>
    <s v="10 P.M."/>
    <s v="A guy in his 30's tries to live his &quot;American Dream&quot;, but quickly it turns into a nightmare. (A Novel)"/>
    <x v="22"/>
    <x v="2547"/>
    <x v="1"/>
    <x v="0"/>
    <s v="USD"/>
    <n v="1428629242"/>
    <n v="1426037242"/>
    <b v="0"/>
    <x v="501"/>
    <b v="0"/>
    <s v="publishing/translations"/>
    <n v="0"/>
    <x v="2721"/>
    <x v="4"/>
    <x v="7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x v="13"/>
    <x v="2547"/>
    <x v="1"/>
    <x v="0"/>
    <s v="USD"/>
    <n v="1437417828"/>
    <n v="1434825828"/>
    <b v="0"/>
    <x v="501"/>
    <b v="0"/>
    <s v="publishing/translations"/>
    <n v="0"/>
    <x v="2721"/>
    <x v="4"/>
    <x v="7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41"/>
    <x v="2547"/>
    <x v="1"/>
    <x v="0"/>
    <s v="USD"/>
    <n v="1464190158"/>
    <n v="1461598158"/>
    <b v="0"/>
    <x v="501"/>
    <b v="0"/>
    <s v="publishing/translations"/>
    <n v="0"/>
    <x v="2721"/>
    <x v="4"/>
    <x v="7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76"/>
    <x v="2547"/>
    <x v="1"/>
    <x v="12"/>
    <s v="EUR"/>
    <n v="1483395209"/>
    <n v="1480803209"/>
    <b v="0"/>
    <x v="501"/>
    <b v="0"/>
    <s v="publishing/translations"/>
    <n v="0"/>
    <x v="2721"/>
    <x v="4"/>
    <x v="7"/>
    <x v="3879"/>
    <d v="2017-01-02T22:13:29"/>
    <x v="0"/>
  </r>
  <r>
    <n v="1444"/>
    <s v="Expand the MillionairesLetter in the US Market!"/>
    <s v="We as a successfull german stock market newsletter publisher want expand in the US market!"/>
    <x v="418"/>
    <x v="2547"/>
    <x v="1"/>
    <x v="13"/>
    <s v="EUR"/>
    <n v="1442091462"/>
    <n v="1436907462"/>
    <b v="0"/>
    <x v="501"/>
    <b v="0"/>
    <s v="publishing/translations"/>
    <n v="0"/>
    <x v="2721"/>
    <x v="4"/>
    <x v="7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39"/>
    <x v="2547"/>
    <x v="1"/>
    <x v="13"/>
    <s v="EUR"/>
    <n v="1434286855"/>
    <n v="1431694855"/>
    <b v="0"/>
    <x v="501"/>
    <b v="0"/>
    <s v="publishing/translations"/>
    <n v="0"/>
    <x v="2721"/>
    <x v="4"/>
    <x v="7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186"/>
    <x v="2547"/>
    <x v="1"/>
    <x v="10"/>
    <s v="EUR"/>
    <n v="1461235478"/>
    <n v="1459507478"/>
    <b v="0"/>
    <x v="501"/>
    <b v="0"/>
    <s v="publishing/translations"/>
    <n v="0"/>
    <x v="2721"/>
    <x v="4"/>
    <x v="7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x v="6"/>
    <x v="2547"/>
    <x v="1"/>
    <x v="2"/>
    <s v="AUD"/>
    <n v="1432272300"/>
    <n v="1429655318"/>
    <b v="0"/>
    <x v="501"/>
    <b v="0"/>
    <s v="publishing/translations"/>
    <n v="0"/>
    <x v="2721"/>
    <x v="4"/>
    <x v="7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61"/>
    <x v="2547"/>
    <x v="1"/>
    <x v="0"/>
    <s v="USD"/>
    <n v="1431286105"/>
    <n v="1427138905"/>
    <b v="0"/>
    <x v="501"/>
    <b v="0"/>
    <s v="publishing/translations"/>
    <n v="0"/>
    <x v="2721"/>
    <x v="4"/>
    <x v="7"/>
    <x v="3884"/>
    <d v="2015-05-10T19:28:25"/>
    <x v="4"/>
  </r>
  <r>
    <n v="1452"/>
    <s v="The Judo Preservation Project (Canceled)"/>
    <s v="I am gathering rare, out-of-print Judo books for preservation, translation and sharing."/>
    <x v="115"/>
    <x v="2547"/>
    <x v="0"/>
    <x v="0"/>
    <s v="USD"/>
    <n v="1406566363"/>
    <n v="1403974363"/>
    <b v="0"/>
    <x v="501"/>
    <b v="0"/>
    <s v="publishing/translations"/>
    <n v="0"/>
    <x v="2721"/>
    <x v="4"/>
    <x v="7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x v="2547"/>
    <x v="0"/>
    <x v="12"/>
    <s v="EUR"/>
    <n v="1492270947"/>
    <n v="1488386547"/>
    <b v="0"/>
    <x v="501"/>
    <b v="0"/>
    <s v="publishing/translations"/>
    <n v="0"/>
    <x v="2721"/>
    <x v="4"/>
    <x v="7"/>
    <x v="3886"/>
    <d v="2017-04-15T15:42:27"/>
    <x v="0"/>
  </r>
  <r>
    <n v="1457"/>
    <s v="Hey! I&quot;m not invisable, I am Just Old (Canceled)"/>
    <s v="Age is more than just a number, I hope your younger than you feel."/>
    <x v="27"/>
    <x v="2547"/>
    <x v="0"/>
    <x v="0"/>
    <s v="USD"/>
    <n v="1447281044"/>
    <n v="1444685444"/>
    <b v="0"/>
    <x v="501"/>
    <b v="0"/>
    <s v="publishing/translations"/>
    <n v="0"/>
    <x v="2721"/>
    <x v="4"/>
    <x v="7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x v="2547"/>
    <x v="0"/>
    <x v="0"/>
    <s v="USD"/>
    <n v="1407729600"/>
    <n v="1405097760"/>
    <b v="0"/>
    <x v="501"/>
    <b v="0"/>
    <s v="publishing/translations"/>
    <n v="0"/>
    <x v="2721"/>
    <x v="4"/>
    <x v="7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x v="261"/>
    <x v="2547"/>
    <x v="0"/>
    <x v="7"/>
    <s v="DKK"/>
    <n v="1449077100"/>
    <n v="1446612896"/>
    <b v="0"/>
    <x v="501"/>
    <b v="0"/>
    <s v="publishing/translations"/>
    <n v="0"/>
    <x v="2721"/>
    <x v="4"/>
    <x v="7"/>
    <x v="3889"/>
    <d v="2015-12-02T17:25:00"/>
    <x v="4"/>
  </r>
  <r>
    <n v="1460"/>
    <s v="KJV2015 (Canceled)"/>
    <s v="KJV2015 Easier to understand for our kids and family not leaving out one verse or changing a meaning one bit."/>
    <x v="419"/>
    <x v="2547"/>
    <x v="0"/>
    <x v="0"/>
    <s v="USD"/>
    <n v="1417391100"/>
    <n v="1412371898"/>
    <b v="0"/>
    <x v="501"/>
    <b v="0"/>
    <s v="publishing/translations"/>
    <n v="0"/>
    <x v="2721"/>
    <x v="4"/>
    <x v="7"/>
    <x v="3890"/>
    <d v="2014-11-30T23:45:00"/>
    <x v="2"/>
  </r>
  <r>
    <n v="1484"/>
    <s v="a book called filtered down thru the stars"/>
    <s v="The mussings of an old wizard"/>
    <x v="65"/>
    <x v="2547"/>
    <x v="1"/>
    <x v="0"/>
    <s v="USD"/>
    <n v="1342882260"/>
    <n v="1337834963"/>
    <b v="0"/>
    <x v="501"/>
    <b v="0"/>
    <s v="publishing/fiction"/>
    <n v="0"/>
    <x v="2721"/>
    <x v="4"/>
    <x v="36"/>
    <x v="3891"/>
    <d v="2012-07-21T14:51:00"/>
    <x v="3"/>
  </r>
  <r>
    <n v="1487"/>
    <s v="You Killed Me First"/>
    <s v="A lover becomes an enemy when a line has been crossed. Torn between memories and reality, his mask of sanity is slipping."/>
    <x v="22"/>
    <x v="2547"/>
    <x v="1"/>
    <x v="0"/>
    <s v="USD"/>
    <n v="1470175271"/>
    <n v="1467583271"/>
    <b v="0"/>
    <x v="501"/>
    <b v="0"/>
    <s v="publishing/fiction"/>
    <n v="0"/>
    <x v="2721"/>
    <x v="4"/>
    <x v="36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x v="1"/>
    <x v="2547"/>
    <x v="1"/>
    <x v="0"/>
    <s v="USD"/>
    <n v="1352994052"/>
    <n v="1350398452"/>
    <b v="0"/>
    <x v="501"/>
    <b v="0"/>
    <s v="publishing/fiction"/>
    <n v="0"/>
    <x v="2721"/>
    <x v="4"/>
    <x v="36"/>
    <x v="3893"/>
    <d v="2012-11-15T15:40:52"/>
    <x v="3"/>
  </r>
  <r>
    <n v="1493"/>
    <s v="The Great Grand Zeppelin Chase"/>
    <s v="Help illustrate the sequel to the bestselling _x000a_The Transylvania Flying Squad of Detectives"/>
    <x v="108"/>
    <x v="2547"/>
    <x v="1"/>
    <x v="0"/>
    <s v="USD"/>
    <n v="1371415675"/>
    <n v="1368823675"/>
    <b v="0"/>
    <x v="501"/>
    <b v="0"/>
    <s v="publishing/fiction"/>
    <n v="0"/>
    <x v="2721"/>
    <x v="4"/>
    <x v="36"/>
    <x v="3894"/>
    <d v="2013-06-16T20:47:55"/>
    <x v="6"/>
  </r>
  <r>
    <n v="1495"/>
    <s v="A Magical Bildungsroman with a Female Heroine"/>
    <s v="The Adventures of Penelope Hawthorne. Part One: The Spellbook of Dracone."/>
    <x v="65"/>
    <x v="2547"/>
    <x v="1"/>
    <x v="0"/>
    <s v="USD"/>
    <n v="1314471431"/>
    <n v="1311879431"/>
    <b v="0"/>
    <x v="501"/>
    <b v="0"/>
    <s v="publishing/fiction"/>
    <n v="0"/>
    <x v="2721"/>
    <x v="4"/>
    <x v="36"/>
    <x v="3895"/>
    <d v="2011-08-27T18:57:11"/>
    <x v="5"/>
  </r>
  <r>
    <n v="1496"/>
    <s v="Tainted Steel (Series 1 - 4)"/>
    <s v="Capturing the awe-inspiring magic of the likes of LoTR, Tainted Steel tells the story of one mans' struggle against Destiny."/>
    <x v="41"/>
    <x v="2547"/>
    <x v="1"/>
    <x v="0"/>
    <s v="USD"/>
    <n v="1410866659"/>
    <n v="1405682659"/>
    <b v="0"/>
    <x v="501"/>
    <b v="0"/>
    <s v="publishing/fiction"/>
    <n v="0"/>
    <x v="2721"/>
    <x v="4"/>
    <x v="36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x v="90"/>
    <x v="2547"/>
    <x v="1"/>
    <x v="0"/>
    <s v="USD"/>
    <n v="1427847480"/>
    <n v="1424222024"/>
    <b v="0"/>
    <x v="501"/>
    <b v="0"/>
    <s v="photography/nature"/>
    <n v="0"/>
    <x v="2721"/>
    <x v="3"/>
    <x v="35"/>
    <x v="3897"/>
    <d v="2015-04-01T00:18:00"/>
    <x v="4"/>
  </r>
  <r>
    <n v="1547"/>
    <s v="Sound Photography"/>
    <s v="I have produced a limited number (100) of five 8x10 prints of mixed photography I would like to share with you."/>
    <x v="420"/>
    <x v="2547"/>
    <x v="1"/>
    <x v="0"/>
    <s v="USD"/>
    <n v="1487844882"/>
    <n v="1487240082"/>
    <b v="0"/>
    <x v="501"/>
    <b v="0"/>
    <s v="photography/nature"/>
    <n v="0"/>
    <x v="2721"/>
    <x v="3"/>
    <x v="35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x v="63"/>
    <x v="2547"/>
    <x v="1"/>
    <x v="0"/>
    <s v="USD"/>
    <n v="1432756039"/>
    <n v="1430164039"/>
    <b v="0"/>
    <x v="501"/>
    <b v="0"/>
    <s v="photography/nature"/>
    <n v="0"/>
    <x v="2721"/>
    <x v="3"/>
    <x v="35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27"/>
    <x v="2547"/>
    <x v="1"/>
    <x v="0"/>
    <s v="USD"/>
    <n v="1441176447"/>
    <n v="1438584447"/>
    <b v="0"/>
    <x v="501"/>
    <b v="0"/>
    <s v="photography/nature"/>
    <n v="0"/>
    <x v="2721"/>
    <x v="3"/>
    <x v="35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26"/>
    <x v="2547"/>
    <x v="1"/>
    <x v="2"/>
    <s v="AUD"/>
    <n v="1438495390"/>
    <n v="1435903390"/>
    <b v="0"/>
    <x v="501"/>
    <b v="0"/>
    <s v="photography/nature"/>
    <n v="0"/>
    <x v="2721"/>
    <x v="3"/>
    <x v="35"/>
    <x v="3901"/>
    <d v="2015-08-02T06:03:10"/>
    <x v="4"/>
  </r>
  <r>
    <n v="1555"/>
    <s v="Coffee Table Book of Maine"/>
    <s v="I am traveling the coastline of Maine and will be taking pictures of all the scenery and lighthouses in the area."/>
    <x v="160"/>
    <x v="2547"/>
    <x v="1"/>
    <x v="0"/>
    <s v="USD"/>
    <n v="1442509200"/>
    <n v="1440513832"/>
    <b v="0"/>
    <x v="501"/>
    <b v="0"/>
    <s v="photography/nature"/>
    <n v="0"/>
    <x v="2721"/>
    <x v="3"/>
    <x v="35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57"/>
    <x v="2547"/>
    <x v="0"/>
    <x v="0"/>
    <s v="USD"/>
    <n v="1259715000"/>
    <n v="1253712916"/>
    <b v="0"/>
    <x v="501"/>
    <b v="0"/>
    <s v="publishing/art books"/>
    <n v="0"/>
    <x v="2721"/>
    <x v="4"/>
    <x v="33"/>
    <x v="3903"/>
    <d v="2009-12-02T00:50:00"/>
    <x v="8"/>
  </r>
  <r>
    <n v="1569"/>
    <s v="to be removed (Canceled)"/>
    <s v="to be removed"/>
    <x v="8"/>
    <x v="2547"/>
    <x v="0"/>
    <x v="0"/>
    <s v="USD"/>
    <n v="1369498714"/>
    <n v="1366906714"/>
    <b v="0"/>
    <x v="501"/>
    <b v="0"/>
    <s v="publishing/art books"/>
    <n v="0"/>
    <x v="2721"/>
    <x v="4"/>
    <x v="33"/>
    <x v="3904"/>
    <d v="2013-05-25T16:18:34"/>
    <x v="6"/>
  </r>
  <r>
    <n v="1580"/>
    <s v="Faces &amp; Places In Brevard County (Canceled)"/>
    <s v="Creating my 2nd book depicting the people and places in Brevard County w/current images + traveling to obtain new ones."/>
    <x v="126"/>
    <x v="2547"/>
    <x v="0"/>
    <x v="0"/>
    <s v="USD"/>
    <n v="1337562726"/>
    <n v="1332378726"/>
    <b v="0"/>
    <x v="501"/>
    <b v="0"/>
    <s v="publishing/art books"/>
    <n v="0"/>
    <x v="2721"/>
    <x v="4"/>
    <x v="33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x v="129"/>
    <x v="2547"/>
    <x v="1"/>
    <x v="0"/>
    <s v="USD"/>
    <n v="1401464101"/>
    <n v="1400600101"/>
    <b v="0"/>
    <x v="501"/>
    <b v="0"/>
    <s v="photography/places"/>
    <n v="0"/>
    <x v="2721"/>
    <x v="3"/>
    <x v="16"/>
    <x v="3906"/>
    <d v="2014-05-30T15:35:01"/>
    <x v="2"/>
  </r>
  <r>
    <n v="1586"/>
    <s v="Missouri In Pictures"/>
    <s v="Show the world the beauty that is in all of our back yards!"/>
    <x v="41"/>
    <x v="2547"/>
    <x v="1"/>
    <x v="0"/>
    <s v="USD"/>
    <n v="1428197422"/>
    <n v="1425609022"/>
    <b v="0"/>
    <x v="501"/>
    <b v="0"/>
    <s v="photography/places"/>
    <n v="0"/>
    <x v="2721"/>
    <x v="3"/>
    <x v="16"/>
    <x v="3907"/>
    <d v="2015-04-05T01:30:22"/>
    <x v="4"/>
  </r>
  <r>
    <n v="1588"/>
    <s v="The Right Side of Texas"/>
    <s v="Southeast Texas as seen through the lens of a cell phone camera"/>
    <x v="421"/>
    <x v="2547"/>
    <x v="1"/>
    <x v="0"/>
    <s v="USD"/>
    <n v="1422735120"/>
    <n v="1420091999"/>
    <b v="0"/>
    <x v="501"/>
    <b v="0"/>
    <s v="photography/places"/>
    <n v="0"/>
    <x v="2721"/>
    <x v="3"/>
    <x v="16"/>
    <x v="3908"/>
    <d v="2015-01-31T20:12:00"/>
    <x v="4"/>
  </r>
  <r>
    <n v="1589"/>
    <s v="A Side Of The World In Canvas"/>
    <s v="I want to be able to have my own photography inside a canvas and have it be displayed everywhere."/>
    <x v="129"/>
    <x v="2547"/>
    <x v="1"/>
    <x v="0"/>
    <s v="USD"/>
    <n v="1444433886"/>
    <n v="1441841886"/>
    <b v="0"/>
    <x v="501"/>
    <b v="0"/>
    <s v="photography/places"/>
    <n v="0"/>
    <x v="2721"/>
    <x v="3"/>
    <x v="16"/>
    <x v="3909"/>
    <d v="2015-10-09T23:38:06"/>
    <x v="4"/>
  </r>
  <r>
    <n v="1592"/>
    <s v="The Views of Pittsburgh"/>
    <s v="A portfolio collage of beautiful pictures of authentic Pittsburgh locations and scenery."/>
    <x v="359"/>
    <x v="2547"/>
    <x v="1"/>
    <x v="0"/>
    <s v="USD"/>
    <n v="1427503485"/>
    <n v="1423619085"/>
    <b v="0"/>
    <x v="501"/>
    <b v="0"/>
    <s v="photography/places"/>
    <n v="0"/>
    <x v="2721"/>
    <x v="3"/>
    <x v="16"/>
    <x v="3910"/>
    <d v="2015-03-28T00:44:45"/>
    <x v="4"/>
  </r>
  <r>
    <n v="1597"/>
    <s v="Vacation Days in Big Bear"/>
    <s v="We're starting up a new an improved way to do vacation rental management, but we need some funding to kick start it!"/>
    <x v="38"/>
    <x v="2547"/>
    <x v="1"/>
    <x v="0"/>
    <s v="USD"/>
    <n v="1474360197"/>
    <n v="1471768197"/>
    <b v="0"/>
    <x v="501"/>
    <b v="0"/>
    <s v="photography/places"/>
    <n v="0"/>
    <x v="2721"/>
    <x v="3"/>
    <x v="16"/>
    <x v="3911"/>
    <d v="2016-09-20T08:29:57"/>
    <x v="1"/>
  </r>
  <r>
    <n v="1599"/>
    <s v="The Londoner: Prints &amp; Canvas"/>
    <s v="A London photographer trekking 5,895m up Africa's Mount Kilimanjaro to pursue and enrich a career."/>
    <x v="34"/>
    <x v="2547"/>
    <x v="1"/>
    <x v="4"/>
    <s v="GBP"/>
    <n v="1460116576"/>
    <n v="1457528176"/>
    <b v="0"/>
    <x v="501"/>
    <b v="0"/>
    <s v="photography/places"/>
    <n v="0"/>
    <x v="2721"/>
    <x v="3"/>
    <x v="16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x v="27"/>
    <x v="2547"/>
    <x v="3"/>
    <x v="0"/>
    <s v="USD"/>
    <n v="1492142860"/>
    <n v="1486962460"/>
    <b v="0"/>
    <x v="501"/>
    <b v="0"/>
    <s v="music/faith"/>
    <n v="0"/>
    <x v="2721"/>
    <x v="6"/>
    <x v="15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x v="16"/>
    <x v="2547"/>
    <x v="3"/>
    <x v="0"/>
    <s v="USD"/>
    <n v="1491007211"/>
    <n v="1488418811"/>
    <b v="0"/>
    <x v="501"/>
    <b v="0"/>
    <s v="music/faith"/>
    <n v="0"/>
    <x v="2721"/>
    <x v="6"/>
    <x v="15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40"/>
    <x v="2547"/>
    <x v="3"/>
    <x v="0"/>
    <s v="USD"/>
    <n v="1490499180"/>
    <n v="1488430760"/>
    <b v="0"/>
    <x v="501"/>
    <b v="0"/>
    <s v="music/faith"/>
    <n v="0"/>
    <x v="2721"/>
    <x v="6"/>
    <x v="15"/>
    <x v="3915"/>
    <d v="2017-03-26T03:33:00"/>
    <x v="0"/>
  </r>
  <r>
    <n v="1705"/>
    <s v="Piano Prayer Album - Russ James"/>
    <s v="An instrumental album that ranges from hymns to contemporary music. All the music is recorded by myself."/>
    <x v="65"/>
    <x v="2547"/>
    <x v="1"/>
    <x v="0"/>
    <s v="USD"/>
    <n v="1441814400"/>
    <n v="1440807846"/>
    <b v="0"/>
    <x v="501"/>
    <b v="0"/>
    <s v="music/faith"/>
    <n v="0"/>
    <x v="2721"/>
    <x v="6"/>
    <x v="15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x v="37"/>
    <x v="2547"/>
    <x v="1"/>
    <x v="13"/>
    <s v="EUR"/>
    <n v="1440314472"/>
    <n v="1435130472"/>
    <b v="0"/>
    <x v="501"/>
    <b v="0"/>
    <s v="music/faith"/>
    <n v="0"/>
    <x v="2721"/>
    <x v="6"/>
    <x v="15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x v="77"/>
    <x v="2547"/>
    <x v="1"/>
    <x v="0"/>
    <s v="USD"/>
    <n v="1462135706"/>
    <n v="1458679706"/>
    <b v="0"/>
    <x v="501"/>
    <b v="0"/>
    <s v="music/faith"/>
    <n v="0"/>
    <x v="2721"/>
    <x v="6"/>
    <x v="15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x v="1"/>
    <x v="2547"/>
    <x v="1"/>
    <x v="0"/>
    <s v="USD"/>
    <n v="1435701353"/>
    <n v="1430517353"/>
    <b v="0"/>
    <x v="501"/>
    <b v="0"/>
    <s v="music/faith"/>
    <n v="0"/>
    <x v="2721"/>
    <x v="6"/>
    <x v="15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x v="1"/>
    <x v="2547"/>
    <x v="1"/>
    <x v="0"/>
    <s v="USD"/>
    <n v="1449831863"/>
    <n v="1447239863"/>
    <b v="0"/>
    <x v="501"/>
    <b v="0"/>
    <s v="music/faith"/>
    <n v="0"/>
    <x v="2721"/>
    <x v="6"/>
    <x v="15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x v="22"/>
    <x v="2547"/>
    <x v="1"/>
    <x v="0"/>
    <s v="USD"/>
    <n v="1465521306"/>
    <n v="1460337306"/>
    <b v="0"/>
    <x v="501"/>
    <b v="0"/>
    <s v="music/faith"/>
    <n v="0"/>
    <x v="2721"/>
    <x v="6"/>
    <x v="15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x v="43"/>
    <x v="2547"/>
    <x v="1"/>
    <x v="0"/>
    <s v="USD"/>
    <n v="1445738783"/>
    <n v="1443146783"/>
    <b v="0"/>
    <x v="501"/>
    <b v="0"/>
    <s v="music/faith"/>
    <n v="0"/>
    <x v="2721"/>
    <x v="6"/>
    <x v="15"/>
    <x v="3922"/>
    <d v="2015-10-25T02:06:23"/>
    <x v="4"/>
  </r>
  <r>
    <n v="1731"/>
    <s v="Sam Cox Band First Christian Tour"/>
    <s v="We are a Christin Worship band looking to midwest tour. God Bless!"/>
    <x v="90"/>
    <x v="2547"/>
    <x v="1"/>
    <x v="0"/>
    <s v="USD"/>
    <n v="1434034800"/>
    <n v="1432849552"/>
    <b v="0"/>
    <x v="501"/>
    <b v="0"/>
    <s v="music/faith"/>
    <n v="0"/>
    <x v="2721"/>
    <x v="6"/>
    <x v="15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57"/>
    <x v="2547"/>
    <x v="1"/>
    <x v="0"/>
    <s v="USD"/>
    <n v="1452920400"/>
    <n v="1447777481"/>
    <b v="0"/>
    <x v="501"/>
    <b v="0"/>
    <s v="music/faith"/>
    <n v="0"/>
    <x v="2721"/>
    <x v="6"/>
    <x v="15"/>
    <x v="3924"/>
    <d v="2016-01-16T05:00:00"/>
    <x v="1"/>
  </r>
  <r>
    <n v="1733"/>
    <s v="What Faith Is EP/Album"/>
    <s v="I am trying to share the music I am blessed to have written. https://www.johncox4.com or https://reverbnation.com/johncox4"/>
    <x v="22"/>
    <x v="2547"/>
    <x v="1"/>
    <x v="0"/>
    <s v="USD"/>
    <n v="1473802200"/>
    <n v="1472746374"/>
    <b v="0"/>
    <x v="501"/>
    <b v="0"/>
    <s v="music/faith"/>
    <n v="0"/>
    <x v="2721"/>
    <x v="6"/>
    <x v="15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x v="43"/>
    <x v="2547"/>
    <x v="1"/>
    <x v="0"/>
    <s v="USD"/>
    <n v="1437075422"/>
    <n v="1434483422"/>
    <b v="0"/>
    <x v="501"/>
    <b v="0"/>
    <s v="music/faith"/>
    <n v="0"/>
    <x v="2721"/>
    <x v="6"/>
    <x v="15"/>
    <x v="3926"/>
    <d v="2015-07-16T19:37:02"/>
    <x v="4"/>
  </r>
  <r>
    <n v="1766"/>
    <s v="Photographic book on Melbourne's music scene"/>
    <s v="I want to create a beautiful book which documents the Melbourne music scene."/>
    <x v="41"/>
    <x v="2547"/>
    <x v="1"/>
    <x v="2"/>
    <s v="AUD"/>
    <n v="1408999088"/>
    <n v="1407184688"/>
    <b v="1"/>
    <x v="501"/>
    <b v="0"/>
    <s v="photography/photobooks"/>
    <n v="0"/>
    <x v="2721"/>
    <x v="3"/>
    <x v="6"/>
    <x v="3927"/>
    <d v="2014-08-25T20:38:08"/>
    <x v="2"/>
  </r>
  <r>
    <n v="1813"/>
    <s v="Libya : The Lost Days"/>
    <s v="This project aims to document, Libyan photographic history; through both print and artisan mediums ."/>
    <x v="143"/>
    <x v="2547"/>
    <x v="1"/>
    <x v="4"/>
    <s v="GBP"/>
    <n v="1407532812"/>
    <n v="1404940812"/>
    <b v="0"/>
    <x v="501"/>
    <b v="0"/>
    <s v="photography/photobooks"/>
    <n v="0"/>
    <x v="2721"/>
    <x v="3"/>
    <x v="6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x v="43"/>
    <x v="2547"/>
    <x v="1"/>
    <x v="0"/>
    <s v="USD"/>
    <n v="1435787137"/>
    <n v="1434577537"/>
    <b v="0"/>
    <x v="501"/>
    <b v="0"/>
    <s v="photography/photobooks"/>
    <n v="0"/>
    <x v="2721"/>
    <x v="3"/>
    <x v="6"/>
    <x v="3929"/>
    <d v="2015-07-01T21:45:37"/>
    <x v="4"/>
  </r>
  <r>
    <n v="1818"/>
    <s v="Give Me Your Goofy-ist"/>
    <s v="We are all different, this is a way to honor and celebrate the authenticity in being different."/>
    <x v="38"/>
    <x v="2547"/>
    <x v="1"/>
    <x v="0"/>
    <s v="USD"/>
    <n v="1428035850"/>
    <n v="1425447450"/>
    <b v="0"/>
    <x v="501"/>
    <b v="0"/>
    <s v="photography/photobooks"/>
    <n v="0"/>
    <x v="2721"/>
    <x v="3"/>
    <x v="6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17"/>
    <x v="2547"/>
    <x v="1"/>
    <x v="4"/>
    <s v="GBP"/>
    <n v="1422256341"/>
    <n v="1419664341"/>
    <b v="0"/>
    <x v="501"/>
    <b v="0"/>
    <s v="games/mobile games"/>
    <n v="0"/>
    <x v="2721"/>
    <x v="7"/>
    <x v="31"/>
    <x v="3931"/>
    <d v="2015-01-26T07:12:21"/>
    <x v="4"/>
  </r>
  <r>
    <n v="1869"/>
    <s v="Castle Crawler RPG"/>
    <s v="CCRPG will be a 2D Pixel Art Game based on similar elements to the SNES game &quot;Zelda: A Link to the Past&quot; with RPG elements added in."/>
    <x v="22"/>
    <x v="2547"/>
    <x v="1"/>
    <x v="0"/>
    <s v="USD"/>
    <n v="1483488249"/>
    <n v="1480896249"/>
    <b v="0"/>
    <x v="501"/>
    <b v="0"/>
    <s v="games/mobile games"/>
    <n v="0"/>
    <x v="2721"/>
    <x v="7"/>
    <x v="31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x v="422"/>
    <x v="2547"/>
    <x v="1"/>
    <x v="2"/>
    <s v="AUD"/>
    <n v="1402901405"/>
    <n v="1400309405"/>
    <b v="0"/>
    <x v="501"/>
    <b v="0"/>
    <s v="games/mobile games"/>
    <n v="0"/>
    <x v="2721"/>
    <x v="7"/>
    <x v="31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x v="423"/>
    <x v="2547"/>
    <x v="1"/>
    <x v="0"/>
    <s v="USD"/>
    <n v="1425170525"/>
    <n v="1422664925"/>
    <b v="0"/>
    <x v="501"/>
    <b v="0"/>
    <s v="games/mobile games"/>
    <n v="0"/>
    <x v="2721"/>
    <x v="7"/>
    <x v="31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x v="10"/>
    <x v="2547"/>
    <x v="1"/>
    <x v="2"/>
    <s v="AUD"/>
    <n v="1402618355"/>
    <n v="1400026355"/>
    <b v="0"/>
    <x v="501"/>
    <b v="0"/>
    <s v="games/mobile games"/>
    <n v="0"/>
    <x v="2721"/>
    <x v="7"/>
    <x v="31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x v="24"/>
    <x v="2547"/>
    <x v="1"/>
    <x v="1"/>
    <s v="HKD"/>
    <n v="1480863887"/>
    <n v="1478268287"/>
    <b v="0"/>
    <x v="501"/>
    <b v="0"/>
    <s v="photography/people"/>
    <n v="0"/>
    <x v="2721"/>
    <x v="3"/>
    <x v="2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x v="65"/>
    <x v="2547"/>
    <x v="1"/>
    <x v="4"/>
    <s v="GBP"/>
    <n v="1450706837"/>
    <n v="1448114837"/>
    <b v="0"/>
    <x v="501"/>
    <b v="0"/>
    <s v="photography/people"/>
    <n v="0"/>
    <x v="2721"/>
    <x v="3"/>
    <x v="2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28"/>
    <x v="2547"/>
    <x v="1"/>
    <x v="0"/>
    <s v="USD"/>
    <n v="1481072942"/>
    <n v="1475885342"/>
    <b v="0"/>
    <x v="501"/>
    <b v="0"/>
    <s v="photography/people"/>
    <n v="0"/>
    <x v="2721"/>
    <x v="3"/>
    <x v="2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x v="424"/>
    <x v="2547"/>
    <x v="1"/>
    <x v="0"/>
    <s v="USD"/>
    <n v="1405021211"/>
    <n v="1402429211"/>
    <b v="0"/>
    <x v="501"/>
    <b v="0"/>
    <s v="photography/people"/>
    <n v="0"/>
    <x v="2721"/>
    <x v="3"/>
    <x v="2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87"/>
    <x v="2547"/>
    <x v="1"/>
    <x v="0"/>
    <s v="USD"/>
    <n v="1409091612"/>
    <n v="1406499612"/>
    <b v="0"/>
    <x v="501"/>
    <b v="0"/>
    <s v="photography/people"/>
    <n v="0"/>
    <x v="2721"/>
    <x v="3"/>
    <x v="2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x v="38"/>
    <x v="2547"/>
    <x v="1"/>
    <x v="0"/>
    <s v="USD"/>
    <n v="1415947159"/>
    <n v="1413351559"/>
    <b v="0"/>
    <x v="501"/>
    <b v="0"/>
    <s v="games/video games"/>
    <n v="0"/>
    <x v="2721"/>
    <x v="7"/>
    <x v="23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x v="65"/>
    <x v="2547"/>
    <x v="1"/>
    <x v="0"/>
    <s v="USD"/>
    <n v="1280534400"/>
    <n v="1277512556"/>
    <b v="0"/>
    <x v="501"/>
    <b v="0"/>
    <s v="games/video games"/>
    <n v="0"/>
    <x v="2721"/>
    <x v="7"/>
    <x v="23"/>
    <x v="3942"/>
    <d v="2010-07-31T00:00:00"/>
    <x v="7"/>
  </r>
  <r>
    <n v="2341"/>
    <s v="Cutting Edge Fitness Website (Canceled)"/>
    <s v="This website will serve as an interface to change lives and have a community routing for your success!"/>
    <x v="1"/>
    <x v="2547"/>
    <x v="0"/>
    <x v="0"/>
    <s v="USD"/>
    <n v="1436729504"/>
    <n v="1434137504"/>
    <b v="0"/>
    <x v="501"/>
    <b v="0"/>
    <s v="technology/web"/>
    <n v="0"/>
    <x v="2721"/>
    <x v="0"/>
    <x v="24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37"/>
    <x v="2547"/>
    <x v="0"/>
    <x v="0"/>
    <s v="USD"/>
    <n v="1412571600"/>
    <n v="1410799870"/>
    <b v="0"/>
    <x v="501"/>
    <b v="0"/>
    <s v="technology/web"/>
    <n v="0"/>
    <x v="2721"/>
    <x v="0"/>
    <x v="24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x v="43"/>
    <x v="2547"/>
    <x v="0"/>
    <x v="0"/>
    <s v="USD"/>
    <n v="1427845140"/>
    <n v="1424822556"/>
    <b v="0"/>
    <x v="501"/>
    <b v="0"/>
    <s v="technology/web"/>
    <n v="0"/>
    <x v="2721"/>
    <x v="0"/>
    <x v="24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x v="2547"/>
    <x v="0"/>
    <x v="3"/>
    <s v="SEK"/>
    <n v="1439318228"/>
    <n v="1436812628"/>
    <b v="0"/>
    <x v="501"/>
    <b v="0"/>
    <s v="technology/web"/>
    <n v="0"/>
    <x v="2721"/>
    <x v="0"/>
    <x v="24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7"/>
    <x v="2547"/>
    <x v="0"/>
    <x v="16"/>
    <s v="EUR"/>
    <n v="1483474370"/>
    <n v="1480882370"/>
    <b v="0"/>
    <x v="501"/>
    <b v="0"/>
    <s v="technology/web"/>
    <n v="0"/>
    <x v="2721"/>
    <x v="0"/>
    <x v="24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x v="65"/>
    <x v="2547"/>
    <x v="0"/>
    <x v="0"/>
    <s v="USD"/>
    <n v="1433603552"/>
    <n v="1428419552"/>
    <b v="0"/>
    <x v="501"/>
    <b v="0"/>
    <s v="technology/web"/>
    <n v="0"/>
    <x v="2721"/>
    <x v="0"/>
    <x v="24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90"/>
    <x v="2547"/>
    <x v="0"/>
    <x v="0"/>
    <s v="USD"/>
    <n v="1429632822"/>
    <n v="1428596022"/>
    <b v="0"/>
    <x v="501"/>
    <b v="0"/>
    <s v="technology/web"/>
    <n v="0"/>
    <x v="2721"/>
    <x v="0"/>
    <x v="24"/>
    <x v="3949"/>
    <d v="2015-04-21T16:13:42"/>
    <x v="4"/>
  </r>
  <r>
    <n v="2356"/>
    <s v="HardstyleUnited.com (Canceled)"/>
    <s v="HardstyleUnited.com The Global Hardstyle community. Your Hardstyle community."/>
    <x v="22"/>
    <x v="2547"/>
    <x v="0"/>
    <x v="15"/>
    <s v="EUR"/>
    <n v="1433530104"/>
    <n v="1430938104"/>
    <b v="0"/>
    <x v="501"/>
    <b v="0"/>
    <s v="technology/web"/>
    <n v="0"/>
    <x v="2721"/>
    <x v="0"/>
    <x v="24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x v="98"/>
    <x v="2547"/>
    <x v="0"/>
    <x v="4"/>
    <s v="GBP"/>
    <n v="1445093578"/>
    <n v="1442501578"/>
    <b v="0"/>
    <x v="501"/>
    <b v="0"/>
    <s v="technology/web"/>
    <n v="0"/>
    <x v="2721"/>
    <x v="0"/>
    <x v="24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41"/>
    <x v="2547"/>
    <x v="0"/>
    <x v="4"/>
    <s v="GBP"/>
    <n v="1422664740"/>
    <n v="1417818036"/>
    <b v="0"/>
    <x v="501"/>
    <b v="0"/>
    <s v="technology/web"/>
    <n v="0"/>
    <x v="2721"/>
    <x v="0"/>
    <x v="24"/>
    <x v="3952"/>
    <d v="2015-01-31T00:39:00"/>
    <x v="4"/>
  </r>
  <r>
    <n v="2361"/>
    <s v="Lemme Grab it (Canceled)"/>
    <s v="A website for email/sms alerts of your personal selection, comparison of prices,consolidated database, best deals around for clothing."/>
    <x v="176"/>
    <x v="2547"/>
    <x v="0"/>
    <x v="8"/>
    <s v="CAD"/>
    <n v="1462053600"/>
    <n v="1459975008"/>
    <b v="0"/>
    <x v="501"/>
    <b v="0"/>
    <s v="technology/web"/>
    <n v="0"/>
    <x v="2721"/>
    <x v="0"/>
    <x v="24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6"/>
    <x v="2547"/>
    <x v="0"/>
    <x v="0"/>
    <s v="USD"/>
    <n v="1451348200"/>
    <n v="1447460200"/>
    <b v="0"/>
    <x v="501"/>
    <b v="0"/>
    <s v="technology/web"/>
    <n v="0"/>
    <x v="2721"/>
    <x v="0"/>
    <x v="24"/>
    <x v="3954"/>
    <d v="2015-12-29T00:16:40"/>
    <x v="4"/>
  </r>
  <r>
    <n v="2364"/>
    <s v="Minecraft Server and Website Help (Name: Forge Realms)"/>
    <s v="Making a Minecraft server and Website and I need your help to fund it. Thanks in Advance!"/>
    <x v="426"/>
    <x v="2547"/>
    <x v="0"/>
    <x v="0"/>
    <s v="USD"/>
    <n v="1445898356"/>
    <n v="1441146356"/>
    <b v="0"/>
    <x v="501"/>
    <b v="0"/>
    <s v="technology/web"/>
    <n v="0"/>
    <x v="2721"/>
    <x v="0"/>
    <x v="24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90"/>
    <x v="2547"/>
    <x v="0"/>
    <x v="10"/>
    <s v="EUR"/>
    <n v="1453071600"/>
    <n v="1449596425"/>
    <b v="0"/>
    <x v="501"/>
    <b v="0"/>
    <s v="technology/web"/>
    <n v="0"/>
    <x v="2721"/>
    <x v="0"/>
    <x v="24"/>
    <x v="3956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x v="23"/>
    <x v="2547"/>
    <x v="0"/>
    <x v="0"/>
    <s v="USD"/>
    <n v="1455132611"/>
    <n v="1452540611"/>
    <b v="0"/>
    <x v="501"/>
    <b v="0"/>
    <s v="technology/web"/>
    <n v="0"/>
    <x v="2721"/>
    <x v="0"/>
    <x v="24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x v="65"/>
    <x v="2547"/>
    <x v="0"/>
    <x v="0"/>
    <s v="USD"/>
    <n v="1435257596"/>
    <n v="1432665596"/>
    <b v="0"/>
    <x v="501"/>
    <b v="0"/>
    <s v="technology/web"/>
    <n v="0"/>
    <x v="2721"/>
    <x v="0"/>
    <x v="24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x v="22"/>
    <x v="2547"/>
    <x v="0"/>
    <x v="0"/>
    <s v="USD"/>
    <n v="1473451437"/>
    <n v="1470859437"/>
    <b v="0"/>
    <x v="501"/>
    <b v="0"/>
    <s v="technology/web"/>
    <n v="0"/>
    <x v="2721"/>
    <x v="0"/>
    <x v="24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x v="14"/>
    <x v="2547"/>
    <x v="0"/>
    <x v="8"/>
    <s v="CAD"/>
    <n v="1480110783"/>
    <n v="1477515183"/>
    <b v="0"/>
    <x v="501"/>
    <b v="0"/>
    <s v="technology/web"/>
    <n v="0"/>
    <x v="2721"/>
    <x v="0"/>
    <x v="24"/>
    <x v="3960"/>
    <d v="2016-11-25T21:53:03"/>
    <x v="1"/>
  </r>
  <r>
    <n v="2378"/>
    <s v="KEEPUP INC (Canceled)"/>
    <s v="KEEPUP allows you to extend your social circle by introducing you to new people via your friends."/>
    <x v="92"/>
    <x v="2547"/>
    <x v="0"/>
    <x v="0"/>
    <s v="USD"/>
    <n v="1440548330"/>
    <n v="1438042730"/>
    <b v="0"/>
    <x v="501"/>
    <b v="0"/>
    <s v="technology/web"/>
    <n v="0"/>
    <x v="2721"/>
    <x v="0"/>
    <x v="24"/>
    <x v="3961"/>
    <d v="2015-08-26T00:18:50"/>
    <x v="4"/>
  </r>
  <r>
    <n v="2379"/>
    <s v="SelectCooks.com (Canceled)"/>
    <s v="Selectcooks.com is a community marketplace for people to list, find and hire chefs."/>
    <x v="8"/>
    <x v="2547"/>
    <x v="0"/>
    <x v="0"/>
    <s v="USD"/>
    <n v="1444004616"/>
    <n v="1440116616"/>
    <b v="0"/>
    <x v="501"/>
    <b v="0"/>
    <s v="technology/web"/>
    <n v="0"/>
    <x v="2721"/>
    <x v="0"/>
    <x v="24"/>
    <x v="3962"/>
    <d v="2015-10-05T00:23:36"/>
    <x v="4"/>
  </r>
  <r>
    <n v="2386"/>
    <s v="Realjobmatch.com (Canceled)"/>
    <s v="Realjobmatch is not just a job search site but a matching site , matching the right jobseekers with the best jobs."/>
    <x v="8"/>
    <x v="2547"/>
    <x v="0"/>
    <x v="8"/>
    <s v="CAD"/>
    <n v="1420920424"/>
    <n v="1415736424"/>
    <b v="0"/>
    <x v="501"/>
    <b v="0"/>
    <s v="technology/web"/>
    <n v="0"/>
    <x v="2721"/>
    <x v="0"/>
    <x v="24"/>
    <x v="3963"/>
    <d v="2015-01-10T20:07:04"/>
    <x v="4"/>
  </r>
  <r>
    <n v="2390"/>
    <s v="iHorizon Pty Ltd (Enterprise Planning &amp; Forecasting)"/>
    <s v="A SaaS solution for Businesses to align their strategies with customer value, using realtime strategic roadmaps &amp; visualisations."/>
    <x v="427"/>
    <x v="2547"/>
    <x v="0"/>
    <x v="2"/>
    <s v="AUD"/>
    <n v="1420352264"/>
    <n v="1416896264"/>
    <b v="0"/>
    <x v="501"/>
    <b v="0"/>
    <s v="technology/web"/>
    <n v="0"/>
    <x v="2721"/>
    <x v="0"/>
    <x v="24"/>
    <x v="3964"/>
    <d v="2015-01-04T06:17:44"/>
    <x v="4"/>
  </r>
  <r>
    <n v="2392"/>
    <s v="WILLAMETTE EXTRA BOARD (Canceled)"/>
    <s v="I am asking for $4,200 to launch a unique website serving professionals in any and all industries seeking additional income in Oregon."/>
    <x v="179"/>
    <x v="2547"/>
    <x v="0"/>
    <x v="0"/>
    <s v="USD"/>
    <n v="1446087223"/>
    <n v="1443495223"/>
    <b v="0"/>
    <x v="501"/>
    <b v="0"/>
    <s v="technology/web"/>
    <n v="0"/>
    <x v="2721"/>
    <x v="0"/>
    <x v="24"/>
    <x v="3965"/>
    <d v="2015-10-29T02:53:43"/>
    <x v="4"/>
  </r>
  <r>
    <n v="2395"/>
    <s v="VENT it out (Canceled)"/>
    <s v="I am making a social website where people can anonymously or openly vent, All walks of life all over the world"/>
    <x v="46"/>
    <x v="2547"/>
    <x v="0"/>
    <x v="0"/>
    <s v="USD"/>
    <n v="1484038620"/>
    <n v="1481597687"/>
    <b v="0"/>
    <x v="501"/>
    <b v="0"/>
    <s v="technology/web"/>
    <n v="0"/>
    <x v="2721"/>
    <x v="0"/>
    <x v="24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x v="428"/>
    <x v="2547"/>
    <x v="0"/>
    <x v="0"/>
    <s v="USD"/>
    <n v="1420233256"/>
    <n v="1417641256"/>
    <b v="0"/>
    <x v="501"/>
    <b v="0"/>
    <s v="technology/web"/>
    <n v="0"/>
    <x v="2721"/>
    <x v="0"/>
    <x v="24"/>
    <x v="3967"/>
    <d v="2015-01-02T21:14:16"/>
    <x v="4"/>
  </r>
  <r>
    <n v="2398"/>
    <s v="Roekee.com (Canceled)"/>
    <s v="The internets new search engine. Looking for funding to develop our backend web indexing software with an emphasis on automation."/>
    <x v="57"/>
    <x v="2547"/>
    <x v="0"/>
    <x v="0"/>
    <s v="USD"/>
    <n v="1435874384"/>
    <n v="1433282384"/>
    <b v="0"/>
    <x v="501"/>
    <b v="0"/>
    <s v="technology/web"/>
    <n v="0"/>
    <x v="2721"/>
    <x v="0"/>
    <x v="24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76"/>
    <x v="2547"/>
    <x v="0"/>
    <x v="3"/>
    <s v="SEK"/>
    <n v="1418934506"/>
    <n v="1415910506"/>
    <b v="0"/>
    <x v="501"/>
    <b v="0"/>
    <s v="technology/web"/>
    <n v="0"/>
    <x v="2721"/>
    <x v="0"/>
    <x v="24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7"/>
    <x v="2547"/>
    <x v="0"/>
    <x v="2"/>
    <s v="AUD"/>
    <n v="1460615164"/>
    <n v="1458023164"/>
    <b v="0"/>
    <x v="501"/>
    <b v="0"/>
    <s v="technology/web"/>
    <n v="0"/>
    <x v="2721"/>
    <x v="0"/>
    <x v="24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x v="38"/>
    <x v="2547"/>
    <x v="1"/>
    <x v="0"/>
    <s v="USD"/>
    <n v="1451782607"/>
    <n v="1449190607"/>
    <b v="0"/>
    <x v="501"/>
    <b v="0"/>
    <s v="food/food trucks"/>
    <n v="0"/>
    <x v="2721"/>
    <x v="5"/>
    <x v="10"/>
    <x v="3971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x v="38"/>
    <x v="2547"/>
    <x v="1"/>
    <x v="2"/>
    <s v="AUD"/>
    <n v="1441619275"/>
    <n v="1439027275"/>
    <b v="0"/>
    <x v="501"/>
    <b v="0"/>
    <s v="food/food trucks"/>
    <n v="0"/>
    <x v="2721"/>
    <x v="5"/>
    <x v="1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10"/>
    <x v="2547"/>
    <x v="1"/>
    <x v="12"/>
    <s v="EUR"/>
    <n v="1480185673"/>
    <n v="1476294073"/>
    <b v="0"/>
    <x v="501"/>
    <b v="0"/>
    <s v="food/food trucks"/>
    <n v="0"/>
    <x v="2721"/>
    <x v="5"/>
    <x v="1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x v="90"/>
    <x v="2547"/>
    <x v="1"/>
    <x v="0"/>
    <s v="USD"/>
    <n v="1407705187"/>
    <n v="1405113187"/>
    <b v="0"/>
    <x v="501"/>
    <b v="0"/>
    <s v="food/food trucks"/>
    <n v="0"/>
    <x v="2721"/>
    <x v="5"/>
    <x v="1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43"/>
    <x v="2547"/>
    <x v="1"/>
    <x v="0"/>
    <s v="USD"/>
    <n v="1424281389"/>
    <n v="1419097389"/>
    <b v="0"/>
    <x v="501"/>
    <b v="0"/>
    <s v="food/food trucks"/>
    <n v="0"/>
    <x v="2721"/>
    <x v="5"/>
    <x v="10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x v="26"/>
    <x v="2547"/>
    <x v="1"/>
    <x v="0"/>
    <s v="USD"/>
    <n v="1439006692"/>
    <n v="1433822692"/>
    <b v="0"/>
    <x v="501"/>
    <b v="0"/>
    <s v="food/food trucks"/>
    <n v="0"/>
    <x v="2721"/>
    <x v="5"/>
    <x v="1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x v="22"/>
    <x v="2547"/>
    <x v="1"/>
    <x v="0"/>
    <s v="USD"/>
    <n v="1456608943"/>
    <n v="1454016943"/>
    <b v="0"/>
    <x v="501"/>
    <b v="0"/>
    <s v="food/food trucks"/>
    <n v="0"/>
    <x v="2721"/>
    <x v="5"/>
    <x v="10"/>
    <x v="3977"/>
    <d v="2016-02-27T21:35:43"/>
    <x v="1"/>
  </r>
  <r>
    <n v="2437"/>
    <s v="Cuppa Gumbos"/>
    <s v="Homemade Gumbo, Stews and Curry to be served hot and fresh everyday at any festival or concert we can attend."/>
    <x v="10"/>
    <x v="2547"/>
    <x v="1"/>
    <x v="0"/>
    <s v="USD"/>
    <n v="1426615200"/>
    <n v="1422400188"/>
    <b v="0"/>
    <x v="501"/>
    <b v="0"/>
    <s v="food/food trucks"/>
    <n v="0"/>
    <x v="2721"/>
    <x v="5"/>
    <x v="1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x v="22"/>
    <x v="2547"/>
    <x v="1"/>
    <x v="0"/>
    <s v="USD"/>
    <n v="1445197129"/>
    <n v="1442605129"/>
    <b v="0"/>
    <x v="501"/>
    <b v="0"/>
    <s v="food/food trucks"/>
    <n v="0"/>
    <x v="2721"/>
    <x v="5"/>
    <x v="1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x v="22"/>
    <x v="2547"/>
    <x v="1"/>
    <x v="0"/>
    <s v="USD"/>
    <n v="1465333560"/>
    <n v="1462743308"/>
    <b v="0"/>
    <x v="501"/>
    <b v="0"/>
    <s v="food/restaurants"/>
    <n v="0"/>
    <x v="2721"/>
    <x v="5"/>
    <x v="38"/>
    <x v="3980"/>
    <d v="2016-06-07T21:06:00"/>
    <x v="1"/>
  </r>
  <r>
    <n v="2504"/>
    <s v="Halal Restaurant and Internet Cafe"/>
    <s v="Halal Restaurant and Internet Cafe 20 percent of profits will go to building masjids."/>
    <x v="5"/>
    <x v="2547"/>
    <x v="1"/>
    <x v="0"/>
    <s v="USD"/>
    <n v="1416014534"/>
    <n v="1413418934"/>
    <b v="0"/>
    <x v="501"/>
    <b v="0"/>
    <s v="food/restaurants"/>
    <n v="0"/>
    <x v="2721"/>
    <x v="5"/>
    <x v="38"/>
    <x v="3981"/>
    <d v="2014-11-15T01:22:14"/>
    <x v="2"/>
  </r>
  <r>
    <n v="2505"/>
    <s v="PASTATUTION"/>
    <s v="PASTATUTION- The act or practice of engaging in Pasta Making for money.  _x000a__x000a_Help us get the Arcobaleno Pasta Extruder!"/>
    <x v="77"/>
    <x v="2547"/>
    <x v="1"/>
    <x v="0"/>
    <s v="USD"/>
    <n v="1426292416"/>
    <n v="1423704016"/>
    <b v="0"/>
    <x v="501"/>
    <b v="0"/>
    <s v="food/restaurants"/>
    <n v="0"/>
    <x v="2721"/>
    <x v="5"/>
    <x v="38"/>
    <x v="3982"/>
    <d v="2015-03-14T00:20:16"/>
    <x v="4"/>
  </r>
  <r>
    <n v="2507"/>
    <s v="Help Cafe Talavera get a New Kitchen!"/>
    <s v="Unique dishes for a unique city!."/>
    <x v="429"/>
    <x v="2547"/>
    <x v="1"/>
    <x v="0"/>
    <s v="USD"/>
    <n v="1431308704"/>
    <n v="1428716704"/>
    <b v="0"/>
    <x v="501"/>
    <b v="0"/>
    <s v="food/restaurants"/>
    <n v="0"/>
    <x v="2721"/>
    <x v="5"/>
    <x v="38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26"/>
    <x v="2547"/>
    <x v="1"/>
    <x v="0"/>
    <s v="USD"/>
    <n v="1408056634"/>
    <n v="1405464634"/>
    <b v="0"/>
    <x v="501"/>
    <b v="0"/>
    <s v="food/restaurants"/>
    <n v="0"/>
    <x v="2721"/>
    <x v="5"/>
    <x v="38"/>
    <x v="3984"/>
    <d v="2014-08-14T22:50:34"/>
    <x v="2"/>
  </r>
  <r>
    <n v="2511"/>
    <s v="loluli's"/>
    <s v="Fresh Fast Food. A bbq ramen bar thats healthy, tasty and made to order right in front of your eyes....... From flame to bowl"/>
    <x v="11"/>
    <x v="2547"/>
    <x v="1"/>
    <x v="4"/>
    <s v="GBP"/>
    <n v="1454323413"/>
    <n v="1451731413"/>
    <b v="0"/>
    <x v="501"/>
    <b v="0"/>
    <s v="food/restaurants"/>
    <n v="0"/>
    <x v="2721"/>
    <x v="5"/>
    <x v="38"/>
    <x v="3985"/>
    <d v="2016-02-01T10:43:33"/>
    <x v="1"/>
  </r>
  <r>
    <n v="2512"/>
    <s v="Somethin' Tasty"/>
    <s v="Somethin' Tasty is a unique coffee, pastry &amp; retail store. We consign from all local sources: pottery, glass &amp; art."/>
    <x v="303"/>
    <x v="2547"/>
    <x v="1"/>
    <x v="0"/>
    <s v="USD"/>
    <n v="1418504561"/>
    <n v="1417208561"/>
    <b v="0"/>
    <x v="501"/>
    <b v="0"/>
    <s v="food/restaurants"/>
    <n v="0"/>
    <x v="2721"/>
    <x v="5"/>
    <x v="38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x v="24"/>
    <x v="2547"/>
    <x v="1"/>
    <x v="13"/>
    <s v="EUR"/>
    <n v="1488067789"/>
    <n v="1482883789"/>
    <b v="0"/>
    <x v="501"/>
    <b v="0"/>
    <s v="food/restaurants"/>
    <n v="0"/>
    <x v="2721"/>
    <x v="5"/>
    <x v="38"/>
    <x v="3987"/>
    <d v="2017-02-26T00:09:49"/>
    <x v="0"/>
  </r>
  <r>
    <n v="2516"/>
    <s v="Morning Glory"/>
    <s v="Hi, everyone my name is Alex, and i want to create not just a cafe spot, but a place that gives everyone a nice warm homey feeling."/>
    <x v="111"/>
    <x v="2547"/>
    <x v="1"/>
    <x v="0"/>
    <s v="USD"/>
    <n v="1417279252"/>
    <n v="1414683652"/>
    <b v="0"/>
    <x v="501"/>
    <b v="0"/>
    <s v="food/restaurants"/>
    <n v="0"/>
    <x v="2721"/>
    <x v="5"/>
    <x v="38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x v="1"/>
    <x v="2547"/>
    <x v="1"/>
    <x v="0"/>
    <s v="USD"/>
    <n v="1415899228"/>
    <n v="1413303628"/>
    <b v="0"/>
    <x v="501"/>
    <b v="0"/>
    <s v="food/restaurants"/>
    <n v="0"/>
    <x v="2721"/>
    <x v="5"/>
    <x v="38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x v="11"/>
    <x v="2547"/>
    <x v="1"/>
    <x v="0"/>
    <s v="USD"/>
    <n v="1476559260"/>
    <n v="1472567085"/>
    <b v="0"/>
    <x v="501"/>
    <b v="0"/>
    <s v="food/restaurants"/>
    <n v="0"/>
    <x v="2721"/>
    <x v="5"/>
    <x v="38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x v="11"/>
    <x v="2547"/>
    <x v="0"/>
    <x v="8"/>
    <s v="CAD"/>
    <n v="1444740089"/>
    <n v="1442148089"/>
    <b v="0"/>
    <x v="501"/>
    <b v="0"/>
    <s v="food/food trucks"/>
    <n v="0"/>
    <x v="2721"/>
    <x v="5"/>
    <x v="10"/>
    <x v="3991"/>
    <d v="2015-10-13T12:41:29"/>
    <x v="4"/>
  </r>
  <r>
    <n v="2563"/>
    <s v="Phoenix Pearl Boba Tea Truck (Canceled)"/>
    <s v="Michigan based bubble tea and specialty ice cream food truck"/>
    <x v="26"/>
    <x v="2547"/>
    <x v="0"/>
    <x v="0"/>
    <s v="USD"/>
    <n v="1438226451"/>
    <n v="1433042451"/>
    <b v="0"/>
    <x v="501"/>
    <b v="0"/>
    <s v="food/food trucks"/>
    <n v="0"/>
    <x v="2721"/>
    <x v="5"/>
    <x v="1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13"/>
    <x v="2547"/>
    <x v="0"/>
    <x v="8"/>
    <s v="CAD"/>
    <n v="1406854699"/>
    <n v="1404262699"/>
    <b v="0"/>
    <x v="501"/>
    <b v="0"/>
    <s v="food/food trucks"/>
    <n v="0"/>
    <x v="2721"/>
    <x v="5"/>
    <x v="1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5"/>
    <x v="2547"/>
    <x v="0"/>
    <x v="0"/>
    <s v="USD"/>
    <n v="1408663948"/>
    <n v="1406071948"/>
    <b v="0"/>
    <x v="501"/>
    <b v="0"/>
    <s v="food/food trucks"/>
    <n v="0"/>
    <x v="2721"/>
    <x v="5"/>
    <x v="10"/>
    <x v="3994"/>
    <d v="2014-08-21T23:32:28"/>
    <x v="2"/>
  </r>
  <r>
    <n v="2572"/>
    <s v="A Dream of Naughty Nachos (Canceled)"/>
    <s v="Mesquite smoked brisket nachos, food truck style, with homemade salsa to make your taste buds dance."/>
    <x v="8"/>
    <x v="2547"/>
    <x v="0"/>
    <x v="0"/>
    <s v="USD"/>
    <n v="1428893517"/>
    <n v="1426301517"/>
    <b v="0"/>
    <x v="501"/>
    <b v="0"/>
    <s v="food/food trucks"/>
    <n v="0"/>
    <x v="2721"/>
    <x v="5"/>
    <x v="1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10"/>
    <x v="2547"/>
    <x v="0"/>
    <x v="0"/>
    <s v="USD"/>
    <n v="1408803149"/>
    <n v="1404915149"/>
    <b v="0"/>
    <x v="501"/>
    <b v="0"/>
    <s v="food/food trucks"/>
    <n v="0"/>
    <x v="2721"/>
    <x v="5"/>
    <x v="1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22"/>
    <x v="2547"/>
    <x v="0"/>
    <x v="0"/>
    <s v="USD"/>
    <n v="1463600945"/>
    <n v="1461786545"/>
    <b v="0"/>
    <x v="501"/>
    <b v="0"/>
    <s v="food/food trucks"/>
    <n v="0"/>
    <x v="2721"/>
    <x v="5"/>
    <x v="1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x v="29"/>
    <x v="2547"/>
    <x v="0"/>
    <x v="0"/>
    <s v="USD"/>
    <n v="1421030194"/>
    <n v="1418438194"/>
    <b v="0"/>
    <x v="501"/>
    <b v="0"/>
    <s v="food/food trucks"/>
    <n v="0"/>
    <x v="2721"/>
    <x v="5"/>
    <x v="10"/>
    <x v="3998"/>
    <d v="2015-01-12T02:36:34"/>
    <x v="4"/>
  </r>
  <r>
    <n v="2576"/>
    <s v="2 Go Fast Food (Canceled)"/>
    <s v="A New Twist with an American and Philippine fast food Mobile Trailer."/>
    <x v="22"/>
    <x v="2547"/>
    <x v="0"/>
    <x v="0"/>
    <s v="USD"/>
    <n v="1428707647"/>
    <n v="1424823247"/>
    <b v="0"/>
    <x v="501"/>
    <b v="0"/>
    <s v="food/food trucks"/>
    <n v="0"/>
    <x v="2721"/>
    <x v="5"/>
    <x v="1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x v="38"/>
    <x v="2547"/>
    <x v="0"/>
    <x v="0"/>
    <s v="USD"/>
    <n v="1407181297"/>
    <n v="1405021297"/>
    <b v="0"/>
    <x v="501"/>
    <b v="0"/>
    <s v="food/food trucks"/>
    <n v="0"/>
    <x v="2721"/>
    <x v="5"/>
    <x v="1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27"/>
    <x v="2547"/>
    <x v="0"/>
    <x v="0"/>
    <s v="USD"/>
    <n v="1444410000"/>
    <n v="1440203579"/>
    <b v="0"/>
    <x v="501"/>
    <b v="0"/>
    <s v="food/food trucks"/>
    <n v="0"/>
    <x v="2721"/>
    <x v="5"/>
    <x v="10"/>
    <x v="4001"/>
    <d v="2015-10-09T17:00:00"/>
    <x v="4"/>
  </r>
  <r>
    <n v="2584"/>
    <s v="Culinary Arts Food Truck Style"/>
    <s v="Bringing quality food to the masses using local premium ingredients, but at a food truck price!"/>
    <x v="22"/>
    <x v="2547"/>
    <x v="1"/>
    <x v="0"/>
    <s v="USD"/>
    <n v="1434341369"/>
    <n v="1431749369"/>
    <b v="0"/>
    <x v="501"/>
    <b v="0"/>
    <s v="food/food trucks"/>
    <n v="0"/>
    <x v="2721"/>
    <x v="5"/>
    <x v="1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x v="43"/>
    <x v="2547"/>
    <x v="1"/>
    <x v="2"/>
    <s v="AUD"/>
    <n v="1453817297"/>
    <n v="1453212497"/>
    <b v="0"/>
    <x v="501"/>
    <b v="0"/>
    <s v="food/food trucks"/>
    <n v="0"/>
    <x v="2721"/>
    <x v="5"/>
    <x v="1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x v="22"/>
    <x v="2547"/>
    <x v="1"/>
    <x v="0"/>
    <s v="USD"/>
    <n v="1429993026"/>
    <n v="1427401026"/>
    <b v="0"/>
    <x v="501"/>
    <b v="0"/>
    <s v="food/food trucks"/>
    <n v="0"/>
    <x v="2721"/>
    <x v="5"/>
    <x v="1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x v="19"/>
    <x v="2547"/>
    <x v="1"/>
    <x v="13"/>
    <s v="EUR"/>
    <n v="1468565820"/>
    <n v="1465970108"/>
    <b v="0"/>
    <x v="501"/>
    <b v="0"/>
    <s v="technology/space exploration"/>
    <n v="0"/>
    <x v="2721"/>
    <x v="0"/>
    <x v="28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8"/>
    <x v="2547"/>
    <x v="1"/>
    <x v="0"/>
    <s v="USD"/>
    <n v="1412119423"/>
    <n v="1410391423"/>
    <b v="0"/>
    <x v="501"/>
    <b v="0"/>
    <s v="food/food trucks"/>
    <n v="0"/>
    <x v="2721"/>
    <x v="5"/>
    <x v="10"/>
    <x v="4006"/>
    <d v="2014-09-30T23:23:43"/>
    <x v="2"/>
  </r>
  <r>
    <n v="2687"/>
    <s v="Munch Wagon"/>
    <s v="Your American Pizzas, Wings, Stuffed Gouda Burger, Sweet &amp; Russet Potato Fries served on a food Truck!!"/>
    <x v="38"/>
    <x v="2547"/>
    <x v="1"/>
    <x v="0"/>
    <s v="USD"/>
    <n v="1435591318"/>
    <n v="1432999318"/>
    <b v="0"/>
    <x v="501"/>
    <b v="0"/>
    <s v="food/food trucks"/>
    <n v="0"/>
    <x v="2721"/>
    <x v="5"/>
    <x v="10"/>
    <x v="4007"/>
    <d v="2015-06-29T15:21:58"/>
    <x v="4"/>
  </r>
  <r>
    <n v="2699"/>
    <s v="my bakery truck"/>
    <s v="Hi, I want make my first bakery. Food truck was great, but I not have a car licence. So, help me to be my dream!"/>
    <x v="430"/>
    <x v="2547"/>
    <x v="1"/>
    <x v="8"/>
    <s v="CAD"/>
    <n v="1407533463"/>
    <n v="1404941463"/>
    <b v="0"/>
    <x v="501"/>
    <b v="0"/>
    <s v="food/food trucks"/>
    <n v="0"/>
    <x v="2721"/>
    <x v="5"/>
    <x v="1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x v="431"/>
    <x v="2547"/>
    <x v="1"/>
    <x v="0"/>
    <s v="USD"/>
    <n v="1476863607"/>
    <n v="1474271607"/>
    <b v="0"/>
    <x v="501"/>
    <b v="0"/>
    <s v="publishing/children's books"/>
    <n v="0"/>
    <x v="2721"/>
    <x v="4"/>
    <x v="37"/>
    <x v="4009"/>
    <d v="2016-10-19T07:53:27"/>
    <x v="1"/>
  </r>
  <r>
    <n v="2750"/>
    <s v="My Child, My Blessing"/>
    <s v="This is a journal where parents daily write something positive about their child.  Places for pictures, too."/>
    <x v="432"/>
    <x v="2547"/>
    <x v="1"/>
    <x v="0"/>
    <s v="USD"/>
    <n v="1341086400"/>
    <n v="1340055345"/>
    <b v="0"/>
    <x v="501"/>
    <b v="0"/>
    <s v="publishing/children's books"/>
    <n v="0"/>
    <x v="2721"/>
    <x v="4"/>
    <x v="37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x v="2547"/>
    <x v="1"/>
    <x v="0"/>
    <s v="USD"/>
    <n v="1403039842"/>
    <n v="1397855842"/>
    <b v="0"/>
    <x v="501"/>
    <b v="0"/>
    <s v="publishing/children's books"/>
    <n v="0"/>
    <x v="2721"/>
    <x v="4"/>
    <x v="37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x v="22"/>
    <x v="2547"/>
    <x v="1"/>
    <x v="0"/>
    <s v="USD"/>
    <n v="1410448551"/>
    <n v="1407856551"/>
    <b v="0"/>
    <x v="501"/>
    <b v="0"/>
    <s v="publishing/children's books"/>
    <n v="0"/>
    <x v="2721"/>
    <x v="4"/>
    <x v="37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x v="2547"/>
    <x v="1"/>
    <x v="4"/>
    <s v="GBP"/>
    <n v="1371726258"/>
    <n v="1369134258"/>
    <b v="0"/>
    <x v="501"/>
    <b v="0"/>
    <s v="publishing/children's books"/>
    <n v="0"/>
    <x v="2721"/>
    <x v="4"/>
    <x v="37"/>
    <x v="4013"/>
    <d v="2013-06-20T11:04:18"/>
    <x v="6"/>
  </r>
  <r>
    <n v="2765"/>
    <s v="A Story Book For Kids: Technology and Everyday Life"/>
    <s v="I am writing an illustrated book for children ages 3 to 7 that meshes technology in everyday life stories."/>
    <x v="57"/>
    <x v="2547"/>
    <x v="1"/>
    <x v="0"/>
    <s v="USD"/>
    <n v="1351432428"/>
    <n v="1350050028"/>
    <b v="0"/>
    <x v="501"/>
    <b v="0"/>
    <s v="publishing/children's books"/>
    <n v="0"/>
    <x v="2721"/>
    <x v="4"/>
    <x v="37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x v="434"/>
    <x v="2547"/>
    <x v="1"/>
    <x v="0"/>
    <s v="USD"/>
    <n v="1359738000"/>
    <n v="1355489140"/>
    <b v="0"/>
    <x v="501"/>
    <b v="0"/>
    <s v="publishing/children's books"/>
    <n v="0"/>
    <x v="2721"/>
    <x v="4"/>
    <x v="37"/>
    <x v="4015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x v="10"/>
    <x v="2547"/>
    <x v="1"/>
    <x v="0"/>
    <s v="USD"/>
    <n v="1381006294"/>
    <n v="1379710294"/>
    <b v="0"/>
    <x v="501"/>
    <b v="0"/>
    <s v="publishing/children's books"/>
    <n v="0"/>
    <x v="2721"/>
    <x v="4"/>
    <x v="37"/>
    <x v="4016"/>
    <d v="2013-10-05T20:51:34"/>
    <x v="6"/>
  </r>
  <r>
    <n v="2780"/>
    <s v="Travel with baby"/>
    <s v="Turn the World with my kids, and then write a book with the advice for traveling with baby"/>
    <x v="11"/>
    <x v="2547"/>
    <x v="1"/>
    <x v="10"/>
    <s v="EUR"/>
    <n v="1489142688"/>
    <n v="1486550688"/>
    <b v="0"/>
    <x v="501"/>
    <b v="0"/>
    <s v="publishing/children's books"/>
    <n v="0"/>
    <x v="2721"/>
    <x v="4"/>
    <x v="37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x v="41"/>
    <x v="2547"/>
    <x v="1"/>
    <x v="4"/>
    <s v="GBP"/>
    <n v="1403348400"/>
    <n v="1401058295"/>
    <b v="0"/>
    <x v="501"/>
    <b v="0"/>
    <s v="theater/plays"/>
    <n v="0"/>
    <x v="2721"/>
    <x v="2"/>
    <x v="5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129"/>
    <x v="2547"/>
    <x v="1"/>
    <x v="0"/>
    <s v="USD"/>
    <n v="1465790400"/>
    <n v="1462210950"/>
    <b v="0"/>
    <x v="501"/>
    <b v="0"/>
    <s v="theater/plays"/>
    <n v="0"/>
    <x v="2721"/>
    <x v="2"/>
    <x v="5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10"/>
    <x v="2547"/>
    <x v="1"/>
    <x v="0"/>
    <s v="USD"/>
    <n v="1432917394"/>
    <n v="1429029394"/>
    <b v="0"/>
    <x v="501"/>
    <b v="0"/>
    <s v="theater/plays"/>
    <n v="0"/>
    <x v="2721"/>
    <x v="2"/>
    <x v="5"/>
    <x v="4020"/>
    <d v="2015-05-29T16:36:34"/>
    <x v="4"/>
  </r>
  <r>
    <n v="2847"/>
    <s v="COLOR ME"/>
    <s v="Dark secrets come to light when Mariah meets Stella. They find a way to face the south's largest elephant in the room: RACISM."/>
    <x v="65"/>
    <x v="2547"/>
    <x v="1"/>
    <x v="0"/>
    <s v="USD"/>
    <n v="1464031265"/>
    <n v="1458847265"/>
    <b v="0"/>
    <x v="501"/>
    <b v="0"/>
    <s v="theater/plays"/>
    <n v="0"/>
    <x v="2721"/>
    <x v="2"/>
    <x v="5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x v="67"/>
    <x v="2547"/>
    <x v="1"/>
    <x v="16"/>
    <s v="EUR"/>
    <n v="1454109420"/>
    <n v="1453334629"/>
    <b v="0"/>
    <x v="501"/>
    <b v="0"/>
    <s v="theater/plays"/>
    <n v="0"/>
    <x v="2721"/>
    <x v="2"/>
    <x v="5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x v="96"/>
    <x v="2547"/>
    <x v="1"/>
    <x v="8"/>
    <s v="CAD"/>
    <n v="1410669297"/>
    <n v="1405485297"/>
    <b v="0"/>
    <x v="501"/>
    <b v="0"/>
    <s v="theater/plays"/>
    <n v="0"/>
    <x v="2721"/>
    <x v="2"/>
    <x v="5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x v="90"/>
    <x v="2547"/>
    <x v="1"/>
    <x v="15"/>
    <s v="EUR"/>
    <n v="1417778880"/>
    <n v="1415711095"/>
    <b v="0"/>
    <x v="501"/>
    <b v="0"/>
    <s v="theater/plays"/>
    <n v="0"/>
    <x v="2721"/>
    <x v="2"/>
    <x v="5"/>
    <x v="4024"/>
    <d v="2014-12-05T11:28:00"/>
    <x v="2"/>
  </r>
  <r>
    <n v="2865"/>
    <s v="FRINGE 2015 by YER Productions"/>
    <s v="Prepare to be Swept Away. Three short plays from three master playwrights; LANDFALL, SNIPER and DANGERS of TOBACCO!"/>
    <x v="435"/>
    <x v="2547"/>
    <x v="1"/>
    <x v="0"/>
    <s v="USD"/>
    <n v="1420512259"/>
    <n v="1415328259"/>
    <b v="0"/>
    <x v="501"/>
    <b v="0"/>
    <s v="theater/plays"/>
    <n v="0"/>
    <x v="2721"/>
    <x v="2"/>
    <x v="5"/>
    <x v="4025"/>
    <d v="2015-01-06T02:44:19"/>
    <x v="4"/>
  </r>
  <r>
    <n v="2872"/>
    <s v="Loud Arts"/>
    <s v="Local Theatre group in Loudoun County, Virginia. Looking for funds to start producing shows!"/>
    <x v="43"/>
    <x v="2547"/>
    <x v="1"/>
    <x v="0"/>
    <s v="USD"/>
    <n v="1434768438"/>
    <n v="1429584438"/>
    <b v="0"/>
    <x v="501"/>
    <b v="0"/>
    <s v="theater/plays"/>
    <n v="0"/>
    <x v="2721"/>
    <x v="2"/>
    <x v="5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x v="54"/>
    <x v="2547"/>
    <x v="1"/>
    <x v="0"/>
    <s v="USD"/>
    <n v="1437069079"/>
    <n v="1434477079"/>
    <b v="0"/>
    <x v="501"/>
    <b v="0"/>
    <s v="theater/plays"/>
    <n v="0"/>
    <x v="2721"/>
    <x v="2"/>
    <x v="5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37"/>
    <x v="2547"/>
    <x v="1"/>
    <x v="0"/>
    <s v="USD"/>
    <n v="1417620036"/>
    <n v="1412432436"/>
    <b v="0"/>
    <x v="501"/>
    <b v="0"/>
    <s v="theater/plays"/>
    <n v="0"/>
    <x v="2721"/>
    <x v="2"/>
    <x v="5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8"/>
    <x v="2547"/>
    <x v="1"/>
    <x v="0"/>
    <s v="USD"/>
    <n v="1413608340"/>
    <n v="1412945440"/>
    <b v="0"/>
    <x v="501"/>
    <b v="0"/>
    <s v="theater/plays"/>
    <n v="0"/>
    <x v="2721"/>
    <x v="2"/>
    <x v="5"/>
    <x v="4029"/>
    <d v="2014-10-18T04:59:00"/>
    <x v="2"/>
  </r>
  <r>
    <n v="2894"/>
    <s v="How Could You Do This To Me (The Stage Play)"/>
    <s v="This Is A Story About A Woman A Man And A Woman"/>
    <x v="7"/>
    <x v="2547"/>
    <x v="1"/>
    <x v="0"/>
    <s v="USD"/>
    <n v="1428100815"/>
    <n v="1422920415"/>
    <b v="0"/>
    <x v="501"/>
    <b v="0"/>
    <s v="theater/plays"/>
    <n v="0"/>
    <x v="2721"/>
    <x v="2"/>
    <x v="5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22"/>
    <x v="2547"/>
    <x v="1"/>
    <x v="0"/>
    <s v="USD"/>
    <n v="1469325158"/>
    <n v="1464141158"/>
    <b v="0"/>
    <x v="501"/>
    <b v="0"/>
    <s v="theater/plays"/>
    <n v="0"/>
    <x v="2721"/>
    <x v="2"/>
    <x v="5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x v="43"/>
    <x v="2547"/>
    <x v="1"/>
    <x v="0"/>
    <s v="USD"/>
    <n v="1428894380"/>
    <n v="1426302380"/>
    <b v="0"/>
    <x v="501"/>
    <b v="0"/>
    <s v="theater/spaces"/>
    <n v="0"/>
    <x v="2721"/>
    <x v="2"/>
    <x v="3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x v="7"/>
    <x v="2547"/>
    <x v="1"/>
    <x v="0"/>
    <s v="USD"/>
    <n v="1432437660"/>
    <n v="1429845660"/>
    <b v="0"/>
    <x v="501"/>
    <b v="0"/>
    <s v="theater/spaces"/>
    <n v="0"/>
    <x v="2721"/>
    <x v="2"/>
    <x v="3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x v="436"/>
    <x v="2547"/>
    <x v="1"/>
    <x v="0"/>
    <s v="USD"/>
    <n v="1453538752"/>
    <n v="1450946752"/>
    <b v="0"/>
    <x v="501"/>
    <b v="0"/>
    <s v="theater/spaces"/>
    <n v="0"/>
    <x v="2721"/>
    <x v="2"/>
    <x v="3"/>
    <x v="4034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8"/>
    <x v="2547"/>
    <x v="0"/>
    <x v="0"/>
    <s v="USD"/>
    <n v="1489669203"/>
    <n v="1487944803"/>
    <b v="0"/>
    <x v="501"/>
    <b v="0"/>
    <s v="theater/spaces"/>
    <n v="0"/>
    <x v="2721"/>
    <x v="2"/>
    <x v="3"/>
    <x v="4035"/>
    <d v="2017-03-16T13:00:03"/>
    <x v="0"/>
  </r>
  <r>
    <n v="2958"/>
    <s v="Uprising Theater (Canceled)"/>
    <s v="Chicago Based Theater Company and Venue Dedicated to Social Justice and Mainstreaming the Palestinian Narrative"/>
    <x v="68"/>
    <x v="2547"/>
    <x v="0"/>
    <x v="0"/>
    <s v="USD"/>
    <n v="1462729317"/>
    <n v="1457548917"/>
    <b v="0"/>
    <x v="501"/>
    <b v="0"/>
    <s v="theater/spaces"/>
    <n v="0"/>
    <x v="2721"/>
    <x v="2"/>
    <x v="3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22"/>
    <x v="2547"/>
    <x v="0"/>
    <x v="4"/>
    <s v="GBP"/>
    <n v="1465258325"/>
    <n v="1462666325"/>
    <b v="0"/>
    <x v="501"/>
    <b v="0"/>
    <s v="theater/spaces"/>
    <n v="0"/>
    <x v="2721"/>
    <x v="2"/>
    <x v="3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x v="437"/>
    <x v="2547"/>
    <x v="0"/>
    <x v="0"/>
    <s v="USD"/>
    <n v="1410459023"/>
    <n v="1407867023"/>
    <b v="0"/>
    <x v="501"/>
    <b v="0"/>
    <s v="theater/spaces"/>
    <n v="0"/>
    <x v="2721"/>
    <x v="2"/>
    <x v="3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x v="225"/>
    <x v="2547"/>
    <x v="1"/>
    <x v="0"/>
    <s v="USD"/>
    <n v="1425258240"/>
    <n v="1422043154"/>
    <b v="0"/>
    <x v="501"/>
    <b v="0"/>
    <s v="theater/spaces"/>
    <n v="0"/>
    <x v="2721"/>
    <x v="2"/>
    <x v="3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x v="23"/>
    <x v="2547"/>
    <x v="1"/>
    <x v="0"/>
    <s v="USD"/>
    <n v="1412003784"/>
    <n v="1406819784"/>
    <b v="0"/>
    <x v="501"/>
    <b v="0"/>
    <s v="theater/spaces"/>
    <n v="0"/>
    <x v="2721"/>
    <x v="2"/>
    <x v="3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x v="7"/>
    <x v="2547"/>
    <x v="1"/>
    <x v="4"/>
    <s v="GBP"/>
    <n v="1459694211"/>
    <n v="1457105811"/>
    <b v="0"/>
    <x v="501"/>
    <b v="0"/>
    <s v="theater/spaces"/>
    <n v="0"/>
    <x v="2721"/>
    <x v="2"/>
    <x v="3"/>
    <x v="4041"/>
    <d v="2016-04-03T14:36:51"/>
    <x v="1"/>
  </r>
  <r>
    <n v="3061"/>
    <s v="Help Save Parkway Cinemas!"/>
    <s v="Save a historic Local theater."/>
    <x v="42"/>
    <x v="2547"/>
    <x v="1"/>
    <x v="0"/>
    <s v="USD"/>
    <n v="1407955748"/>
    <n v="1405363748"/>
    <b v="0"/>
    <x v="501"/>
    <b v="0"/>
    <s v="theater/spaces"/>
    <n v="0"/>
    <x v="2721"/>
    <x v="2"/>
    <x v="3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x v="104"/>
    <x v="2547"/>
    <x v="1"/>
    <x v="0"/>
    <s v="USD"/>
    <n v="1447628946"/>
    <n v="1445033346"/>
    <b v="0"/>
    <x v="501"/>
    <b v="0"/>
    <s v="theater/spaces"/>
    <n v="0"/>
    <x v="2721"/>
    <x v="2"/>
    <x v="3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6"/>
    <x v="2547"/>
    <x v="1"/>
    <x v="0"/>
    <s v="USD"/>
    <n v="1411312250"/>
    <n v="1406128250"/>
    <b v="0"/>
    <x v="501"/>
    <b v="0"/>
    <s v="theater/spaces"/>
    <n v="0"/>
    <x v="2721"/>
    <x v="2"/>
    <x v="3"/>
    <x v="4044"/>
    <d v="2014-09-21T15:10:50"/>
    <x v="2"/>
  </r>
  <r>
    <n v="3125"/>
    <s v="N/A (Canceled)"/>
    <s v="N/A"/>
    <x v="406"/>
    <x v="2547"/>
    <x v="0"/>
    <x v="0"/>
    <s v="USD"/>
    <n v="1452142672"/>
    <n v="1449550672"/>
    <b v="0"/>
    <x v="501"/>
    <b v="0"/>
    <s v="theater/spaces"/>
    <n v="0"/>
    <x v="2721"/>
    <x v="2"/>
    <x v="3"/>
    <x v="4045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x v="11"/>
    <x v="2547"/>
    <x v="0"/>
    <x v="0"/>
    <s v="USD"/>
    <n v="1425242029"/>
    <n v="1422650029"/>
    <b v="0"/>
    <x v="501"/>
    <b v="0"/>
    <s v="theater/spaces"/>
    <n v="0"/>
    <x v="2721"/>
    <x v="2"/>
    <x v="3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x v="176"/>
    <x v="2547"/>
    <x v="3"/>
    <x v="4"/>
    <s v="GBP"/>
    <n v="1491233407"/>
    <n v="1489591807"/>
    <b v="0"/>
    <x v="501"/>
    <b v="0"/>
    <s v="theater/plays"/>
    <n v="0"/>
    <x v="2721"/>
    <x v="2"/>
    <x v="5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x v="151"/>
    <x v="2547"/>
    <x v="3"/>
    <x v="4"/>
    <s v="GBP"/>
    <n v="1491726956"/>
    <n v="1489480556"/>
    <b v="0"/>
    <x v="501"/>
    <b v="0"/>
    <s v="theater/plays"/>
    <n v="0"/>
    <x v="2721"/>
    <x v="2"/>
    <x v="5"/>
    <x v="4048"/>
    <d v="2017-04-09T08:35:56"/>
    <x v="0"/>
  </r>
  <r>
    <n v="3145"/>
    <s v="Arlington's 1st Dinner Theatre"/>
    <s v="Dominion Theatre Company is the first community dinner theatre  to be established in Arlington TX."/>
    <x v="23"/>
    <x v="2547"/>
    <x v="3"/>
    <x v="0"/>
    <s v="USD"/>
    <n v="1490659134"/>
    <n v="1485478734"/>
    <b v="0"/>
    <x v="501"/>
    <b v="0"/>
    <s v="theater/plays"/>
    <n v="0"/>
    <x v="2721"/>
    <x v="2"/>
    <x v="5"/>
    <x v="4049"/>
    <d v="2017-03-27T23:58:54"/>
    <x v="0"/>
  </r>
  <r>
    <n v="3190"/>
    <s v="Call It A Day Productions - THE LIFE"/>
    <s v="Call It A Day Productions is putting on their first full production in December and every little bit helps!"/>
    <x v="57"/>
    <x v="2547"/>
    <x v="1"/>
    <x v="8"/>
    <s v="CAD"/>
    <n v="1481258275"/>
    <n v="1478662675"/>
    <b v="0"/>
    <x v="501"/>
    <b v="0"/>
    <s v="theater/musical"/>
    <n v="0"/>
    <x v="2721"/>
    <x v="2"/>
    <x v="18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x v="155"/>
    <x v="2547"/>
    <x v="1"/>
    <x v="0"/>
    <s v="USD"/>
    <n v="1437960598"/>
    <n v="1435368598"/>
    <b v="0"/>
    <x v="501"/>
    <b v="0"/>
    <s v="theater/musical"/>
    <n v="0"/>
    <x v="2721"/>
    <x v="2"/>
    <x v="18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x v="34"/>
    <x v="2547"/>
    <x v="1"/>
    <x v="0"/>
    <s v="USD"/>
    <n v="1437149640"/>
    <n v="1434558479"/>
    <b v="0"/>
    <x v="501"/>
    <b v="0"/>
    <s v="theater/musical"/>
    <n v="0"/>
    <x v="2721"/>
    <x v="2"/>
    <x v="18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1"/>
    <x v="2547"/>
    <x v="1"/>
    <x v="0"/>
    <s v="USD"/>
    <n v="1442644651"/>
    <n v="1440052651"/>
    <b v="0"/>
    <x v="501"/>
    <b v="0"/>
    <s v="theater/musical"/>
    <n v="0"/>
    <x v="2721"/>
    <x v="2"/>
    <x v="18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11"/>
    <x v="2547"/>
    <x v="1"/>
    <x v="0"/>
    <s v="USD"/>
    <n v="1450040396"/>
    <n v="1444852796"/>
    <b v="0"/>
    <x v="501"/>
    <b v="0"/>
    <s v="theater/musical"/>
    <n v="0"/>
    <x v="2721"/>
    <x v="2"/>
    <x v="18"/>
    <x v="4054"/>
    <d v="2015-12-13T20:59:56"/>
    <x v="4"/>
  </r>
  <r>
    <n v="3636"/>
    <s v="The Brother's of B-Block"/>
    <s v="The Brotherâ€™s of B-block is a musical play. A new take on &quot;OZ&quot; _x000a_The Wizard of OZ meets HBO's OZ."/>
    <x v="54"/>
    <x v="2547"/>
    <x v="1"/>
    <x v="0"/>
    <s v="USD"/>
    <n v="1442248829"/>
    <n v="1439224829"/>
    <b v="0"/>
    <x v="501"/>
    <b v="0"/>
    <s v="theater/musical"/>
    <n v="0"/>
    <x v="2721"/>
    <x v="2"/>
    <x v="18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x v="43"/>
    <x v="2547"/>
    <x v="1"/>
    <x v="0"/>
    <s v="USD"/>
    <n v="1412485200"/>
    <n v="1410966179"/>
    <b v="0"/>
    <x v="501"/>
    <b v="0"/>
    <s v="theater/musical"/>
    <n v="0"/>
    <x v="2721"/>
    <x v="2"/>
    <x v="18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x v="23"/>
    <x v="2547"/>
    <x v="1"/>
    <x v="0"/>
    <s v="USD"/>
    <n v="1447734439"/>
    <n v="1444274839"/>
    <b v="0"/>
    <x v="501"/>
    <b v="0"/>
    <s v="theater/musical"/>
    <n v="0"/>
    <x v="2721"/>
    <x v="2"/>
    <x v="18"/>
    <x v="4057"/>
    <d v="2015-11-17T04:27:19"/>
    <x v="4"/>
  </r>
  <r>
    <n v="3733"/>
    <s v="laughter in the hood"/>
    <s v="want to donate tickets to residents who live in the community that cant afford the 35.00 price of ticket"/>
    <x v="41"/>
    <x v="2547"/>
    <x v="1"/>
    <x v="0"/>
    <s v="USD"/>
    <n v="1429396200"/>
    <n v="1428539708"/>
    <b v="0"/>
    <x v="501"/>
    <b v="0"/>
    <s v="theater/plays"/>
    <n v="0"/>
    <x v="2721"/>
    <x v="2"/>
    <x v="5"/>
    <x v="4058"/>
    <d v="2015-04-18T22:30:00"/>
    <x v="4"/>
  </r>
  <r>
    <n v="3741"/>
    <s v="Open House Theater"/>
    <s v="A small community with a love for theater would like to continue. Help the children of this community continue."/>
    <x v="26"/>
    <x v="2547"/>
    <x v="1"/>
    <x v="0"/>
    <s v="USD"/>
    <n v="1450389950"/>
    <n v="1447797950"/>
    <b v="0"/>
    <x v="501"/>
    <b v="0"/>
    <s v="theater/plays"/>
    <n v="0"/>
    <x v="2721"/>
    <x v="2"/>
    <x v="5"/>
    <x v="4059"/>
    <d v="2015-12-17T22:05:50"/>
    <x v="4"/>
  </r>
  <r>
    <n v="3743"/>
    <s v="Down the Mississippi"/>
    <s v="I'm taking the Adventures of Huckleberry Finn puppet show down the Mississippi River!"/>
    <x v="166"/>
    <x v="2547"/>
    <x v="1"/>
    <x v="0"/>
    <s v="USD"/>
    <n v="1404406964"/>
    <n v="1401814964"/>
    <b v="0"/>
    <x v="501"/>
    <b v="0"/>
    <s v="theater/plays"/>
    <n v="0"/>
    <x v="2721"/>
    <x v="2"/>
    <x v="5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x v="129"/>
    <x v="2547"/>
    <x v="1"/>
    <x v="0"/>
    <s v="USD"/>
    <n v="1404532740"/>
    <n v="1401823952"/>
    <b v="0"/>
    <x v="501"/>
    <b v="0"/>
    <s v="theater/plays"/>
    <n v="0"/>
    <x v="2721"/>
    <x v="2"/>
    <x v="5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38"/>
    <x v="2547"/>
    <x v="1"/>
    <x v="0"/>
    <s v="USD"/>
    <n v="1479834023"/>
    <n v="1477238423"/>
    <b v="0"/>
    <x v="501"/>
    <b v="0"/>
    <s v="theater/musical"/>
    <n v="0"/>
    <x v="2721"/>
    <x v="2"/>
    <x v="18"/>
    <x v="4062"/>
    <d v="2016-11-22T17:00:23"/>
    <x v="1"/>
  </r>
  <r>
    <n v="3791"/>
    <s v="Spin! at The Cumming Playhouse"/>
    <s v="Spin! is an original musical comedy-drama presented by Blue Palm Productions."/>
    <x v="41"/>
    <x v="2547"/>
    <x v="1"/>
    <x v="0"/>
    <s v="USD"/>
    <n v="1404664592"/>
    <n v="1399480592"/>
    <b v="0"/>
    <x v="501"/>
    <b v="0"/>
    <s v="theater/musical"/>
    <n v="0"/>
    <x v="2721"/>
    <x v="2"/>
    <x v="18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x v="43"/>
    <x v="2547"/>
    <x v="1"/>
    <x v="0"/>
    <s v="USD"/>
    <n v="1445482906"/>
    <n v="1442890906"/>
    <b v="0"/>
    <x v="501"/>
    <b v="0"/>
    <s v="theater/musical"/>
    <n v="0"/>
    <x v="2721"/>
    <x v="2"/>
    <x v="18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10"/>
    <x v="2547"/>
    <x v="1"/>
    <x v="0"/>
    <s v="USD"/>
    <n v="1469948400"/>
    <n v="1465172024"/>
    <b v="0"/>
    <x v="501"/>
    <b v="0"/>
    <s v="theater/musical"/>
    <n v="0"/>
    <x v="2721"/>
    <x v="2"/>
    <x v="18"/>
    <x v="4065"/>
    <d v="2016-07-31T07:00:00"/>
    <x v="1"/>
  </r>
  <r>
    <n v="3863"/>
    <s v="Umma Yemaya"/>
    <s v="Umma Yemaya is  a play that examines the challenges of unconventional love. The Lady  and the Artist create their own world for love."/>
    <x v="27"/>
    <x v="2547"/>
    <x v="1"/>
    <x v="0"/>
    <s v="USD"/>
    <n v="1446739905"/>
    <n v="1441552305"/>
    <b v="0"/>
    <x v="501"/>
    <b v="0"/>
    <s v="theater/plays"/>
    <n v="0"/>
    <x v="2721"/>
    <x v="2"/>
    <x v="5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x v="38"/>
    <x v="2547"/>
    <x v="0"/>
    <x v="0"/>
    <s v="USD"/>
    <n v="1439522996"/>
    <n v="1435202996"/>
    <b v="0"/>
    <x v="501"/>
    <b v="0"/>
    <s v="theater/musical"/>
    <n v="0"/>
    <x v="2721"/>
    <x v="2"/>
    <x v="18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37"/>
    <x v="2547"/>
    <x v="0"/>
    <x v="0"/>
    <s v="USD"/>
    <n v="1444322535"/>
    <n v="1441730535"/>
    <b v="0"/>
    <x v="501"/>
    <b v="0"/>
    <s v="theater/musical"/>
    <n v="0"/>
    <x v="2721"/>
    <x v="2"/>
    <x v="18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285"/>
    <x v="2547"/>
    <x v="0"/>
    <x v="14"/>
    <s v="NZD"/>
    <n v="1422061200"/>
    <n v="1420244622"/>
    <b v="0"/>
    <x v="501"/>
    <b v="0"/>
    <s v="theater/musical"/>
    <n v="0"/>
    <x v="2721"/>
    <x v="2"/>
    <x v="18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8"/>
    <x v="2547"/>
    <x v="0"/>
    <x v="7"/>
    <s v="DKK"/>
    <n v="1472896800"/>
    <n v="1472804365"/>
    <b v="0"/>
    <x v="501"/>
    <b v="0"/>
    <s v="theater/musical"/>
    <n v="0"/>
    <x v="2721"/>
    <x v="2"/>
    <x v="18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x v="38"/>
    <x v="2547"/>
    <x v="0"/>
    <x v="4"/>
    <s v="GBP"/>
    <n v="1422218396"/>
    <n v="1419626396"/>
    <b v="0"/>
    <x v="501"/>
    <b v="0"/>
    <s v="theater/musical"/>
    <n v="0"/>
    <x v="2721"/>
    <x v="2"/>
    <x v="18"/>
    <x v="4071"/>
    <d v="2015-01-25T20:39:56"/>
    <x v="4"/>
  </r>
  <r>
    <n v="3882"/>
    <s v="Mephistopheles by R. Garth &amp; The S.O.L. (Canceled)"/>
    <s v="A musical vision of the Faust tale... how he signed his soul to the devil Mephistopheles to find Lori, the love of his life."/>
    <x v="8"/>
    <x v="2547"/>
    <x v="0"/>
    <x v="2"/>
    <s v="AUD"/>
    <n v="1454281380"/>
    <n v="1451950570"/>
    <b v="0"/>
    <x v="501"/>
    <b v="0"/>
    <s v="theater/musical"/>
    <n v="0"/>
    <x v="2721"/>
    <x v="2"/>
    <x v="18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x v="38"/>
    <x v="2547"/>
    <x v="0"/>
    <x v="4"/>
    <s v="GBP"/>
    <n v="1409668069"/>
    <n v="1407076069"/>
    <b v="0"/>
    <x v="501"/>
    <b v="0"/>
    <s v="theater/musical"/>
    <n v="0"/>
    <x v="2721"/>
    <x v="2"/>
    <x v="18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22"/>
    <x v="2547"/>
    <x v="0"/>
    <x v="0"/>
    <s v="USD"/>
    <n v="1427479192"/>
    <n v="1425322792"/>
    <b v="0"/>
    <x v="501"/>
    <b v="0"/>
    <s v="theater/musical"/>
    <n v="0"/>
    <x v="2721"/>
    <x v="2"/>
    <x v="18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8"/>
    <x v="2547"/>
    <x v="0"/>
    <x v="0"/>
    <s v="USD"/>
    <n v="1462834191"/>
    <n v="1460242191"/>
    <b v="0"/>
    <x v="501"/>
    <b v="0"/>
    <s v="theater/musical"/>
    <n v="0"/>
    <x v="2721"/>
    <x v="2"/>
    <x v="18"/>
    <x v="4075"/>
    <d v="2016-05-09T22:49:51"/>
    <x v="1"/>
  </r>
  <r>
    <n v="3886"/>
    <s v="a (Canceled)"/>
    <n v="1"/>
    <x v="22"/>
    <x v="2547"/>
    <x v="0"/>
    <x v="2"/>
    <s v="AUD"/>
    <n v="1418275702"/>
    <n v="1415683702"/>
    <b v="0"/>
    <x v="501"/>
    <b v="0"/>
    <s v="theater/musical"/>
    <n v="0"/>
    <x v="2721"/>
    <x v="2"/>
    <x v="18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90"/>
    <x v="2547"/>
    <x v="1"/>
    <x v="0"/>
    <s v="USD"/>
    <n v="1408863600"/>
    <n v="1408203557"/>
    <b v="0"/>
    <x v="501"/>
    <b v="0"/>
    <s v="theater/plays"/>
    <n v="0"/>
    <x v="2721"/>
    <x v="2"/>
    <x v="5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x v="41"/>
    <x v="2547"/>
    <x v="1"/>
    <x v="0"/>
    <s v="USD"/>
    <n v="1439581080"/>
    <n v="1435709765"/>
    <b v="0"/>
    <x v="501"/>
    <b v="0"/>
    <s v="theater/plays"/>
    <n v="0"/>
    <x v="2721"/>
    <x v="2"/>
    <x v="5"/>
    <x v="4078"/>
    <d v="2015-08-14T19:38:00"/>
    <x v="4"/>
  </r>
  <r>
    <n v="3916"/>
    <s v="Final exam"/>
    <s v="We're a small group of University students who need a little help making our final exam production the best product possible."/>
    <x v="65"/>
    <x v="2547"/>
    <x v="1"/>
    <x v="7"/>
    <s v="DKK"/>
    <n v="1464952752"/>
    <n v="1462360752"/>
    <b v="0"/>
    <x v="501"/>
    <b v="0"/>
    <s v="theater/plays"/>
    <n v="0"/>
    <x v="2721"/>
    <x v="2"/>
    <x v="5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x v="43"/>
    <x v="2547"/>
    <x v="1"/>
    <x v="4"/>
    <s v="GBP"/>
    <n v="1414346400"/>
    <n v="1413291655"/>
    <b v="0"/>
    <x v="501"/>
    <b v="0"/>
    <s v="theater/plays"/>
    <n v="0"/>
    <x v="2721"/>
    <x v="2"/>
    <x v="5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x v="22"/>
    <x v="2547"/>
    <x v="1"/>
    <x v="2"/>
    <s v="AUD"/>
    <n v="1459490400"/>
    <n v="1457078868"/>
    <b v="0"/>
    <x v="501"/>
    <b v="0"/>
    <s v="theater/plays"/>
    <n v="0"/>
    <x v="2721"/>
    <x v="2"/>
    <x v="5"/>
    <x v="4081"/>
    <d v="2016-04-01T06:00:00"/>
    <x v="1"/>
  </r>
  <r>
    <n v="3931"/>
    <s v="Still I Weep"/>
    <s v="An original stage play designed to bring to light the long-term effects on adult survivors of childhood sexual abuse. We do survive!"/>
    <x v="10"/>
    <x v="2547"/>
    <x v="1"/>
    <x v="0"/>
    <s v="USD"/>
    <n v="1441510707"/>
    <n v="1439350707"/>
    <b v="0"/>
    <x v="501"/>
    <b v="0"/>
    <s v="theater/plays"/>
    <n v="0"/>
    <x v="2721"/>
    <x v="2"/>
    <x v="5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x v="26"/>
    <x v="2547"/>
    <x v="1"/>
    <x v="0"/>
    <s v="USD"/>
    <n v="1480576720"/>
    <n v="1477981120"/>
    <b v="0"/>
    <x v="501"/>
    <b v="0"/>
    <s v="theater/plays"/>
    <n v="0"/>
    <x v="2721"/>
    <x v="2"/>
    <x v="5"/>
    <x v="4083"/>
    <d v="2016-12-01T07:18:40"/>
    <x v="1"/>
  </r>
  <r>
    <n v="3942"/>
    <s v="Epic Proportions"/>
    <s v="In the 30's, two brothers, Benny and Phil, who go to the Arizona desert to be extras in a huge Biblical epic. Riotous comedy!"/>
    <x v="129"/>
    <x v="2547"/>
    <x v="1"/>
    <x v="0"/>
    <s v="USD"/>
    <n v="1434490914"/>
    <n v="1429306914"/>
    <b v="0"/>
    <x v="501"/>
    <b v="0"/>
    <s v="theater/plays"/>
    <n v="0"/>
    <x v="2721"/>
    <x v="2"/>
    <x v="5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1"/>
    <x v="2547"/>
    <x v="1"/>
    <x v="0"/>
    <s v="USD"/>
    <n v="1440690875"/>
    <n v="1438098875"/>
    <b v="0"/>
    <x v="501"/>
    <b v="0"/>
    <s v="theater/plays"/>
    <n v="0"/>
    <x v="2721"/>
    <x v="2"/>
    <x v="5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x v="8"/>
    <x v="2547"/>
    <x v="1"/>
    <x v="2"/>
    <s v="AUD"/>
    <n v="1410076123"/>
    <n v="1404892123"/>
    <b v="0"/>
    <x v="501"/>
    <b v="0"/>
    <s v="theater/plays"/>
    <n v="0"/>
    <x v="2721"/>
    <x v="2"/>
    <x v="5"/>
    <x v="4086"/>
    <d v="2014-09-07T07:48:43"/>
    <x v="2"/>
  </r>
  <r>
    <n v="3953"/>
    <s v="A Time Pirate's Love"/>
    <s v="Actors and actresses are needed to help me create a stage play. A stage play needs to be adapted from the book I wrote."/>
    <x v="439"/>
    <x v="2547"/>
    <x v="1"/>
    <x v="0"/>
    <s v="USD"/>
    <n v="1469834940"/>
    <n v="1467162586"/>
    <b v="0"/>
    <x v="501"/>
    <b v="0"/>
    <s v="theater/plays"/>
    <n v="0"/>
    <x v="2721"/>
    <x v="2"/>
    <x v="5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x v="23"/>
    <x v="2547"/>
    <x v="1"/>
    <x v="8"/>
    <s v="CAD"/>
    <n v="1405352264"/>
    <n v="1400168264"/>
    <b v="0"/>
    <x v="501"/>
    <b v="0"/>
    <s v="theater/plays"/>
    <n v="0"/>
    <x v="2721"/>
    <x v="2"/>
    <x v="5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x v="37"/>
    <x v="2547"/>
    <x v="1"/>
    <x v="0"/>
    <s v="USD"/>
    <n v="1461543600"/>
    <n v="1459203727"/>
    <b v="0"/>
    <x v="501"/>
    <b v="0"/>
    <s v="theater/plays"/>
    <n v="0"/>
    <x v="2721"/>
    <x v="2"/>
    <x v="5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x v="22"/>
    <x v="2547"/>
    <x v="1"/>
    <x v="8"/>
    <s v="CAD"/>
    <n v="1447821717"/>
    <n v="1445226117"/>
    <b v="0"/>
    <x v="501"/>
    <b v="0"/>
    <s v="theater/plays"/>
    <n v="0"/>
    <x v="2721"/>
    <x v="2"/>
    <x v="5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x v="440"/>
    <x v="2547"/>
    <x v="1"/>
    <x v="0"/>
    <s v="USD"/>
    <n v="1468442898"/>
    <n v="1465850898"/>
    <b v="0"/>
    <x v="501"/>
    <b v="0"/>
    <s v="theater/plays"/>
    <n v="0"/>
    <x v="2721"/>
    <x v="2"/>
    <x v="5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x v="43"/>
    <x v="2547"/>
    <x v="1"/>
    <x v="0"/>
    <s v="USD"/>
    <n v="1447009181"/>
    <n v="1444413581"/>
    <b v="0"/>
    <x v="501"/>
    <b v="0"/>
    <s v="theater/plays"/>
    <n v="0"/>
    <x v="2721"/>
    <x v="2"/>
    <x v="5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x v="43"/>
    <x v="2547"/>
    <x v="1"/>
    <x v="4"/>
    <s v="GBP"/>
    <n v="1428222221"/>
    <n v="1425633821"/>
    <b v="0"/>
    <x v="501"/>
    <b v="0"/>
    <s v="theater/plays"/>
    <n v="0"/>
    <x v="2721"/>
    <x v="2"/>
    <x v="5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x v="441"/>
    <x v="2547"/>
    <x v="1"/>
    <x v="4"/>
    <s v="GBP"/>
    <n v="1430571849"/>
    <n v="1427979849"/>
    <b v="0"/>
    <x v="501"/>
    <b v="0"/>
    <s v="theater/plays"/>
    <n v="0"/>
    <x v="2721"/>
    <x v="2"/>
    <x v="5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x v="104"/>
    <x v="2547"/>
    <x v="1"/>
    <x v="0"/>
    <s v="USD"/>
    <n v="1457157269"/>
    <n v="1455861269"/>
    <b v="0"/>
    <x v="501"/>
    <b v="0"/>
    <s v="theater/plays"/>
    <n v="0"/>
    <x v="2721"/>
    <x v="2"/>
    <x v="5"/>
    <x v="4095"/>
    <d v="2016-03-05T05:54:29"/>
    <x v="1"/>
  </r>
  <r>
    <n v="4023"/>
    <s v="Forgive &amp; Forget"/>
    <s v="An original gospel stage play that explores the pain and hurt caused by those who struggle to forgive others!"/>
    <x v="77"/>
    <x v="2547"/>
    <x v="1"/>
    <x v="0"/>
    <s v="USD"/>
    <n v="1458860363"/>
    <n v="1454975963"/>
    <b v="0"/>
    <x v="501"/>
    <b v="0"/>
    <s v="theater/plays"/>
    <n v="0"/>
    <x v="2721"/>
    <x v="2"/>
    <x v="5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x v="57"/>
    <x v="2547"/>
    <x v="1"/>
    <x v="0"/>
    <s v="USD"/>
    <n v="1449247439"/>
    <n v="1444059839"/>
    <b v="0"/>
    <x v="501"/>
    <b v="0"/>
    <s v="theater/plays"/>
    <n v="0"/>
    <x v="2721"/>
    <x v="2"/>
    <x v="5"/>
    <x v="4097"/>
    <d v="2015-12-04T16:43:59"/>
    <x v="4"/>
  </r>
  <r>
    <n v="4029"/>
    <s v="Next 2 the Stage"/>
    <s v="A theater complex that educates as we entertain.  We will provide shows that inspire and theater classes that motivate."/>
    <x v="26"/>
    <x v="2547"/>
    <x v="1"/>
    <x v="0"/>
    <s v="USD"/>
    <n v="1450053370"/>
    <n v="1447461370"/>
    <b v="0"/>
    <x v="501"/>
    <b v="0"/>
    <s v="theater/plays"/>
    <n v="0"/>
    <x v="2721"/>
    <x v="2"/>
    <x v="5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x v="2547"/>
    <x v="1"/>
    <x v="0"/>
    <s v="USD"/>
    <n v="1418914964"/>
    <n v="1414591364"/>
    <b v="0"/>
    <x v="501"/>
    <b v="0"/>
    <s v="theater/plays"/>
    <n v="0"/>
    <x v="2721"/>
    <x v="2"/>
    <x v="5"/>
    <x v="4099"/>
    <d v="2014-12-18T15:02:44"/>
    <x v="2"/>
  </r>
  <r>
    <n v="4043"/>
    <s v="Not making potato salad here!"/>
    <s v="This could be my last play, need to bring my son out to see it before it's over.  Need to fly him here from BC"/>
    <x v="225"/>
    <x v="2547"/>
    <x v="1"/>
    <x v="8"/>
    <s v="CAD"/>
    <n v="1416524325"/>
    <n v="1415228325"/>
    <b v="0"/>
    <x v="501"/>
    <b v="0"/>
    <s v="theater/plays"/>
    <n v="0"/>
    <x v="2721"/>
    <x v="2"/>
    <x v="5"/>
    <x v="4100"/>
    <d v="2014-11-20T22:58:45"/>
    <x v="2"/>
  </r>
  <r>
    <n v="4051"/>
    <s v="Phantom of the Kun Opera"/>
    <s v="It is a heart-breaking life story of Wu family who tries to preserve the gem of Chinese Kun Opera through generations."/>
    <x v="34"/>
    <x v="2547"/>
    <x v="1"/>
    <x v="0"/>
    <s v="USD"/>
    <n v="1399618380"/>
    <n v="1399058797"/>
    <b v="0"/>
    <x v="501"/>
    <b v="0"/>
    <s v="theater/plays"/>
    <n v="0"/>
    <x v="2721"/>
    <x v="2"/>
    <x v="5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x v="2547"/>
    <x v="1"/>
    <x v="0"/>
    <s v="USD"/>
    <n v="1475294400"/>
    <n v="1472674285"/>
    <b v="0"/>
    <x v="501"/>
    <b v="0"/>
    <s v="theater/plays"/>
    <n v="0"/>
    <x v="2721"/>
    <x v="2"/>
    <x v="5"/>
    <x v="4102"/>
    <d v="2016-10-01T04:00:00"/>
    <x v="1"/>
  </r>
  <r>
    <n v="4061"/>
    <s v="PRODUCE the Stage Play SKYLAR'S SYNDROME by Gavin Kayner"/>
    <s v="SKYLAR'S SYNDROME is a tremendous psychodrama by master playwright Gavin Kayner!"/>
    <x v="443"/>
    <x v="2547"/>
    <x v="1"/>
    <x v="0"/>
    <s v="USD"/>
    <n v="1461205423"/>
    <n v="1456025023"/>
    <b v="0"/>
    <x v="501"/>
    <b v="0"/>
    <s v="theater/plays"/>
    <n v="0"/>
    <x v="2721"/>
    <x v="2"/>
    <x v="5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x v="26"/>
    <x v="2547"/>
    <x v="1"/>
    <x v="5"/>
    <s v="MXN"/>
    <n v="1482779931"/>
    <n v="1480187931"/>
    <b v="0"/>
    <x v="501"/>
    <b v="0"/>
    <s v="theater/plays"/>
    <n v="0"/>
    <x v="2721"/>
    <x v="2"/>
    <x v="5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x v="151"/>
    <x v="2547"/>
    <x v="1"/>
    <x v="0"/>
    <s v="USD"/>
    <n v="1413921060"/>
    <n v="1411499149"/>
    <b v="0"/>
    <x v="501"/>
    <b v="0"/>
    <s v="theater/plays"/>
    <n v="0"/>
    <x v="2721"/>
    <x v="2"/>
    <x v="5"/>
    <x v="4105"/>
    <d v="2014-10-21T19:51:00"/>
    <x v="2"/>
  </r>
  <r>
    <n v="4078"/>
    <s v="Theatre Memoire"/>
    <s v="Theatre Memoire are a High Wycombe based theatre company. Performing plays about multi-culturalism and interconectedness."/>
    <x v="263"/>
    <x v="2547"/>
    <x v="1"/>
    <x v="4"/>
    <s v="GBP"/>
    <n v="1485543242"/>
    <n v="1482951242"/>
    <b v="0"/>
    <x v="501"/>
    <b v="0"/>
    <s v="theater/plays"/>
    <n v="0"/>
    <x v="2721"/>
    <x v="2"/>
    <x v="5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x v="43"/>
    <x v="2547"/>
    <x v="1"/>
    <x v="0"/>
    <s v="USD"/>
    <n v="1465930440"/>
    <n v="1463849116"/>
    <b v="0"/>
    <x v="501"/>
    <b v="0"/>
    <s v="theater/plays"/>
    <n v="0"/>
    <x v="2721"/>
    <x v="2"/>
    <x v="5"/>
    <x v="4107"/>
    <d v="2016-06-14T18:54:00"/>
    <x v="1"/>
  </r>
  <r>
    <n v="4087"/>
    <s v="Stage Production &quot;The Nail Shop&quot;"/>
    <s v="Comedy Stage Play"/>
    <x v="282"/>
    <x v="2547"/>
    <x v="1"/>
    <x v="0"/>
    <s v="USD"/>
    <n v="1468777786"/>
    <n v="1466185786"/>
    <b v="0"/>
    <x v="501"/>
    <b v="0"/>
    <s v="theater/plays"/>
    <n v="0"/>
    <x v="2721"/>
    <x v="2"/>
    <x v="5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x v="22"/>
    <x v="2547"/>
    <x v="1"/>
    <x v="4"/>
    <s v="GBP"/>
    <n v="1454284500"/>
    <n v="1449431237"/>
    <b v="0"/>
    <x v="501"/>
    <b v="0"/>
    <s v="theater/plays"/>
    <n v="0"/>
    <x v="2721"/>
    <x v="2"/>
    <x v="5"/>
    <x v="4109"/>
    <d v="2016-01-31T23:55:00"/>
    <x v="1"/>
  </r>
  <r>
    <n v="4098"/>
    <s v="Life is simple"/>
    <s v="Community Youth play, written by and performed by the youth about finding joy in the simple things in life"/>
    <x v="36"/>
    <x v="2547"/>
    <x v="1"/>
    <x v="0"/>
    <s v="USD"/>
    <n v="1465060797"/>
    <n v="1462468797"/>
    <b v="0"/>
    <x v="501"/>
    <b v="0"/>
    <s v="theater/plays"/>
    <n v="0"/>
    <x v="2721"/>
    <x v="2"/>
    <x v="5"/>
    <x v="4110"/>
    <d v="2016-06-04T17:19:57"/>
    <x v="1"/>
  </r>
  <r>
    <n v="4100"/>
    <s v="America is at the Mall: A Play in Three Acts"/>
    <s v="How does war change a family?  A peek into one family's kitchen as their soldier fights in Iraq."/>
    <x v="444"/>
    <x v="2547"/>
    <x v="1"/>
    <x v="0"/>
    <s v="USD"/>
    <n v="1414205990"/>
    <n v="1413341990"/>
    <b v="0"/>
    <x v="501"/>
    <b v="0"/>
    <s v="theater/plays"/>
    <n v="0"/>
    <x v="2721"/>
    <x v="2"/>
    <x v="5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89"/>
    <x v="2547"/>
    <x v="1"/>
    <x v="0"/>
    <s v="USD"/>
    <n v="1485380482"/>
    <n v="1482788482"/>
    <b v="0"/>
    <x v="501"/>
    <b v="0"/>
    <s v="theater/plays"/>
    <n v="0"/>
    <x v="2721"/>
    <x v="2"/>
    <x v="5"/>
    <x v="4112"/>
    <d v="2017-01-25T21:41:22"/>
    <x v="0"/>
  </r>
  <r>
    <n v="4109"/>
    <s v="Jack the Lad"/>
    <s v="Jack the Lad - a new play that explores how far the boundaries of friendship will stretch when morality and loyalties clash."/>
    <x v="34"/>
    <x v="2547"/>
    <x v="1"/>
    <x v="4"/>
    <s v="GBP"/>
    <n v="1448805404"/>
    <n v="1446209804"/>
    <b v="0"/>
    <x v="501"/>
    <b v="0"/>
    <s v="theater/plays"/>
    <n v="0"/>
    <x v="2721"/>
    <x v="2"/>
    <x v="5"/>
    <x v="4113"/>
    <d v="2015-11-29T13:56:44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2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3"/>
    <d v="2015-04-14T16:19:2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64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6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69"/>
    <d v="2015-04-29T01:16:3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7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7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7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2"/>
    <d v="2014-07-14T02:3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3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4"/>
    <d v="2013-05-24T13:54:4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5"/>
    <d v="2015-05-16T03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4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5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6"/>
    <d v="2014-11-25T01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7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8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59"/>
    <d v="2012-04-16T16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2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64"/>
    <d v="2016-04-08T18:35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7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68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69"/>
    <d v="2014-11-13T20:18:4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7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7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8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9"/>
    <d v="2015-06-19T18:28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2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3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4"/>
    <d v="2014-10-20T19:23:0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5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6"/>
    <d v="2014-07-31T09:46:2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0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1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1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2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4"/>
    <d v="2015-10-03T21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5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6"/>
    <d v="2016-04-24T21:59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3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7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6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1"/>
    <d v="2014-08-09T06:25:0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28"/>
    <d v="2011-10-16T23:09:0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2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3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3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3"/>
    <d v="2015-08-31T16:04:5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4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5"/>
    <d v="2015-03-27T03:34:3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6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37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8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39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0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4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4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43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4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5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46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47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8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50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51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2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53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54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55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56"/>
    <d v="2017-04-21T07:24:2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5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6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6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6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7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8"/>
    <d v="2016-08-06T15:45:3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3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2"/>
    <d v="2015-12-19T10:46: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5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6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37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8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40"/>
    <d v="2014-07-30T01:19:3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1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4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4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4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8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0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51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52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54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5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6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0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1"/>
    <d v="2015-02-07T21:42:1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6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9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0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2"/>
    <d v="2016-02-16T18:33:0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6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7"/>
    <d v="2016-10-02T18:04:4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9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1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2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23"/>
    <d v="2015-02-18T03:26:3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4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26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8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30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31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53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64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77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83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9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s v="wearabl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s v="drama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s v="gadgets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s v="spaces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s v="hardware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s v="wearabl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s v="hardware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s v="wearables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s v="wearabl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s v="space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s v="wearables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s v="space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s v="wearables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s v="plays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s v="wearables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s v="translation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s v="animation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s v="documentar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s v="translations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s v="food trucks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s v="wearable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s v="indie rock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s v="hardware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s v="wearable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s v="hardware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s v="pop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s v="makerspaces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s v="hardware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s v="wearabl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s v="indie 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s v="faith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s v="hardware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s v="plac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s v="food truck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s v="science 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s v="musical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s v="photobook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s v="hardware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s v="nonfictio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s v="play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s v="peopl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s v="science fiction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s v="hardware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s v="rock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s v="plays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s v="tabletop gam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s v="wearabl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s v="hardware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s v="indie rock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s v="space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s v="photobook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s v="video gam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s v="hardware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s v="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s v="web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s v="web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s v="hardware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s v="wearabl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s v="shorts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s v="makerspaces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s v="drama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s v="video games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s v="space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s v="web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s v="wearables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s v="food trucks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s v="musica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s v="jazz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s v="rock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s v="web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s v="hardware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s v="food truck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s v="drama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s v="hardware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s v="music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s v="short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s v="plays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s v="drama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s v="science fiction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s v="space exploration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s v="food truck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s v="wearable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s v="web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s v="wearables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s v="wearables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s v="documentary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s v="musical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s v="electronic music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s v="hardware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s v="shorts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s v="play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s v="hardware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s v="small batch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s v="video gam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s v="musical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s v="makerspaces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s v="classical musi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s v="pl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s v="faith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s v="hardware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s v="plays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s v="hardware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s v="musical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s v="documentar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s v="mobile games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s v="faith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s v="plays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s v="indie rock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s v="web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s v="hardware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s v="document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s v="rock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s v="spac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s v="hardwar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s v="spaces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s v="spaces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s v="jazz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s v="musical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s v="hardware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s v="nonfiction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s v="documentar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s v="hardware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s v="hardware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s v="translation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s v="documentary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s v="we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s v="rock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s v="space explorat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s v="hardware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s v="plays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s v="photobook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s v="televisio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s v="hardware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s v="drama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s v="small batch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s v="people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s v="spaces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s v="documentary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s v="faith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s v="gadge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s v="documentary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s v="nonfict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s v="musical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s v="wearabl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s v="photobooks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s v="small batch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s v="photobooks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s v="play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s v="tabletop games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s v="space exploration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s v="hardware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s v="plays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s v="documentar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s v="food trucks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s v="space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s v="pl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s v="hardware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s v="rock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s v="wearabl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s v="plays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s v="space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s v="food truc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s v="wearables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s v="indie rock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s v="wearables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s v="television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s v="hardware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s v="televis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s v="television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s v="documentary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s v="hardware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s v="short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s v="wearable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s v="spaces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s v="rock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s v="wearable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s v="small batch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s v="jazz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s v="rock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s v="plays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s v="tabletop games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s v="documentary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s v="indie rock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s v="non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s v="hardware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s v="play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s v="shorts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s v="drama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s v="television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s v="classical music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s v="wearabl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s v="photobook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s v="play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s v="hardware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s v="wearable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s v="rock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s v="documenta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s v="hardware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s v="drama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s v="photobook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s v="wearable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s v="rock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s v="spaces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s v="plays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s v="classical music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s v="wearables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s v="classical music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s v="musical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s v="wearabl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s v="hardware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s v="musical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s v="rock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s v="wearable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s v="makerspaces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s v="wearabl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s v="musical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s v="play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s v="hardware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s v="rock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s v="musical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s v="wearable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s v="plays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s v="space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s v="photobook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s v="photobook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s v="classical music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s v="documentary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s v="hardware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s v="nonfiction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s v="plays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s v="photobooks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s v="pop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s v="food trucks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s v="wearabl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s v="short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s v="makerspaces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s v="classical music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s v="spaces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s v="tabletop game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s v="spac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s v="drama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s v="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s v="play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s v="wearables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s v="spaces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s v="spaces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s v="rock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s v="hardware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s v="documentary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s v="wearables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s v="wearables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s v="hardware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s v="documentary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s v="drama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s v="pop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s v="plays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s v="fait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s v="photobooks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s v="rock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s v="television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s v="wearabl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s v="spac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s v="wearables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s v="pop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s v="photobooks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s v="documentary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s v="wearables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s v="wearable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s v="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s v="art books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s v="hardwar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s v="wearables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s v="wearabl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s v="indie rock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s v="wearables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s v="wearables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s v="photobooks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s v="plays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s v="pl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s v="classical music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s v="musical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s v="radio &amp; podcasts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s v="spac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s v="small batch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s v="tabletop games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s v="television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s v="photobooks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s v="plays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s v="tabletop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s v="hardware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s v="music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s v="indie rock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s v="hardware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s v="spaces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s v="document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s v="musical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s v="plays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s v="web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s v="documentary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s v="tabletop game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s v="hardware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s v="indie rock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s v="nonfic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s v="hardware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s v="classical music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s v="play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s v="web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s v="rock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s v="non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s v="tabletop game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s v="documentary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s v="plays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s v="documentar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s v="plays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s v="document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s v="photobooks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s v="rock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s v="faith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s v="plays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s v="space exploration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s v="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s v="hardware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s v="animation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s v="plays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s v="photobooks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s v="plays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s v="musical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s v="tabletop game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s v="classical music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s v="we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s v="wearabl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s v="rock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s v="nonfiction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s v="plays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s v="rock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s v="photobooks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s v="animation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s v="documentary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s v="pop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s v="spac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s v="nature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s v="short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s v="hardware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s v="plac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s v="indie rock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s v="space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s v="rock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s v="plays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s v="photoboo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s v="small batch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s v="photobook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s v="gadge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s v="wearable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s v="indie rock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s v="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s v="makerspaces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s v="hardware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s v="plays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s v="rock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s v="musica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s v="nonfiction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s v="hardware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s v="rock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s v="plays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s v="musical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s v="television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s v="makerspaces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s v="small batch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s v="spac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s v="wearabl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s v="plays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s v="plays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s v="drama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s v="wearable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s v="plays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s v="photobook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s v="small batch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s v="short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s v="wearabl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s v="plays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s v="short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s v="faith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s v="video game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s v="web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s v="photobooks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s v="documentary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s v="hardware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s v="photobook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s v="musical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s v="wearables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s v="wearables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s v="spaces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s v="plays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s v="drama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s v="wearabl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s v="rock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s v="science fict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s v="spaces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s v="pop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s v="hardware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s v="faith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s v="rock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s v="plays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s v="wearables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s v="rock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s v="drama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s v="play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s v="hardware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s v="makerspace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s v="gadget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s v="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s v="indie rock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s v="documentary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s v="wearabl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s v="web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s v="food truc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s v="wearables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s v="hardware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s v="short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s v="photobook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s v="drama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s v="plays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s v="rock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s v="wearables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s v="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s v="fait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s v="small batch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s v="translation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s v="food trucks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s v="documentary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s v="play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s v="indie rock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s v="musica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s v="fait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s v="documentar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s v="plays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s v="video games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s v="pop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s v="indie rock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s v="anima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s v="wearabl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s v="video game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s v="space exploration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s v="photobooks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s v="web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s v="musical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s v="plays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s v="documentary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s v="photobook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s v="web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s v="shorts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s v="photobook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s v="musical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s v="wearable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s v="animation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s v="mobile games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s v="indie 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s v="wearable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s v="plays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s v="documentary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s v="classical music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s v="photobook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s v="documentary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s v="television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s v="rock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s v="plays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s v="rock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s v="jazz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s v="indie rock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s v="play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s v="translation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s v="photobooks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s v="documentary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s v="play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s v="hardware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s v="small bat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s v="wearable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s v="electronic music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s v="food truck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s v="drama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s v="gadget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s v="spaces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s v="documentary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s v="art book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s v="rock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s v="spaces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s v="musical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s v="small batch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s v="rock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s v="tabletop games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s v="wearabl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s v="tabletop game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s v="plays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s v="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s v="space explorat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s v="rock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s v="play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s v="musical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s v="gadget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s v="science fiction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s v="plays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s v="indie rock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s v="electronic music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s v="w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s v="photobooks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s v="documentary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s v="nonfic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s v="plays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s v="photobooks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s v="documentary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s v="translations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s v="rock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s v="short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s v="photobooks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s v="documentary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s v="indie rock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s v="classical music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s v="photobook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s v="documentary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s v="video games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s v="play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s v="radio &amp; podcasts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s v="television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s v="photoboo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s v="wearable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s v="rock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s v="animation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s v="television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s v="short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s v="wearables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s v="hardware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s v="documentary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s v="hardware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s v="video gam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s v="pop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s v="musical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s v="play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s v="musical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s v="wearabl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s v="rock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s v="classical musi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s v="video games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s v="classical music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s v="documentary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s v="shorts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s v="musical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s v="play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s v="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s v="translation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s v="play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s v="art 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s v="plays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s v="jazz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s v="spac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s v="translation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s v="translation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s v="wearable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s v="documentary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s v="wearabl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s v="plays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s v="nonfic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s v="spaces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s v="musical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s v="rock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s v="indie 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s v="wearabl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s v="photobook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s v="photobooks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s v="play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s v="tabletop games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s v="television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s v="plays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s v="play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s v="documentary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s v="documentary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s v="photobooks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s v="documentary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s v="plays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s v="pop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s v="web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s v="plays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s v="documentary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s v="wearabl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s v="hardware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s v="photobooks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s v="radio &amp; podcast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s v="spaces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s v="photobook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s v="spaces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s v="rock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s v="hardware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s v="food truck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s v="nonfiction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s v="plays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s v="rock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s v="wearable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s v="photobooks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s v="document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s v="photobook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s v="classical music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s v="documentary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s v="hardware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s v="spac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s v="space explora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s v="plays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s v="documentary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s v="musical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s v="photobooks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s v="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s v="spac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s v="science fiction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s v="spaces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s v="photobook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s v="indie rock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s v="wearables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s v="musical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s v="maker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s v="children's books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s v="television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s v="spac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s v="wearables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s v="television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s v="drama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s v="photobooks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s v="documentary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s v="plays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s v="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s v="spaces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s v="documentar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s v="makerspaces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s v="radio &amp; podcast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s v="spac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s v="plays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s v="hardware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s v="drama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s v="hardware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s v="rock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s v="indie rock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s v="documentary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s v="drama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s v="space exploration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s v="play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s v="shorts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s v="hardware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s v="documentar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s v="maker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s v="mobile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s v="wearabl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s v="plays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s v="wearabl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s v="documentary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s v="musical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s v="indie rock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s v="radio &amp; podcasts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s v="short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s v="plays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s v="rock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s v="spaces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s v="hardware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s v="indie rock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s v="small batch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s v="web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s v="documentary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s v="photobook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s v="indie rock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s v="documentary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s v="photobook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s v="play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s v="wearable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s v="rock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s v="space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s v="indie 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s v="pop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s v="food truc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s v="wearables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s v="space explorat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s v="translations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s v="documentary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s v="animation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s v="plays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s v="nonfic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s v="people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s v="musica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s v="hardware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s v="shorts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s v="pop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s v="classical music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s v="musica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s v="rock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s v="photobook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s v="play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s v="hardware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s v="indie 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s v="rock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s v="rock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s v="spac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s v="hardwar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s v="play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s v="drama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s v="animation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s v="rock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s v="web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s v="rock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s v="shorts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s v="rock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s v="documentary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s v="rock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s v="faith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s v="hardware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s v="documentary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s v="short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s v="makerspace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s v="musical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s v="pop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s v="play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s v="play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s v="spac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s v="rock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s v="wearabl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s v="photoboo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s v="food trucks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s v="spaces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s v="spaces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s v="plays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s v="hardwar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s v="art book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s v="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s v="nonfict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s v="classical music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s v="food trucks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s v="documentary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s v="documentary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s v="rock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s v="space exploration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s v="food trucks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s v="plays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s v="people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s v="indie 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s v="documentary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s v="musica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s v="drama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s v="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s v="sp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s v="food trucks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s v="jazz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s v="plays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s v="rock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s v="nonfict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s v="nonfic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s v="tabletop games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s v="pop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s v="classical music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s v="photobook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s v="tabletop gam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s v="wearabl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s v="space exploration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s v="video gam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s v="plays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s v="document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s v="rock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s v="tabletop games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s v="documentary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s v="web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s v="tabletop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s v="plays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s v="photobooks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s v="small batch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s v="musical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s v="photobook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s v="rock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s v="plays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s v="hardware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s v="plays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s v="hardware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s v="wearabl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s v="photobook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s v="science fiction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s v="translation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s v="indie rock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s v="translation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s v="spac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s v="space explora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s v="television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s v="video gam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s v="indie rock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s v="documentary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s v="drama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s v="space exploration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s v="pop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s v="plays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s v="televis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s v="faith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s v="space explora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s v="photobooks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s v="spaces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s v="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s v="rock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s v="photobooks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s v="documentary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s v="plays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s v="electronic music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s v="indie rock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s v="plays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s v="indie rock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s v="hardware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s v="short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s v="space exploration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s v="documentary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s v="documentary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s v="plays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s v="play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s v="photoboo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s v="spac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s v="plays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s v="plays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s v="documentar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s v="photobook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s v="indie rock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s v="rock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s v="pl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s v="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s v="restaurants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s v="indie rock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s v="makerspace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s v="nonfiction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s v="hardware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s v="drama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s v="plays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s v="rock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s v="television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s v="rock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s v="plays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s v="space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s v="radio &amp; podcasts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s v="rock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s v="food trucks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s v="w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s v="drama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s v="television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s v="photobook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s v="wearables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s v="hardware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s v="rock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s v="faith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s v="photobook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s v="musical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s v="rock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s v="wearabl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s v="small batch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s v="tabletop games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s v="classical music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s v="small batch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s v="rock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s v="plays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s v="documentar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s v="small batch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s v="tabletop games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s v="rock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s v="plays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s v="rock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s v="musical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s v="musical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s v="children's 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s v="wearables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s v="world 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s v="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s v="plays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s v="art 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s v="rock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s v="musical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s v="small batch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s v="video games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s v="small batch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s v="pop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s v="hardware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s v="classical music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s v="rock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s v="photobooks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s v="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s v="indie 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s v="shorts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s v="plays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s v="rock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s v="plays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s v="wearabl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s v="animat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s v="hardware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s v="plays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s v="space exploratio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s v="documentar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s v="musical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s v="plays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s v="electronic music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s v="spaces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s v="documentary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s v="musical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s v="indie rock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s v="documentary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s v="food truck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s v="play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s v="wearable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s v="food trucks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s v="nonfict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s v="plays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s v="photobook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s v="plays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s v="rock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s v="documentary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s v="photobooks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s v="electronic music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s v="plays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s v="shorts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s v="anim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s v="mobile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s v="video gam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s v="nonfiction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s v="documentary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s v="short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s v="photo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s v="anim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s v="spaces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s v="play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s v="hardware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s v="musical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s v="po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s v="plays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s v="plays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s v="spaces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s v="indie 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s v="rock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s v="gadgets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s v="rock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s v="indie rock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s v="plays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s v="play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s v="spaces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s v="rock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s v="hardware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s v="documentar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s v="plays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s v="documentar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s v="short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s v="electronic music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s v="radio &amp; podcasts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s v="tabletop games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s v="plays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s v="spac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s v="food truc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s v="wearable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s v="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s v="small batch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s v="television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s v="photoboo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s v="food truck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s v="jazz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s v="makerspac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s v="drama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s v="rock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s v="small batch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s v="plays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s v="indie rock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s v="rock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s v="plays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s v="tabletop games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s v="plays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s v="documentar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s v="indie rock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s v="musical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s v="nonfict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s v="web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s v="hardware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s v="documentary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s v="tabletop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s v="documentary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s v="plays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s v="tabletop games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s v="plays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s v="documentary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s v="photoboo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s v="documentary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s v="pl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s v="hardware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s v="rock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s v="plays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s v="classical music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s v="nonfiction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s v="hardware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s v="rock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s v="art book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s v="metal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s v="indie rock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s v="non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s v="nonfictio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s v="rock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s v="plays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s v="fiction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s v="small batch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s v="animation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s v="plays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s v="plays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s v="rock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s v="televisio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s v="photobooks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s v="musical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s v="spac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s v="wearabl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s v="photoboo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s v="faith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s v="rock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s v="documentary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s v="metal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s v="indie 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s v="documentary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s v="video game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s v="play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s v="art book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s v="makerspace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s v="shorts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s v="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s v="tabletop games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s v="rock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s v="wearable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s v="electronic music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s v="tabletop game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s v="spac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s v="wearable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s v="art book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s v="drama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s v="play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s v="jazz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s v="documentary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s v="musical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s v="pl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s v="indie rock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s v="spaces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s v="tabletop gam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s v="web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s v="pop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s v="tabletop games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s v="plays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s v="hardware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s v="rock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s v="small batch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s v="rock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s v="musical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s v="plays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s v="rock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s v="web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s v="plays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s v="rock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s v="short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s v="radio &amp; podcas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s v="photobook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s v="classical music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s v="hardwar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s v="animat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s v="televis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s v="photobooks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s v="space exploration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s v="photobooks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s v="play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s v="video game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s v="rock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s v="metal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s v="rock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s v="documentary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s v="fiction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s v="metal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s v="children's book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s v="hardware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s v="rock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s v="plays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s v="rock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s v="hardware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s v="documentar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s v="plays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s v="rock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s v="pop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s v="plays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s v="spac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s v="animation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s v="plays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s v="food truc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s v="short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s v="faith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s v="plays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s v="indie rock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s v="small batch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s v="plays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s v="electronic music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s v="rock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s v="photobooks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s v="documentar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s v="animation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s v="classical music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s v="document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s v="wearables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s v="tabletop gam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s v="food truc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s v="spaces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s v="indie rock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s v="faith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s v="indie 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s v="world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s v="classical music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s v="electronic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s v="play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s v="space exploration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s v="maker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s v="plays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s v="plays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s v="nonfiction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s v="small batch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s v="tabletop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s v="food truck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s v="wearables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s v="rock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s v="mobile gam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s v="play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s v="rock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s v="plays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s v="short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s v="classical music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s v="play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s v="short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s v="play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s v="web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s v="wearable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s v="nature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s v="jazz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s v="fiction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s v="food trucks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s v="nonfiction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s v="indie rock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s v="plays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s v="classical music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s v="play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s v="photobook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s v="nonfict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s v="world music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s v="documentar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s v="wearables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s v="play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s v="rock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s v="musical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s v="photoboo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s v="fiction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s v="photobook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s v="musical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s v="play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s v="world music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s v="document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s v="tabletop gam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s v="photobook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s v="indie rock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s v="documentary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s v="space explor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s v="plays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s v="wearabl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s v="documentar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s v="photobooks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s v="rock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s v="space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s v="jazz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s v="shorts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s v="play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s v="mobile game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s v="play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s v="spaces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s v="tabletop gam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s v="spac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s v="web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s v="indie 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s v="tabletop gam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s v="faith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s v="document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s v="musica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s v="spaces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s v="documentary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s v="classical music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s v="play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s v="animation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s v="electronic music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s v="fiction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s v="plays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s v="indie rock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s v="wearables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s v="photobook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s v="tabletop gam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s v="documentary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s v="musical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s v="televis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s v="spaces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s v="nonfiction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s v="short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s v="faith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s v="photobook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s v="animat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s v="documentary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s v="nature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s v="photobooks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s v="rock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s v="indie rock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s v="documenta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s v="space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s v="food truck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s v="play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s v="jazz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s v="hardware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s v="plays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s v="indie rock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s v="space exploration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s v="drama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s v="plays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s v="tabletop gam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s v="science fiction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s v="play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s v="food truck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s v="spaces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s v="photobook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s v="hardware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s v="electronic music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s v="classical music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s v="space explora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s v="rock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s v="rock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s v="spaces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s v="musical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s v="musical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s v="animation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s v="photobook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s v="wearables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s v="hardware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s v="photobooks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s v="photobook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s v="documenta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s v="plays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s v="document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s v="play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s v="faith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s v="jazz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s v="wearable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s v="classical music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s v="plays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s v="small batch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s v="documentary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s v="nonfic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s v="indie rock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s v="drama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s v="nonfiction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s v="classical music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s v="faith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s v="documentary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s v="spaces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s v="indie rock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s v="faith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s v="w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s v="photobooks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s v="spac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s v="meta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s v="rock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s v="pop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s v="anima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s v="nonfiction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s v="spac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s v="nonfiction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s v="rock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s v="restaurant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s v="spac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s v="indie rock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s v="tabletop gam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s v="indie rock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s v="plays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s v="electronic music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s v="small batch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s v="plays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s v="web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s v="nonfict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s v="spaces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s v="rock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s v="short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s v="plays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s v="tabletop gam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s v="musical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s v="rock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s v="children's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s v="web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s v="classical music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s v="jazz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s v="rock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s v="indie rock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s v="play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s v="photobooks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s v="tabletop games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s v="rock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s v="radio &amp; podcast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s v="pop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s v="pl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s v="children's boo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s v="restaurant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s v="spac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s v="play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s v="wearable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s v="play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s v="food truck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s v="indie rock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s v="plays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s v="photobook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s v="spaces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s v="animation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s v="pop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s v="play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s v="wearables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s v="rock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s v="play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s v="rock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s v="documentary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s v="spaces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s v="plays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s v="photobooks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s v="nonfiction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s v="indie rock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s v="nonfic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s v="wearables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s v="hardware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s v="video game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s v="art books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s v="play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s v="photobook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s v="animation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s v="hardware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s v="indie rock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s v="plays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s v="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s v="video game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s v="plays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s v="spaces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s v="plays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s v="spac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s v="rock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s v="jazz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s v="indie rock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s v="wearabl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s v="electronic music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s v="spac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s v="wearable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s v="jazz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s v="plays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s v="rock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s v="indie rock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s v="jazz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s v="wearables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s v="documentary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s v="electronic 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s v="hardware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s v="anima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s v="musical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s v="video gam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s v="rock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s v="plays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s v="rock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s v="plays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s v="metal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s v="shorts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s v="rock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s v="drama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s v="faith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s v="faith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s v="food truck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s v="peopl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s v="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s v="plays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s v="web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s v="jazz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s v="nature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s v="documentary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s v="dram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s v="web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s v="wearabl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s v="tabletop gam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s v="play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s v="video games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s v="indie rock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s v="indie rock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s v="musical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s v="classical music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s v="mobile games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s v="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s v="web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s v="space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s v="rock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s v="photobook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s v="plays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s v="indie rock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s v="musical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s v="nonfiction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s v="indie 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s v="world music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s v="plays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s v="plays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s v="rock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s v="translation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s v="video gam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s v="photobooks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s v="indie rock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s v="translation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s v="food truc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s v="photobooks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s v="small batch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s v="documentary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s v="indie rock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s v="documentar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s v="photobook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s v="wearables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s v="hardware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s v="animat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s v="web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s v="small batch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s v="art books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s v="rock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s v="indie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s v="rock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s v="musica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s v="indie rock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s v="audio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s v="children's book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s v="science fiction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s v="plays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s v="plays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s v="small batch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s v="musical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s v="rock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s v="electronic music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s v="pop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s v="space exploration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s v="fic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s v="space exploration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s v="plays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s v="play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s v="documentary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s v="fiction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s v="shorts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s v="metal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s v="people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s v="indie 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s v="rock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s v="food trucks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s v="jazz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s v="hardware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s v="drama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s v="plays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s v="indie rock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s v="documentary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s v="indie rock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s v="science fiction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s v="rock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s v="rock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s v="jazz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s v="children's book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s v="play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s v="rock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s v="documentary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s v="plays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s v="documentar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s v="pop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s v="spaces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s v="nonfiction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s v="hardware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s v="spaces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s v="rock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s v="documentary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s v="web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s v="wearables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s v="wearables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s v="documentary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s v="plays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s v="mobile game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s v="pop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s v="photobooks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s v="hardware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s v="musical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s v="wearables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s v="radio &amp; podcasts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s v="pop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s v="translation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s v="places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s v="space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s v="indie rock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s v="radio &amp; podcast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s v="plays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s v="rock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s v="plays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s v="tabletop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s v="play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s v="tabletop games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s v="makerspac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s v="video gam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s v="wearabl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s v="tabletop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s v="children's book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s v="electronic music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s v="indie 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s v="nonfiction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s v="classical music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s v="indie rock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s v="nonfiction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s v="rock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s v="drama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s v="play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s v="video gam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s v="play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s v="radio &amp; podcast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s v="plays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s v="rock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s v="shorts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s v="documentary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s v="musical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s v="indie rock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s v="space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s v="plays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s v="wearables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s v="documentary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s v="pop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s v="indie rock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s v="rock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s v="metal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s v="tabletop game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s v="indie rock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s v="documentary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s v="art book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s v="jazz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s v="photobooks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s v="nonfiction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s v="electronic music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s v="indie 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s v="electronic music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s v="photobooks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s v="photo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s v="children's 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s v="rock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s v="food truck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s v="space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s v="indie rock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s v="plays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s v="televis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s v="play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s v="wearables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s v="rock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s v="mobile games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s v="tabletop games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s v="documentary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s v="wearabl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s v="hardware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s v="indie 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s v="metal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s v="musical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s v="television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s v="musical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s v="jazz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s v="art book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s v="tabletop gam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s v="makerspaces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s v="plays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s v="documentary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s v="space exploration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s v="tabletop game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s v="po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s v="gadgets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s v="indie rock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s v="spac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s v="small batch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s v="play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s v="short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s v="place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s v="animation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s v="hardwar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s v="nonfiction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s v="document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s v="electronic music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s v="rock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s v="play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s v="children's 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s v="rock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s v="plays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s v="small batch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s v="play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s v="fict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s v="documentary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s v="pop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s v="documentary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s v="rock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s v="short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s v="nonfictio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s v="restaurants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s v="tabletop games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s v="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s v="short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s v="nonfiction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s v="animation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s v="indie rock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s v="wearables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s v="world music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s v="places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s v="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s v="photobooks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s v="rock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s v="animation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s v="photobook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s v="indie 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s v="short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s v="plays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s v="children's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s v="animation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s v="pop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s v="electronic musi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s v="nonfiction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s v="rock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s v="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s v="children's boo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s v="plays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s v="wearables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s v="space exploration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s v="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s v="classical 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s v="photobooks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s v="photobook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s v="indie 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s v="pop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s v="rock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s v="indie rock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s v="shorts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s v="nonfiction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s v="rock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s v="rock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s v="translation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s v="animation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s v="radio &amp; podcast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s v="web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s v="musical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s v="science fiction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s v="plays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s v="plays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s v="rock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s v="children's books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s v="indie rock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s v="web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s v="photobooks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s v="musica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s v="video games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s v="musica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s v="indie rock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s v="science fiction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s v="play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s v="web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s v="food truc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s v="fait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s v="spac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s v="tabletop gam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s v="non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s v="space explora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s v="nonfict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s v="wearables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s v="shorts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s v="metal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s v="tabletop games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s v="indie rock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s v="pl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s v="indie 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s v="tabletop game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s v="play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s v="rock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s v="hardware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s v="indie rock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s v="plays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s v="translation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s v="music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s v="metal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s v="document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s v="nonfiction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s v="plays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s v="musica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s v="hardware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s v="video games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s v="pop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s v="electronic music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s v="indie rock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s v="play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s v="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s v="hardware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s v="tabletop game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s v="play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s v="science fiction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s v="indie rock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s v="animation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s v="indie rock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s v="children's book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s v="indie rock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s v="restaurants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s v="indie rock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s v="classical music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s v="indie rock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s v="plays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s v="shor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s v="radio &amp; podcast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s v="photo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s v="food truc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s v="tabletop game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s v="musical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s v="hardware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s v="indie rock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s v="faith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s v="world music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s v="indie rock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s v="video gam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s v="web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s v="plays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s v="space explor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s v="video game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s v="radio &amp; podcasts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s v="jazz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s v="plays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s v="photobook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s v="video games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s v="rock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s v="food trucks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s v="plays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s v="pop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s v="wearables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s v="plays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s v="video games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s v="nonfic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s v="jazz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s v="spac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s v="video gam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s v="gadget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s v="rock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s v="faith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s v="metal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s v="indie rock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s v="fiction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s v="faith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s v="web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s v="makerspaces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s v="pop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s v="plays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s v="people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s v="plays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s v="tabletop game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s v="food trucks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s v="spac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s v="electronic music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s v="radio &amp; podcasts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s v="plays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s v="tabletop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s v="mobile games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s v="drama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s v="indie rock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s v="jazz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s v="rock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s v="drama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s v="jazz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s v="electronic music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s v="indie rock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s v="plays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s v="documentary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s v="pop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s v="jazz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s v="plays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s v="space exploration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s v="metal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s v="fiction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s v="indie rock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s v="nonfiction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s v="children's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s v="people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s v="small batch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s v="wearables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s v="indie rock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s v="television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s v="plays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s v="tabletop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s v="video game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s v="space exploration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s v="plays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s v="indie rock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s v="mobile game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s v="photobook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s v="rock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s v="rock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s v="electronic music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s v="indie rock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s v="plac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s v="radio &amp; podcast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s v="drama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s v="plays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s v="short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s v="documentary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s v="rock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s v="wearabl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s v="indie rock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s v="wearabl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s v="tabletop games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s v="musical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s v="world music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s v="space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s v="classical music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s v="plays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s v="metal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s v="musica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s v="small batc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s v="gadget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s v="translation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s v="web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s v="animation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s v="jazz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s v="children's book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s v="dram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s v="web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s v="wearables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s v="plays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s v="gadgets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s v="rock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s v="classical music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s v="children's books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s v="plays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s v="hardware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s v="indie rock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s v="wearable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s v="radio &amp; podcasts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s v="food truck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s v="plays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s v="play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s v="video gam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s v="indie rock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s v="plays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s v="musical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s v="play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s v="radio &amp; podcasts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s v="plays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s v="gadget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s v="indie 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s v="nonfiction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s v="documentary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s v="jazz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s v="indie 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s v="plays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s v="metal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s v="plays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s v="video games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s v="natur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s v="animation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s v="rock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s v="faith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s v="television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s v="tabletop games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s v="indie rock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s v="wearabl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s v="science fic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s v="indie rock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s v="short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s v="pop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s v="indie rock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s v="indie rock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s v="plays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s v="rock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s v="space exploration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s v="plays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s v="food trucks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s v="web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s v="hardware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s v="indie rock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s v="wearables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s v="electronic music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s v="plays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s v="television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s v="indie rock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s v="tabletop games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s v="rock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s v="tabletop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s v="jazz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s v="art book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s v="plays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s v="photobooks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s v="plays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s v="video gam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s v="space explorat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s v="indie rock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s v="pop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s v="wearable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s v="plays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s v="indie rock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s v="nature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s v="wearables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s v="pop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s v="electronic music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s v="people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s v="wearabl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s v="web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s v="drama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s v="plays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s v="photo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s v="sp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s v="food trucks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s v="small batch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s v="musica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s v="tabletop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s v="mobile gam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s v="non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s v="video game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s v="plays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s v="space explor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s v="science fict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s v="play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s v="tabletop games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s v="indie 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s v="rock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s v="plays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s v="rock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s v="people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s v="spac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s v="musical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s v="play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s v="plays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s v="plac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s v="jazz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s v="web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s v="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s v="world music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s v="children's books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s v="play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s v="translation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s v="gadget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s v="animation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s v="jazz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s v="food trucks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s v="people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s v="video gam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s v="web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s v="web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s v="tabletop gam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s v="play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s v="translation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s v="jazz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s v="plays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s v="gadget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s v="nonfictio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s v="food trucks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s v="tabletop games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s v="rock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s v="wearables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s v="plays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s v="electronic music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s v="video gam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s v="plays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s v="plays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s v="photobook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s v="play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s v="spac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s v="hardware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s v="spac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s v="play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s v="video games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s v="nature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s v="food trucks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s v="spac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s v="mobile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s v="radio &amp; podcasts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s v="indie rock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s v="classical music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s v="food truck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s v="plays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s v="video games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s v="musical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s v="space exploration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s v="metal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s v="electronic music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s v="plays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s v="wearable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s v="animat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s v="food trucks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s v="plays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s v="tabletop gam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s v="hardware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s v="electronic music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s v="faith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s v="space explor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s v="short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s v="jazz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s v="televis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s v="video games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s v="short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s v="hardware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s v="indie rock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s v="space exploration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s v="play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s v="tabletop gam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s v="jazz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s v="tabletop games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s v="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s v="electronic music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s v="video game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s v="small batch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s v="video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s v="tabletop games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s v="rock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s v="short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s v="spaces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s v="places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s v="animation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s v="web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s v="hardwa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s v="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s v="spaces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s v="plays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s v="nature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s v="art book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s v="plays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s v="web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s v="mobile game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s v="science fiction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s v="drama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s v="faith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s v="jazz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s v="shor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s v="metal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s v="wearables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s v="world music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s v="fiction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s v="photobooks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s v="indie rock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s v="plays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s v="met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s v="jazz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s v="spac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s v="video gam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s v="plays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s v="plays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s v="plays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s v="hardware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s v="indie rock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s v="jazz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s v="faith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s v="video game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s v="nonfic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s v="video gam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s v="fict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s v="musical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s v="food trucks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s v="food truck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s v="children's books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s v="animat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s v="rock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s v="restaurant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s v="gadget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s v="mobile game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s v="food trucks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s v="animation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s v="plays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s v="space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s v="animation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s v="web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s v="mobile gam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s v="play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s v="restauran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s v="video gam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s v="fic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s v="short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s v="plays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s v="tabletop games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s v="drama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s v="plays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s v="web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s v="science fic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s v="animat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s v="electronic music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s v="television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s v="musical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s v="translation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s v="web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s v="play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s v="jazz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s v="fiction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s v="restaurants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s v="translation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s v="space exploration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s v="science fiction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s v="food truc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s v="places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s v="plays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s v="musical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s v="nature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s v="tabletop game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s v="indie rock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s v="web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s v="art book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s v="animation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s v="small batch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s v="musical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s v="food truck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s v="spac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s v="children's book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s v="food trucks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s v="televis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s v="play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s v="web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s v="animation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s v="mobile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s v="food truck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s v="spac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s v="plays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s v="spac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s v="people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s v="musical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s v="animation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s v="pop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s v="spac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s v="play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s v="video game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s v="animation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s v="photoboo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s v="jazz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s v="food trucks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s v="play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s v="video game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s v="animation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s v="tabletop games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s v="science fiction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s v="faith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s v="food trucks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s v="photobooks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s v="small bat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s v="plays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s v="play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s v="children's boo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s v="video games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s v="video game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s v="wearables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s v="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s v="gadget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s v="jazz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s v="mobile games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s v="plays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s v="plays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s v="animation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s v="space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s v="plays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s v="space exploration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s v="electronic music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s v="metal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s v="plays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s v="video game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s v="plays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s v="audio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s v="play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s v="photobook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s v="animation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s v="video games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s v="plays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s v="web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s v="drama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s v="fiction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s v="food truck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s v="art book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s v="gadge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s v="web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s v="children's book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s v="plays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s v="video games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s v="animation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s v="jazz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s v="children's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s v="w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s v="web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s v="faith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s v="children's books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s v="space exploration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s v="video game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s v="food truck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s v="wearable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s v="play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s v="food truc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s v="photobooks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s v="musical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s v="translation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s v="wearabl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s v="video games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s v="translation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s v="space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s v="classical music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s v="hardware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s v="video game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s v="play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s v="video gam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s v="wearable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s v="spac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s v="photobook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s v="translation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s v="video gam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s v="food truck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s v="animation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s v="faith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s v="space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s v="video game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s v="food truck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s v="plays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s v="musical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s v="web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s v="mobile gam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s v="children's books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s v="web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s v="video game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s v="world music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s v="places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s v="plays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s v="translations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s v="animation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s v="video game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s v="food truck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s v="spaces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s v="drama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s v="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s v="food truck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s v="fiction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s v="food trucks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s v="musical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s v="nonfic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s v="animation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s v="tabletop games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s v="gadget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s v="science fiction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s v="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s v="space explor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s v="animation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s v="mobile games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s v="video games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s v="play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s v="video gam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s v="web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s v="plays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s v="web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s v="video game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s v="audio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s v="nature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s v="mobile game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s v="wearabl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s v="spac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s v="translation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s v="gadgets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s v="plays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s v="fiction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s v="photobook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s v="web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s v="musical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s v="play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s v="food truck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s v="translations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s v="web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s v="food truck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s v="video game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s v="food trucks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s v="anima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s v="wearabl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s v="spac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s v="animation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s v="translation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s v="people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s v="musical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s v="drama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s v="drama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s v="video games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s v="mobile game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s v="translation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s v="fiction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s v="pl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s v="people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s v="food trucks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s v="food trucks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s v="children's books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s v="plays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s v="spaces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s v="musical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s v="plays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s v="science fiction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s v="drama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s v="drama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s v="drama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s v="drama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s v="animation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s v="animation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s v="mobile games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s v="places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s v="faith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s v="photobooks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s v="food trucks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s v="children's books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s v="musical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s v="plays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s v="plays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s v="plays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s v="plays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CA573-C7BD-448E-9468-5DE1BBFB8CD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13FDC-75FF-469E-9CC8-CECA5DC4277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76" firstHeaderRow="1" firstDataRow="2" firstDataCol="1" rowPageCount="2" colPageCount="1"/>
  <pivotFields count="23">
    <pivotField showAll="0"/>
    <pivotField showAll="0"/>
    <pivotField showAll="0"/>
    <pivotField axis="axisRow" numFmtId="44" showAll="0">
      <items count="446">
        <item x="131"/>
        <item x="430"/>
        <item x="383"/>
        <item x="311"/>
        <item x="379"/>
        <item x="420"/>
        <item x="359"/>
        <item x="396"/>
        <item x="322"/>
        <item x="423"/>
        <item x="288"/>
        <item x="345"/>
        <item x="226"/>
        <item x="366"/>
        <item x="375"/>
        <item x="353"/>
        <item x="426"/>
        <item x="346"/>
        <item x="357"/>
        <item x="260"/>
        <item x="176"/>
        <item x="363"/>
        <item x="348"/>
        <item x="263"/>
        <item x="444"/>
        <item x="422"/>
        <item x="225"/>
        <item x="374"/>
        <item x="335"/>
        <item x="351"/>
        <item x="258"/>
        <item x="254"/>
        <item x="256"/>
        <item x="305"/>
        <item x="310"/>
        <item x="358"/>
        <item x="252"/>
        <item x="34"/>
        <item x="371"/>
        <item x="411"/>
        <item x="421"/>
        <item x="443"/>
        <item x="402"/>
        <item x="275"/>
        <item x="441"/>
        <item x="89"/>
        <item x="285"/>
        <item x="274"/>
        <item x="317"/>
        <item x="337"/>
        <item x="308"/>
        <item x="440"/>
        <item x="151"/>
        <item x="370"/>
        <item x="355"/>
        <item x="160"/>
        <item x="321"/>
        <item x="354"/>
        <item x="391"/>
        <item x="162"/>
        <item x="304"/>
        <item x="253"/>
        <item x="186"/>
        <item x="392"/>
        <item x="318"/>
        <item x="312"/>
        <item x="297"/>
        <item x="309"/>
        <item x="90"/>
        <item x="399"/>
        <item x="255"/>
        <item x="330"/>
        <item x="217"/>
        <item x="405"/>
        <item x="303"/>
        <item x="129"/>
        <item x="150"/>
        <item x="239"/>
        <item x="287"/>
        <item x="214"/>
        <item x="325"/>
        <item x="315"/>
        <item x="238"/>
        <item x="334"/>
        <item x="41"/>
        <item x="173"/>
        <item x="331"/>
        <item x="307"/>
        <item x="300"/>
        <item x="267"/>
        <item x="271"/>
        <item x="417"/>
        <item x="139"/>
        <item x="126"/>
        <item x="62"/>
        <item x="360"/>
        <item x="284"/>
        <item x="242"/>
        <item x="352"/>
        <item x="128"/>
        <item x="344"/>
        <item x="432"/>
        <item x="65"/>
        <item x="294"/>
        <item x="114"/>
        <item x="166"/>
        <item x="280"/>
        <item x="340"/>
        <item x="262"/>
        <item x="227"/>
        <item x="264"/>
        <item x="108"/>
        <item x="296"/>
        <item x="276"/>
        <item x="389"/>
        <item x="14"/>
        <item x="222"/>
        <item x="382"/>
        <item x="224"/>
        <item x="61"/>
        <item x="201"/>
        <item x="338"/>
        <item x="147"/>
        <item x="117"/>
        <item x="272"/>
        <item x="327"/>
        <item x="212"/>
        <item x="401"/>
        <item x="72"/>
        <item x="435"/>
        <item x="295"/>
        <item x="332"/>
        <item x="397"/>
        <item x="43"/>
        <item x="204"/>
        <item x="343"/>
        <item x="228"/>
        <item x="197"/>
        <item x="216"/>
        <item x="333"/>
        <item x="433"/>
        <item x="127"/>
        <item x="378"/>
        <item x="153"/>
        <item x="103"/>
        <item x="145"/>
        <item x="101"/>
        <item x="329"/>
        <item x="63"/>
        <item x="341"/>
        <item x="175"/>
        <item x="240"/>
        <item x="270"/>
        <item x="229"/>
        <item x="372"/>
        <item x="377"/>
        <item x="164"/>
        <item x="251"/>
        <item x="157"/>
        <item x="301"/>
        <item x="278"/>
        <item x="313"/>
        <item x="195"/>
        <item x="57"/>
        <item x="220"/>
        <item x="279"/>
        <item x="298"/>
        <item x="179"/>
        <item x="394"/>
        <item x="140"/>
        <item x="412"/>
        <item x="202"/>
        <item x="223"/>
        <item x="384"/>
        <item x="67"/>
        <item x="286"/>
        <item x="249"/>
        <item x="246"/>
        <item x="174"/>
        <item x="248"/>
        <item x="119"/>
        <item x="418"/>
        <item x="236"/>
        <item x="1"/>
        <item x="393"/>
        <item x="277"/>
        <item x="415"/>
        <item x="210"/>
        <item x="163"/>
        <item x="306"/>
        <item x="37"/>
        <item x="316"/>
        <item x="324"/>
        <item x="132"/>
        <item x="215"/>
        <item x="257"/>
        <item x="78"/>
        <item x="431"/>
        <item x="27"/>
        <item x="259"/>
        <item x="302"/>
        <item x="326"/>
        <item x="237"/>
        <item x="87"/>
        <item x="191"/>
        <item x="414"/>
        <item x="170"/>
        <item x="171"/>
        <item x="77"/>
        <item x="409"/>
        <item x="289"/>
        <item x="142"/>
        <item x="49"/>
        <item x="234"/>
        <item x="328"/>
        <item x="59"/>
        <item x="185"/>
        <item x="69"/>
        <item x="10"/>
        <item x="349"/>
        <item x="206"/>
        <item x="189"/>
        <item x="95"/>
        <item x="74"/>
        <item x="144"/>
        <item x="143"/>
        <item x="53"/>
        <item x="442"/>
        <item x="361"/>
        <item x="52"/>
        <item x="104"/>
        <item x="368"/>
        <item x="94"/>
        <item x="413"/>
        <item x="96"/>
        <item x="282"/>
        <item x="130"/>
        <item x="213"/>
        <item x="219"/>
        <item x="135"/>
        <item x="22"/>
        <item x="190"/>
        <item x="416"/>
        <item x="99"/>
        <item x="91"/>
        <item x="250"/>
        <item x="169"/>
        <item x="155"/>
        <item x="205"/>
        <item x="364"/>
        <item x="342"/>
        <item x="231"/>
        <item x="48"/>
        <item x="192"/>
        <item x="385"/>
        <item x="12"/>
        <item x="319"/>
        <item x="365"/>
        <item x="194"/>
        <item x="265"/>
        <item x="47"/>
        <item x="230"/>
        <item x="367"/>
        <item x="218"/>
        <item x="395"/>
        <item x="76"/>
        <item x="336"/>
        <item x="182"/>
        <item x="410"/>
        <item x="115"/>
        <item x="221"/>
        <item x="183"/>
        <item x="293"/>
        <item x="38"/>
        <item x="177"/>
        <item x="141"/>
        <item x="112"/>
        <item x="180"/>
        <item x="84"/>
        <item x="149"/>
        <item x="235"/>
        <item x="45"/>
        <item x="124"/>
        <item x="82"/>
        <item x="105"/>
        <item x="439"/>
        <item x="55"/>
        <item x="93"/>
        <item x="184"/>
        <item x="373"/>
        <item x="398"/>
        <item x="116"/>
        <item x="88"/>
        <item x="159"/>
        <item x="434"/>
        <item x="26"/>
        <item x="113"/>
        <item x="111"/>
        <item x="85"/>
        <item x="241"/>
        <item x="269"/>
        <item x="64"/>
        <item x="245"/>
        <item x="200"/>
        <item x="207"/>
        <item x="120"/>
        <item x="23"/>
        <item x="86"/>
        <item x="122"/>
        <item x="98"/>
        <item x="161"/>
        <item x="244"/>
        <item x="123"/>
        <item x="56"/>
        <item x="167"/>
        <item x="148"/>
        <item x="8"/>
        <item x="136"/>
        <item x="188"/>
        <item x="208"/>
        <item x="109"/>
        <item x="154"/>
        <item x="46"/>
        <item x="152"/>
        <item x="299"/>
        <item x="5"/>
        <item x="350"/>
        <item x="168"/>
        <item x="261"/>
        <item x="110"/>
        <item x="243"/>
        <item x="35"/>
        <item x="314"/>
        <item x="320"/>
        <item x="339"/>
        <item x="13"/>
        <item x="30"/>
        <item x="387"/>
        <item x="429"/>
        <item x="137"/>
        <item x="97"/>
        <item x="121"/>
        <item x="70"/>
        <item x="211"/>
        <item x="75"/>
        <item x="32"/>
        <item x="347"/>
        <item x="247"/>
        <item x="138"/>
        <item x="7"/>
        <item x="209"/>
        <item x="187"/>
        <item x="165"/>
        <item x="51"/>
        <item x="133"/>
        <item x="369"/>
        <item x="193"/>
        <item x="178"/>
        <item x="25"/>
        <item x="125"/>
        <item x="134"/>
        <item x="156"/>
        <item x="4"/>
        <item x="80"/>
        <item x="404"/>
        <item x="232"/>
        <item x="36"/>
        <item x="28"/>
        <item x="68"/>
        <item x="20"/>
        <item x="29"/>
        <item x="81"/>
        <item x="181"/>
        <item x="323"/>
        <item x="100"/>
        <item x="83"/>
        <item x="71"/>
        <item x="380"/>
        <item x="50"/>
        <item x="21"/>
        <item x="79"/>
        <item x="172"/>
        <item x="11"/>
        <item x="107"/>
        <item x="146"/>
        <item x="92"/>
        <item x="273"/>
        <item x="118"/>
        <item x="356"/>
        <item x="198"/>
        <item x="428"/>
        <item x="40"/>
        <item x="266"/>
        <item x="39"/>
        <item x="283"/>
        <item x="424"/>
        <item x="33"/>
        <item x="54"/>
        <item x="106"/>
        <item x="18"/>
        <item x="386"/>
        <item x="158"/>
        <item x="24"/>
        <item x="73"/>
        <item x="6"/>
        <item x="268"/>
        <item x="9"/>
        <item x="291"/>
        <item x="17"/>
        <item x="203"/>
        <item x="58"/>
        <item x="16"/>
        <item x="102"/>
        <item x="3"/>
        <item x="388"/>
        <item x="438"/>
        <item x="376"/>
        <item x="2"/>
        <item x="66"/>
        <item x="199"/>
        <item x="15"/>
        <item x="425"/>
        <item x="19"/>
        <item x="427"/>
        <item x="290"/>
        <item x="390"/>
        <item x="292"/>
        <item x="0"/>
        <item x="233"/>
        <item x="42"/>
        <item x="381"/>
        <item x="44"/>
        <item x="362"/>
        <item x="406"/>
        <item x="281"/>
        <item x="400"/>
        <item x="196"/>
        <item x="60"/>
        <item x="436"/>
        <item x="407"/>
        <item x="31"/>
        <item x="408"/>
        <item x="419"/>
        <item x="437"/>
        <item x="403"/>
        <item t="default"/>
      </items>
    </pivotField>
    <pivotField numFmtId="164" showAll="0"/>
    <pivotField axis="axisCol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723"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Page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3"/>
  </rowFields>
  <rowItems count="71">
    <i>
      <x/>
    </i>
    <i>
      <x v="8"/>
    </i>
    <i>
      <x v="10"/>
    </i>
    <i>
      <x v="12"/>
    </i>
    <i>
      <x v="13"/>
    </i>
    <i>
      <x v="17"/>
    </i>
    <i>
      <x v="20"/>
    </i>
    <i>
      <x v="21"/>
    </i>
    <i>
      <x v="22"/>
    </i>
    <i>
      <x v="23"/>
    </i>
    <i>
      <x v="26"/>
    </i>
    <i>
      <x v="27"/>
    </i>
    <i>
      <x v="28"/>
    </i>
    <i>
      <x v="30"/>
    </i>
    <i>
      <x v="31"/>
    </i>
    <i>
      <x v="37"/>
    </i>
    <i>
      <x v="43"/>
    </i>
    <i>
      <x v="44"/>
    </i>
    <i>
      <x v="45"/>
    </i>
    <i>
      <x v="52"/>
    </i>
    <i>
      <x v="53"/>
    </i>
    <i>
      <x v="55"/>
    </i>
    <i>
      <x v="56"/>
    </i>
    <i>
      <x v="59"/>
    </i>
    <i>
      <x v="61"/>
    </i>
    <i>
      <x v="68"/>
    </i>
    <i>
      <x v="75"/>
    </i>
    <i>
      <x v="76"/>
    </i>
    <i>
      <x v="81"/>
    </i>
    <i>
      <x v="82"/>
    </i>
    <i>
      <x v="84"/>
    </i>
    <i>
      <x v="89"/>
    </i>
    <i>
      <x v="90"/>
    </i>
    <i>
      <x v="92"/>
    </i>
    <i>
      <x v="93"/>
    </i>
    <i>
      <x v="94"/>
    </i>
    <i>
      <x v="95"/>
    </i>
    <i>
      <x v="98"/>
    </i>
    <i>
      <x v="99"/>
    </i>
    <i>
      <x v="102"/>
    </i>
    <i>
      <x v="105"/>
    </i>
    <i>
      <x v="108"/>
    </i>
    <i>
      <x v="115"/>
    </i>
    <i>
      <x v="122"/>
    </i>
    <i>
      <x v="123"/>
    </i>
    <i>
      <x v="130"/>
    </i>
    <i>
      <x v="133"/>
    </i>
    <i>
      <x v="136"/>
    </i>
    <i>
      <x v="141"/>
    </i>
    <i>
      <x v="143"/>
    </i>
    <i>
      <x v="148"/>
    </i>
    <i>
      <x v="163"/>
    </i>
    <i>
      <x v="169"/>
    </i>
    <i>
      <x v="174"/>
    </i>
    <i>
      <x v="183"/>
    </i>
    <i>
      <x v="190"/>
    </i>
    <i>
      <x v="195"/>
    </i>
    <i>
      <x v="198"/>
    </i>
    <i>
      <x v="208"/>
    </i>
    <i>
      <x v="218"/>
    </i>
    <i>
      <x v="234"/>
    </i>
    <i>
      <x v="240"/>
    </i>
    <i>
      <x v="252"/>
    </i>
    <i>
      <x v="255"/>
    </i>
    <i>
      <x v="265"/>
    </i>
    <i>
      <x v="281"/>
    </i>
    <i>
      <x v="302"/>
    </i>
    <i>
      <x v="306"/>
    </i>
    <i>
      <x v="316"/>
    </i>
    <i>
      <x v="35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7" item="24" hier="-1"/>
  </pageFields>
  <dataFields count="1">
    <dataField name="Sum of Average Donation" fld="15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892F8-C2CF-41BA-BD4B-F0DD3A9883C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1829B-250F-4CA9-B761-5C09B7CF53F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axis="axisRow" showAll="0">
      <items count="43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2BA2-3F3E-43C5-8BE3-A2B79F1F4001}">
  <dimension ref="A1:E18"/>
  <sheetViews>
    <sheetView tabSelected="1" workbookViewId="0">
      <selection activeCell="G30" sqref="G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8358</v>
      </c>
      <c r="B1" t="s">
        <v>8313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4" t="s">
        <v>8373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4" t="s">
        <v>8374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4" t="s">
        <v>8375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4" t="s">
        <v>8376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4" t="s">
        <v>8378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4" t="s">
        <v>8367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4" t="s">
        <v>8368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4" t="s">
        <v>8369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4" t="s">
        <v>8370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4" t="s">
        <v>8371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C7232-D24E-4598-923B-D22AD60E0FE3}">
  <dimension ref="A1:H13"/>
  <sheetViews>
    <sheetView workbookViewId="0">
      <selection activeCell="F4" sqref="F4"/>
    </sheetView>
  </sheetViews>
  <sheetFormatPr defaultColWidth="17.140625" defaultRowHeight="15.75" x14ac:dyDescent="0.25"/>
  <cols>
    <col min="1" max="1" width="21.42578125" style="26" customWidth="1"/>
    <col min="2" max="16384" width="17.140625" style="26"/>
  </cols>
  <sheetData>
    <row r="1" spans="1:8" ht="31.5" x14ac:dyDescent="0.25">
      <c r="A1" s="26" t="s">
        <v>8381</v>
      </c>
      <c r="B1" s="26" t="s">
        <v>8399</v>
      </c>
      <c r="C1" s="26" t="s">
        <v>8400</v>
      </c>
      <c r="D1" s="25" t="s">
        <v>8401</v>
      </c>
      <c r="E1" s="25" t="s">
        <v>8402</v>
      </c>
      <c r="F1" s="25" t="s">
        <v>8403</v>
      </c>
      <c r="G1" s="25" t="s">
        <v>8404</v>
      </c>
      <c r="H1" s="25" t="s">
        <v>8405</v>
      </c>
    </row>
    <row r="2" spans="1:8" x14ac:dyDescent="0.25">
      <c r="A2" s="26" t="s">
        <v>8406</v>
      </c>
      <c r="B2" s="26">
        <f>COUNTIFS(Kickstarter!$D:$D,"&lt;1000",Kickstarter!$F:$F,"successful",Kickstarter!$R:$R,"plays")</f>
        <v>141</v>
      </c>
      <c r="C2" s="26">
        <f>COUNTIFS(Kickstarter!$D:$D,"&lt;1000",Kickstarter!$F:$F,"failed",Kickstarter!$R:$R,"plays")</f>
        <v>45</v>
      </c>
      <c r="D2" s="26">
        <f>COUNTIFS(Kickstarter!$D:$D,"&lt;1000",Kickstarter!$F:$F,"canceled",Kickstarter!$R:$R,"plays")</f>
        <v>0</v>
      </c>
      <c r="E2" s="26">
        <f>SUM('Outcomes Based on Goals'!B2:C2)</f>
        <v>186</v>
      </c>
      <c r="F2" s="27">
        <f>B2/E2*100</f>
        <v>75.806451612903231</v>
      </c>
      <c r="G2" s="27">
        <f>C2/E2*100</f>
        <v>24.193548387096776</v>
      </c>
      <c r="H2" s="26">
        <f>D2/E2*100</f>
        <v>0</v>
      </c>
    </row>
    <row r="3" spans="1:8" x14ac:dyDescent="0.25">
      <c r="A3" s="26" t="s">
        <v>8407</v>
      </c>
      <c r="B3" s="26">
        <f>COUNTIFS(Kickstarter!$D:$D,"&gt;=1000",Kickstarter!$D:$D,"&lt;=4999",Kickstarter!$F:$F,"successful",Kickstarter!$R:$R,"plays")</f>
        <v>388</v>
      </c>
      <c r="C3" s="26">
        <f>COUNTIFS(Kickstarter!$D:$D,"&gt;=1000",Kickstarter!$D:$D,"&lt;4999",Kickstarter!$F:$F,"failed",Kickstarter!$R:$R,"plays")</f>
        <v>146</v>
      </c>
      <c r="D3" s="26">
        <f>COUNTIFS(Kickstarter!$D:$D,"&gt;=1000",Kickstarter!$D:$D,"&lt;4999",Kickstarter!$F:$F,"canceled",Kickstarter!$R:$R,"plays")</f>
        <v>0</v>
      </c>
      <c r="E3" s="26">
        <f>SUM('Outcomes Based on Goals'!B3:C3)</f>
        <v>534</v>
      </c>
      <c r="F3" s="27">
        <f t="shared" ref="F3:F13" si="0">B3/E3*100</f>
        <v>72.659176029962552</v>
      </c>
      <c r="G3" s="27">
        <f t="shared" ref="G3:G13" si="1">C3/E3*100</f>
        <v>27.340823970037455</v>
      </c>
      <c r="H3" s="26">
        <f t="shared" ref="H3:H13" si="2">D3/E3*100</f>
        <v>0</v>
      </c>
    </row>
    <row r="4" spans="1:8" x14ac:dyDescent="0.25">
      <c r="A4" s="26" t="s">
        <v>8408</v>
      </c>
      <c r="B4" s="26">
        <f>COUNTIFS(Kickstarter!$D:$D,"&gt;=5000",Kickstarter!$D:$D,"&lt;=9999",Kickstarter!$F:$F,"successful",Kickstarter!$R:$R,"plays")</f>
        <v>93</v>
      </c>
      <c r="C4" s="26">
        <f>COUNTIFS(Kickstarter!$D:$D,"&gt;=5000",Kickstarter!$D:$D,"&lt;9999",Kickstarter!$F:$F,"failed",Kickstarter!$R:$R,"plays")</f>
        <v>76</v>
      </c>
      <c r="D4" s="26">
        <f>COUNTIFS(Kickstarter!$D:$D,"&gt;=5000",Kickstarter!$D:$D,"&lt;9999",Kickstarter!$F:$F,"canceled",Kickstarter!$R:$R,"plays")</f>
        <v>0</v>
      </c>
      <c r="E4" s="26">
        <f>SUM('Outcomes Based on Goals'!B4:C4)</f>
        <v>169</v>
      </c>
      <c r="F4" s="27">
        <f t="shared" si="0"/>
        <v>55.029585798816569</v>
      </c>
      <c r="G4" s="27">
        <f t="shared" si="1"/>
        <v>44.970414201183431</v>
      </c>
      <c r="H4" s="26">
        <f t="shared" si="2"/>
        <v>0</v>
      </c>
    </row>
    <row r="5" spans="1:8" x14ac:dyDescent="0.25">
      <c r="A5" s="26" t="s">
        <v>8409</v>
      </c>
      <c r="B5" s="26">
        <f>COUNTIFS(Kickstarter!$D:$D,"&gt;=10000",Kickstarter!$D:$D,"&lt;=14999",Kickstarter!$F:$F,"successful",Kickstarter!$R:$R,"plays")</f>
        <v>39</v>
      </c>
      <c r="C5" s="26">
        <f>COUNTIFS(Kickstarter!$D:$D,"&gt;=10000",Kickstarter!$D:$D,"&lt;14999",Kickstarter!$F:$F,"failed",Kickstarter!$R:$R,"plays")</f>
        <v>33</v>
      </c>
      <c r="D5" s="26">
        <f>COUNTIFS(Kickstarter!$D:$D,"&gt;=10000",Kickstarter!$D:$D,"&lt;14999",Kickstarter!$F:$F,"canceled",Kickstarter!$R:$R,"plays")</f>
        <v>0</v>
      </c>
      <c r="E5" s="26">
        <f>SUM('Outcomes Based on Goals'!B5:C5)</f>
        <v>72</v>
      </c>
      <c r="F5" s="27">
        <f t="shared" si="0"/>
        <v>54.166666666666664</v>
      </c>
      <c r="G5" s="27">
        <f t="shared" si="1"/>
        <v>45.833333333333329</v>
      </c>
      <c r="H5" s="26">
        <f t="shared" si="2"/>
        <v>0</v>
      </c>
    </row>
    <row r="6" spans="1:8" x14ac:dyDescent="0.25">
      <c r="A6" s="26" t="s">
        <v>8410</v>
      </c>
      <c r="B6" s="26">
        <f>COUNTIFS(Kickstarter!$D:$D,"&gt;=15000",Kickstarter!$D:$D,"&lt;=19999",Kickstarter!$F:$F,"successful",Kickstarter!$R:$R,"plays")</f>
        <v>12</v>
      </c>
      <c r="C6" s="26">
        <f>COUNTIFS(Kickstarter!$D:$D,"&gt;=15000",Kickstarter!$D:$D,"&lt;19999",Kickstarter!$F:$F,"failed",Kickstarter!$R:$R,"plays")</f>
        <v>12</v>
      </c>
      <c r="D6" s="26">
        <f>COUNTIFS(Kickstarter!$D:$D,"&gt;=15000",Kickstarter!$D:$D,"&lt;19999",Kickstarter!$F:$F,"canceled",Kickstarter!$R:$R,"plays")</f>
        <v>0</v>
      </c>
      <c r="E6" s="26">
        <f>SUM('Outcomes Based on Goals'!B6:C6)</f>
        <v>24</v>
      </c>
      <c r="F6" s="27">
        <f t="shared" si="0"/>
        <v>50</v>
      </c>
      <c r="G6" s="27">
        <f t="shared" si="1"/>
        <v>50</v>
      </c>
      <c r="H6" s="26">
        <f t="shared" si="2"/>
        <v>0</v>
      </c>
    </row>
    <row r="7" spans="1:8" x14ac:dyDescent="0.25">
      <c r="A7" s="26" t="s">
        <v>8411</v>
      </c>
      <c r="B7" s="26">
        <f>COUNTIFS(Kickstarter!$D:$D,"&gt;=20000",Kickstarter!$D:$D,"&lt;=24999",Kickstarter!$F:$F,"successful",Kickstarter!$R:$R,"plays")</f>
        <v>9</v>
      </c>
      <c r="C7" s="26">
        <f>COUNTIFS(Kickstarter!$D:$D,"&gt;=20000",Kickstarter!$D:$D,"&lt;24999",Kickstarter!$F:$F,"failed",Kickstarter!$R:$R,"plays")</f>
        <v>11</v>
      </c>
      <c r="D7" s="26">
        <f>COUNTIFS(Kickstarter!$D:$D,"&gt;=20000",Kickstarter!$D:$D,"&lt;24999",Kickstarter!$F:$F,"canceled",Kickstarter!$R:$R,"plays")</f>
        <v>0</v>
      </c>
      <c r="E7" s="26">
        <f>SUM('Outcomes Based on Goals'!B7:C7)</f>
        <v>20</v>
      </c>
      <c r="F7" s="27">
        <f t="shared" si="0"/>
        <v>45</v>
      </c>
      <c r="G7" s="27">
        <f t="shared" si="1"/>
        <v>55.000000000000007</v>
      </c>
      <c r="H7" s="26">
        <f t="shared" si="2"/>
        <v>0</v>
      </c>
    </row>
    <row r="8" spans="1:8" x14ac:dyDescent="0.25">
      <c r="A8" s="26" t="s">
        <v>8412</v>
      </c>
      <c r="B8" s="26">
        <f>COUNTIFS(Kickstarter!$D:$D,"&gt;=25000",Kickstarter!$D:$D,"&lt;=29999",Kickstarter!$F:$F,"successful",Kickstarter!$R:$R,"plays")</f>
        <v>1</v>
      </c>
      <c r="C8" s="26">
        <f>COUNTIFS(Kickstarter!$D:$D,"&gt;=25000",Kickstarter!$D:$D,"&lt;29999",Kickstarter!$F:$F,"failed",Kickstarter!$R:$R,"plays")</f>
        <v>4</v>
      </c>
      <c r="D8" s="26">
        <f>COUNTIFS(Kickstarter!$D:$D,"&gt;=25000",Kickstarter!$D:$D,"&lt;29999",Kickstarter!$F:$F,"canceled",Kickstarter!$R:$R,"plays")</f>
        <v>0</v>
      </c>
      <c r="E8" s="26">
        <f>SUM('Outcomes Based on Goals'!B8:C8)</f>
        <v>5</v>
      </c>
      <c r="F8" s="27">
        <f t="shared" si="0"/>
        <v>20</v>
      </c>
      <c r="G8" s="27">
        <f t="shared" si="1"/>
        <v>80</v>
      </c>
      <c r="H8" s="26">
        <f t="shared" si="2"/>
        <v>0</v>
      </c>
    </row>
    <row r="9" spans="1:8" x14ac:dyDescent="0.25">
      <c r="A9" s="26" t="s">
        <v>8413</v>
      </c>
      <c r="B9" s="26">
        <f>COUNTIFS(Kickstarter!$D:$D,"&gt;=30000",Kickstarter!$D:$D,"&lt;=34999",Kickstarter!$F:$F,"successful",Kickstarter!$R:$R,"plays")</f>
        <v>3</v>
      </c>
      <c r="C9" s="26">
        <f>COUNTIFS(Kickstarter!$D:$D,"&gt;=30000",Kickstarter!$D:$D,"&lt;34999",Kickstarter!$F:$F,"failed",Kickstarter!$R:$R,"plays")</f>
        <v>8</v>
      </c>
      <c r="D9" s="26">
        <f>COUNTIFS(Kickstarter!$D:$D,"&gt;=30000",Kickstarter!$D:$D,"&lt;34999",Kickstarter!$F:$F,"canceled",Kickstarter!$R:$R,"plays")</f>
        <v>0</v>
      </c>
      <c r="E9" s="26">
        <f>SUM('Outcomes Based on Goals'!B9:C9)</f>
        <v>11</v>
      </c>
      <c r="F9" s="27">
        <f t="shared" si="0"/>
        <v>27.27272727272727</v>
      </c>
      <c r="G9" s="27">
        <f t="shared" si="1"/>
        <v>72.727272727272734</v>
      </c>
      <c r="H9" s="26">
        <f t="shared" si="2"/>
        <v>0</v>
      </c>
    </row>
    <row r="10" spans="1:8" x14ac:dyDescent="0.25">
      <c r="A10" s="26" t="s">
        <v>8414</v>
      </c>
      <c r="B10" s="26">
        <f>COUNTIFS(Kickstarter!$D:$D,"&gt;=35000",Kickstarter!$D:$D,"&lt;=39999",Kickstarter!$F:$F,"successful",Kickstarter!$R:$R,"plays")</f>
        <v>4</v>
      </c>
      <c r="C10" s="26">
        <f>COUNTIFS(Kickstarter!$D:$D,"&gt;=35000",Kickstarter!$D:$D,"&lt;39999",Kickstarter!$F:$F,"failed",Kickstarter!$R:$R,"plays")</f>
        <v>2</v>
      </c>
      <c r="D10" s="26">
        <f>COUNTIFS(Kickstarter!$D:$D,"&gt;=35000",Kickstarter!$D:$D,"&lt;39999",Kickstarter!$F:$F,"canceled",Kickstarter!$R:$R,"plays")</f>
        <v>0</v>
      </c>
      <c r="E10" s="26">
        <f>SUM('Outcomes Based on Goals'!B10:C10)</f>
        <v>6</v>
      </c>
      <c r="F10" s="27">
        <f t="shared" si="0"/>
        <v>66.666666666666657</v>
      </c>
      <c r="G10" s="27">
        <f t="shared" si="1"/>
        <v>33.333333333333329</v>
      </c>
      <c r="H10" s="26">
        <f t="shared" si="2"/>
        <v>0</v>
      </c>
    </row>
    <row r="11" spans="1:8" x14ac:dyDescent="0.25">
      <c r="A11" s="26" t="s">
        <v>8415</v>
      </c>
      <c r="B11" s="26">
        <f>COUNTIFS(Kickstarter!$D:$D,"&gt;=40000",Kickstarter!$D:$D,"&lt;=44999",Kickstarter!$F:$F,"successful",Kickstarter!$R:$R,"plays")</f>
        <v>2</v>
      </c>
      <c r="C11" s="26">
        <f>COUNTIFS(Kickstarter!$D:$D,"&gt;=40000",Kickstarter!$D:$D,"&lt;44999",Kickstarter!$F:$F,"failed",Kickstarter!$R:$R,"plays")</f>
        <v>1</v>
      </c>
      <c r="D11" s="26">
        <f>COUNTIFS(Kickstarter!$D:$D,"&gt;=40000",Kickstarter!$D:$D,"&lt;44999",Kickstarter!$F:$F,"canceled",Kickstarter!$R:$R,"plays")</f>
        <v>0</v>
      </c>
      <c r="E11" s="26">
        <f>SUM('Outcomes Based on Goals'!B11:C11)</f>
        <v>3</v>
      </c>
      <c r="F11" s="27">
        <f t="shared" si="0"/>
        <v>66.666666666666657</v>
      </c>
      <c r="G11" s="27">
        <f t="shared" si="1"/>
        <v>33.333333333333329</v>
      </c>
      <c r="H11" s="26">
        <f t="shared" si="2"/>
        <v>0</v>
      </c>
    </row>
    <row r="12" spans="1:8" x14ac:dyDescent="0.25">
      <c r="A12" s="26" t="s">
        <v>8416</v>
      </c>
      <c r="B12" s="26">
        <f>COUNTIFS(Kickstarter!$D:$D,"&gt;=45000",Kickstarter!$D:$D,"&lt;=49999",Kickstarter!$F:$F,"successful",Kickstarter!$R:$R,"plays")</f>
        <v>0</v>
      </c>
      <c r="C12" s="26">
        <f>COUNTIFS(Kickstarter!$D:$D,"&gt;=45000",Kickstarter!$D:$D,"&lt;49999",Kickstarter!$F:$F,"failed",Kickstarter!$R:$R,"plays")</f>
        <v>1</v>
      </c>
      <c r="D12" s="26">
        <f>COUNTIFS(Kickstarter!$D:$D,"&gt;=45000",Kickstarter!$D:$D,"&lt;49999",Kickstarter!$F:$F,"canceled",Kickstarter!$R:$R,"plays")</f>
        <v>0</v>
      </c>
      <c r="E12" s="26">
        <f>SUM('Outcomes Based on Goals'!B12:C12)</f>
        <v>1</v>
      </c>
      <c r="F12" s="27">
        <f t="shared" si="0"/>
        <v>0</v>
      </c>
      <c r="G12" s="27">
        <f t="shared" si="1"/>
        <v>100</v>
      </c>
      <c r="H12" s="26">
        <f t="shared" si="2"/>
        <v>0</v>
      </c>
    </row>
    <row r="13" spans="1:8" x14ac:dyDescent="0.25">
      <c r="A13" s="26" t="s">
        <v>8417</v>
      </c>
      <c r="B13" s="26">
        <f>COUNTIFS(Kickstarter!$D:$D,"&gt;=50000",Kickstarter!$F:$F,"successful",Kickstarter!$R:$R,"plays")</f>
        <v>2</v>
      </c>
      <c r="C13" s="26">
        <f>COUNTIFS(Kickstarter!$D:$D,"&gt;=50000",Kickstarter!$F:$F,"failed",Kickstarter!$R:$R,"plays")</f>
        <v>14</v>
      </c>
      <c r="D13" s="26">
        <f>COUNTIFS(Kickstarter!$D:$D,"&gt;=50000",Kickstarter!$F:$F,"canceled",Kickstarter!$R:$R,"plays")</f>
        <v>0</v>
      </c>
      <c r="E13" s="26">
        <f>SUM('Outcomes Based on Goals'!B13:C13)</f>
        <v>16</v>
      </c>
      <c r="F13" s="27">
        <f t="shared" si="0"/>
        <v>12.5</v>
      </c>
      <c r="G13" s="27">
        <f t="shared" si="1"/>
        <v>87.5</v>
      </c>
      <c r="H13" s="26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E229C-DEC6-49B3-AD9C-B1912C4B969E}">
  <dimension ref="A1:E76"/>
  <sheetViews>
    <sheetView workbookViewId="0"/>
  </sheetViews>
  <sheetFormatPr defaultRowHeight="15" x14ac:dyDescent="0.25"/>
  <cols>
    <col min="1" max="1" width="23.85546875" bestFit="1" customWidth="1"/>
    <col min="2" max="2" width="16.28515625" bestFit="1" customWidth="1"/>
    <col min="3" max="3" width="6" bestFit="1" customWidth="1"/>
    <col min="4" max="4" width="10" bestFit="1" customWidth="1"/>
    <col min="5" max="6" width="11.28515625" bestFit="1" customWidth="1"/>
    <col min="7" max="7" width="2" bestFit="1" customWidth="1"/>
    <col min="8" max="10" width="5" bestFit="1" customWidth="1"/>
    <col min="11" max="11" width="2" bestFit="1" customWidth="1"/>
    <col min="12" max="15" width="5" bestFit="1" customWidth="1"/>
    <col min="16" max="16" width="4" bestFit="1" customWidth="1"/>
    <col min="17" max="17" width="2" bestFit="1" customWidth="1"/>
    <col min="18" max="19" width="5" bestFit="1" customWidth="1"/>
    <col min="20" max="20" width="4" bestFit="1" customWidth="1"/>
    <col min="21" max="22" width="5" bestFit="1" customWidth="1"/>
    <col min="23" max="23" width="2" bestFit="1" customWidth="1"/>
    <col min="24" max="26" width="5" bestFit="1" customWidth="1"/>
    <col min="27" max="27" width="4" bestFit="1" customWidth="1"/>
    <col min="28" max="29" width="5" bestFit="1" customWidth="1"/>
    <col min="30" max="30" width="4" bestFit="1" customWidth="1"/>
    <col min="31" max="31" width="2" bestFit="1" customWidth="1"/>
    <col min="32" max="33" width="5" bestFit="1" customWidth="1"/>
    <col min="34" max="34" width="4" bestFit="1" customWidth="1"/>
    <col min="35" max="37" width="5" bestFit="1" customWidth="1"/>
    <col min="38" max="38" width="2" bestFit="1" customWidth="1"/>
    <col min="39" max="41" width="5" bestFit="1" customWidth="1"/>
    <col min="42" max="42" width="4" bestFit="1" customWidth="1"/>
    <col min="43" max="43" width="2" bestFit="1" customWidth="1"/>
    <col min="44" max="45" width="5" bestFit="1" customWidth="1"/>
    <col min="46" max="46" width="4" bestFit="1" customWidth="1"/>
    <col min="47" max="49" width="5" bestFit="1" customWidth="1"/>
    <col min="50" max="50" width="2" bestFit="1" customWidth="1"/>
    <col min="51" max="52" width="4" bestFit="1" customWidth="1"/>
    <col min="53" max="53" width="5" bestFit="1" customWidth="1"/>
    <col min="54" max="54" width="3" bestFit="1" customWidth="1"/>
    <col min="55" max="59" width="6" bestFit="1" customWidth="1"/>
    <col min="60" max="60" width="5" bestFit="1" customWidth="1"/>
    <col min="61" max="72" width="6" bestFit="1" customWidth="1"/>
    <col min="73" max="73" width="3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80" width="6" bestFit="1" customWidth="1"/>
    <col min="81" max="81" width="5" bestFit="1" customWidth="1"/>
    <col min="82" max="82" width="3" bestFit="1" customWidth="1"/>
    <col min="83" max="89" width="6" bestFit="1" customWidth="1"/>
    <col min="90" max="90" width="5" bestFit="1" customWidth="1"/>
    <col min="91" max="91" width="3" bestFit="1" customWidth="1"/>
    <col min="92" max="97" width="6" bestFit="1" customWidth="1"/>
    <col min="98" max="98" width="3" bestFit="1" customWidth="1"/>
    <col min="99" max="101" width="6" bestFit="1" customWidth="1"/>
    <col min="102" max="102" width="5" bestFit="1" customWidth="1"/>
    <col min="103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8359</v>
      </c>
      <c r="B2" t="s">
        <v>8316</v>
      </c>
    </row>
    <row r="4" spans="1:5" x14ac:dyDescent="0.25">
      <c r="A4" s="13" t="s">
        <v>8418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28">
        <v>1</v>
      </c>
      <c r="B6" s="10"/>
      <c r="C6" s="10"/>
      <c r="D6" s="10">
        <v>21.67</v>
      </c>
      <c r="E6" s="10">
        <v>21.67</v>
      </c>
    </row>
    <row r="7" spans="1:5" x14ac:dyDescent="0.25">
      <c r="A7" s="28">
        <v>50</v>
      </c>
      <c r="B7" s="10"/>
      <c r="C7" s="10"/>
      <c r="D7" s="10">
        <v>48.33</v>
      </c>
      <c r="E7" s="10">
        <v>48.33</v>
      </c>
    </row>
    <row r="8" spans="1:5" x14ac:dyDescent="0.25">
      <c r="A8" s="28">
        <v>70</v>
      </c>
      <c r="B8" s="10"/>
      <c r="C8" s="10"/>
      <c r="D8" s="10">
        <v>8.57</v>
      </c>
      <c r="E8" s="10">
        <v>8.57</v>
      </c>
    </row>
    <row r="9" spans="1:5" x14ac:dyDescent="0.25">
      <c r="A9" s="28">
        <v>100</v>
      </c>
      <c r="B9" s="10"/>
      <c r="C9" s="10"/>
      <c r="D9" s="10">
        <v>20.86</v>
      </c>
      <c r="E9" s="10">
        <v>20.86</v>
      </c>
    </row>
    <row r="10" spans="1:5" x14ac:dyDescent="0.25">
      <c r="A10" s="28">
        <v>101</v>
      </c>
      <c r="B10" s="10"/>
      <c r="C10" s="10"/>
      <c r="D10" s="10">
        <v>19.27</v>
      </c>
      <c r="E10" s="10">
        <v>19.27</v>
      </c>
    </row>
    <row r="11" spans="1:5" x14ac:dyDescent="0.25">
      <c r="A11" s="28">
        <v>150</v>
      </c>
      <c r="B11" s="10">
        <v>10</v>
      </c>
      <c r="C11" s="10"/>
      <c r="D11" s="10">
        <v>29.78</v>
      </c>
      <c r="E11" s="10">
        <v>39.78</v>
      </c>
    </row>
    <row r="12" spans="1:5" x14ac:dyDescent="0.25">
      <c r="A12" s="28">
        <v>200</v>
      </c>
      <c r="B12" s="10">
        <v>17.5</v>
      </c>
      <c r="C12" s="10">
        <v>0</v>
      </c>
      <c r="D12" s="10">
        <v>176.87</v>
      </c>
      <c r="E12" s="10">
        <v>194.37</v>
      </c>
    </row>
    <row r="13" spans="1:5" x14ac:dyDescent="0.25">
      <c r="A13" s="28">
        <v>220</v>
      </c>
      <c r="B13" s="10"/>
      <c r="C13" s="10"/>
      <c r="D13" s="10">
        <v>20.079999999999998</v>
      </c>
      <c r="E13" s="10">
        <v>20.079999999999998</v>
      </c>
    </row>
    <row r="14" spans="1:5" x14ac:dyDescent="0.25">
      <c r="A14" s="28">
        <v>225</v>
      </c>
      <c r="B14" s="10"/>
      <c r="C14" s="10"/>
      <c r="D14" s="10">
        <v>26</v>
      </c>
      <c r="E14" s="10">
        <v>26</v>
      </c>
    </row>
    <row r="15" spans="1:5" x14ac:dyDescent="0.25">
      <c r="A15" s="28">
        <v>250</v>
      </c>
      <c r="B15" s="10">
        <v>4.75</v>
      </c>
      <c r="C15" s="10"/>
      <c r="D15" s="10">
        <v>187.67000000000002</v>
      </c>
      <c r="E15" s="10">
        <v>192.42000000000002</v>
      </c>
    </row>
    <row r="16" spans="1:5" x14ac:dyDescent="0.25">
      <c r="A16" s="28">
        <v>300</v>
      </c>
      <c r="B16" s="10">
        <v>14.33</v>
      </c>
      <c r="C16" s="10"/>
      <c r="D16" s="10">
        <v>184.85</v>
      </c>
      <c r="E16" s="10">
        <v>199.18</v>
      </c>
    </row>
    <row r="17" spans="1:5" x14ac:dyDescent="0.25">
      <c r="A17" s="28">
        <v>315</v>
      </c>
      <c r="B17" s="10"/>
      <c r="C17" s="10"/>
      <c r="D17" s="10">
        <v>15.13</v>
      </c>
      <c r="E17" s="10">
        <v>15.13</v>
      </c>
    </row>
    <row r="18" spans="1:5" x14ac:dyDescent="0.25">
      <c r="A18" s="28">
        <v>333</v>
      </c>
      <c r="B18" s="10"/>
      <c r="C18" s="10"/>
      <c r="D18" s="10">
        <v>30.71</v>
      </c>
      <c r="E18" s="10">
        <v>30.71</v>
      </c>
    </row>
    <row r="19" spans="1:5" x14ac:dyDescent="0.25">
      <c r="A19" s="28">
        <v>350</v>
      </c>
      <c r="B19" s="10"/>
      <c r="C19" s="10"/>
      <c r="D19" s="10">
        <v>69.22999999999999</v>
      </c>
      <c r="E19" s="10">
        <v>69.22999999999999</v>
      </c>
    </row>
    <row r="20" spans="1:5" x14ac:dyDescent="0.25">
      <c r="A20" s="28">
        <v>400</v>
      </c>
      <c r="B20" s="10">
        <v>11.62</v>
      </c>
      <c r="C20" s="10"/>
      <c r="D20" s="10">
        <v>54.44</v>
      </c>
      <c r="E20" s="10">
        <v>66.06</v>
      </c>
    </row>
    <row r="21" spans="1:5" x14ac:dyDescent="0.25">
      <c r="A21" s="28">
        <v>500</v>
      </c>
      <c r="B21" s="10">
        <v>80</v>
      </c>
      <c r="C21" s="10">
        <v>62.8</v>
      </c>
      <c r="D21" s="10">
        <v>593.88999999999987</v>
      </c>
      <c r="E21" s="10">
        <v>736.68999999999983</v>
      </c>
    </row>
    <row r="22" spans="1:5" x14ac:dyDescent="0.25">
      <c r="A22" s="28">
        <v>550</v>
      </c>
      <c r="B22" s="10"/>
      <c r="C22" s="10"/>
      <c r="D22" s="10">
        <v>86.19</v>
      </c>
      <c r="E22" s="10">
        <v>86.19</v>
      </c>
    </row>
    <row r="23" spans="1:5" x14ac:dyDescent="0.25">
      <c r="A23" s="28">
        <v>575</v>
      </c>
      <c r="B23" s="10">
        <v>0</v>
      </c>
      <c r="C23" s="10"/>
      <c r="D23" s="10"/>
      <c r="E23" s="10">
        <v>0</v>
      </c>
    </row>
    <row r="24" spans="1:5" x14ac:dyDescent="0.25">
      <c r="A24" s="28">
        <v>600</v>
      </c>
      <c r="B24" s="10"/>
      <c r="C24" s="10"/>
      <c r="D24" s="10">
        <v>80.72</v>
      </c>
      <c r="E24" s="10">
        <v>80.72</v>
      </c>
    </row>
    <row r="25" spans="1:5" x14ac:dyDescent="0.25">
      <c r="A25" s="28">
        <v>700</v>
      </c>
      <c r="B25" s="10"/>
      <c r="C25" s="10">
        <v>0</v>
      </c>
      <c r="D25" s="10">
        <v>140.82</v>
      </c>
      <c r="E25" s="10">
        <v>140.82</v>
      </c>
    </row>
    <row r="26" spans="1:5" x14ac:dyDescent="0.25">
      <c r="A26" s="28">
        <v>740</v>
      </c>
      <c r="B26" s="10"/>
      <c r="C26" s="10"/>
      <c r="D26" s="10">
        <v>17.25</v>
      </c>
      <c r="E26" s="10">
        <v>17.25</v>
      </c>
    </row>
    <row r="27" spans="1:5" x14ac:dyDescent="0.25">
      <c r="A27" s="28">
        <v>750</v>
      </c>
      <c r="B27" s="10"/>
      <c r="C27" s="10"/>
      <c r="D27" s="10">
        <v>29.67</v>
      </c>
      <c r="E27" s="10">
        <v>29.67</v>
      </c>
    </row>
    <row r="28" spans="1:5" x14ac:dyDescent="0.25">
      <c r="A28" s="28">
        <v>773</v>
      </c>
      <c r="B28" s="10"/>
      <c r="C28" s="10"/>
      <c r="D28" s="10">
        <v>38.65</v>
      </c>
      <c r="E28" s="10">
        <v>38.65</v>
      </c>
    </row>
    <row r="29" spans="1:5" x14ac:dyDescent="0.25">
      <c r="A29" s="28">
        <v>800</v>
      </c>
      <c r="B29" s="10"/>
      <c r="C29" s="10"/>
      <c r="D29" s="10">
        <v>209.83999999999997</v>
      </c>
      <c r="E29" s="10">
        <v>209.83999999999997</v>
      </c>
    </row>
    <row r="30" spans="1:5" x14ac:dyDescent="0.25">
      <c r="A30" s="28">
        <v>850</v>
      </c>
      <c r="B30" s="10">
        <v>34</v>
      </c>
      <c r="C30" s="10"/>
      <c r="D30" s="10">
        <v>52.17</v>
      </c>
      <c r="E30" s="10">
        <v>86.17</v>
      </c>
    </row>
    <row r="31" spans="1:5" x14ac:dyDescent="0.25">
      <c r="A31" s="28">
        <v>1000</v>
      </c>
      <c r="B31" s="10">
        <v>289.54999999999995</v>
      </c>
      <c r="C31" s="10">
        <v>18.75</v>
      </c>
      <c r="D31" s="10">
        <v>740.93</v>
      </c>
      <c r="E31" s="10">
        <v>1049.23</v>
      </c>
    </row>
    <row r="32" spans="1:5" x14ac:dyDescent="0.25">
      <c r="A32" s="28">
        <v>1200</v>
      </c>
      <c r="B32" s="10">
        <v>32.36</v>
      </c>
      <c r="C32" s="10"/>
      <c r="D32" s="10">
        <v>207.9</v>
      </c>
      <c r="E32" s="10">
        <v>240.26</v>
      </c>
    </row>
    <row r="33" spans="1:5" x14ac:dyDescent="0.25">
      <c r="A33" s="28">
        <v>1250</v>
      </c>
      <c r="B33" s="10">
        <v>33.08</v>
      </c>
      <c r="C33" s="10"/>
      <c r="D33" s="10"/>
      <c r="E33" s="10">
        <v>33.08</v>
      </c>
    </row>
    <row r="34" spans="1:5" x14ac:dyDescent="0.25">
      <c r="A34" s="28">
        <v>1395</v>
      </c>
      <c r="B34" s="10"/>
      <c r="C34" s="10"/>
      <c r="D34" s="10">
        <v>41.03</v>
      </c>
      <c r="E34" s="10">
        <v>41.03</v>
      </c>
    </row>
    <row r="35" spans="1:5" x14ac:dyDescent="0.25">
      <c r="A35" s="28">
        <v>1400</v>
      </c>
      <c r="B35" s="10">
        <v>15</v>
      </c>
      <c r="C35" s="10"/>
      <c r="D35" s="10"/>
      <c r="E35" s="10">
        <v>15</v>
      </c>
    </row>
    <row r="36" spans="1:5" x14ac:dyDescent="0.25">
      <c r="A36" s="28">
        <v>1500</v>
      </c>
      <c r="B36" s="10">
        <v>208.59</v>
      </c>
      <c r="C36" s="10"/>
      <c r="D36" s="10">
        <v>868.49</v>
      </c>
      <c r="E36" s="10">
        <v>1077.08</v>
      </c>
    </row>
    <row r="37" spans="1:5" x14ac:dyDescent="0.25">
      <c r="A37" s="28">
        <v>1600</v>
      </c>
      <c r="B37" s="10"/>
      <c r="C37" s="10"/>
      <c r="D37" s="10">
        <v>23.87</v>
      </c>
      <c r="E37" s="10">
        <v>23.87</v>
      </c>
    </row>
    <row r="38" spans="1:5" x14ac:dyDescent="0.25">
      <c r="A38" s="28">
        <v>1650</v>
      </c>
      <c r="B38" s="10">
        <v>23</v>
      </c>
      <c r="C38" s="10"/>
      <c r="D38" s="10">
        <v>45.11</v>
      </c>
      <c r="E38" s="10">
        <v>68.11</v>
      </c>
    </row>
    <row r="39" spans="1:5" x14ac:dyDescent="0.25">
      <c r="A39" s="28">
        <v>1700</v>
      </c>
      <c r="B39" s="10"/>
      <c r="C39" s="10"/>
      <c r="D39" s="10">
        <v>35.96</v>
      </c>
      <c r="E39" s="10">
        <v>35.96</v>
      </c>
    </row>
    <row r="40" spans="1:5" x14ac:dyDescent="0.25">
      <c r="A40" s="28">
        <v>1750</v>
      </c>
      <c r="B40" s="10"/>
      <c r="C40" s="10"/>
      <c r="D40" s="10">
        <v>147.33000000000001</v>
      </c>
      <c r="E40" s="10">
        <v>147.33000000000001</v>
      </c>
    </row>
    <row r="41" spans="1:5" x14ac:dyDescent="0.25">
      <c r="A41" s="28">
        <v>1800</v>
      </c>
      <c r="B41" s="10"/>
      <c r="C41" s="10"/>
      <c r="D41" s="10">
        <v>61</v>
      </c>
      <c r="E41" s="10">
        <v>61</v>
      </c>
    </row>
    <row r="42" spans="1:5" x14ac:dyDescent="0.25">
      <c r="A42" s="28">
        <v>1850</v>
      </c>
      <c r="B42" s="10">
        <v>20.71</v>
      </c>
      <c r="C42" s="10"/>
      <c r="D42" s="10"/>
      <c r="E42" s="10">
        <v>20.71</v>
      </c>
    </row>
    <row r="43" spans="1:5" x14ac:dyDescent="0.25">
      <c r="A43" s="28">
        <v>1930</v>
      </c>
      <c r="B43" s="10">
        <v>25</v>
      </c>
      <c r="C43" s="10"/>
      <c r="D43" s="10"/>
      <c r="E43" s="10">
        <v>25</v>
      </c>
    </row>
    <row r="44" spans="1:5" x14ac:dyDescent="0.25">
      <c r="A44" s="28">
        <v>1960</v>
      </c>
      <c r="B44" s="10"/>
      <c r="C44" s="10"/>
      <c r="D44" s="10">
        <v>143.1</v>
      </c>
      <c r="E44" s="10">
        <v>143.1</v>
      </c>
    </row>
    <row r="45" spans="1:5" x14ac:dyDescent="0.25">
      <c r="A45" s="28">
        <v>2000</v>
      </c>
      <c r="B45" s="10">
        <v>155.02000000000001</v>
      </c>
      <c r="C45" s="10"/>
      <c r="D45" s="10">
        <v>1964.79</v>
      </c>
      <c r="E45" s="10">
        <v>2119.81</v>
      </c>
    </row>
    <row r="46" spans="1:5" x14ac:dyDescent="0.25">
      <c r="A46" s="28">
        <v>2200</v>
      </c>
      <c r="B46" s="10"/>
      <c r="C46" s="10"/>
      <c r="D46" s="10">
        <v>145.29</v>
      </c>
      <c r="E46" s="10">
        <v>145.29</v>
      </c>
    </row>
    <row r="47" spans="1:5" x14ac:dyDescent="0.25">
      <c r="A47" s="28">
        <v>2250</v>
      </c>
      <c r="B47" s="10"/>
      <c r="C47" s="10"/>
      <c r="D47" s="10">
        <v>57.52</v>
      </c>
      <c r="E47" s="10">
        <v>57.52</v>
      </c>
    </row>
    <row r="48" spans="1:5" x14ac:dyDescent="0.25">
      <c r="A48" s="28">
        <v>2500</v>
      </c>
      <c r="B48" s="10">
        <v>230.88</v>
      </c>
      <c r="C48" s="10"/>
      <c r="D48" s="10">
        <v>838.90999999999985</v>
      </c>
      <c r="E48" s="10">
        <v>1069.79</v>
      </c>
    </row>
    <row r="49" spans="1:5" x14ac:dyDescent="0.25">
      <c r="A49" s="28">
        <v>2750</v>
      </c>
      <c r="B49" s="10">
        <v>35</v>
      </c>
      <c r="C49" s="10">
        <v>15</v>
      </c>
      <c r="D49" s="10">
        <v>125</v>
      </c>
      <c r="E49" s="10">
        <v>175</v>
      </c>
    </row>
    <row r="50" spans="1:5" x14ac:dyDescent="0.25">
      <c r="A50" s="28">
        <v>2800</v>
      </c>
      <c r="B50" s="10"/>
      <c r="C50" s="10"/>
      <c r="D50" s="10">
        <v>39.81</v>
      </c>
      <c r="E50" s="10">
        <v>39.81</v>
      </c>
    </row>
    <row r="51" spans="1:5" x14ac:dyDescent="0.25">
      <c r="A51" s="28">
        <v>2900</v>
      </c>
      <c r="B51" s="10"/>
      <c r="C51" s="10"/>
      <c r="D51" s="10">
        <v>44.76</v>
      </c>
      <c r="E51" s="10">
        <v>44.76</v>
      </c>
    </row>
    <row r="52" spans="1:5" x14ac:dyDescent="0.25">
      <c r="A52" s="28">
        <v>3000</v>
      </c>
      <c r="B52" s="10">
        <v>120.18</v>
      </c>
      <c r="C52" s="10"/>
      <c r="D52" s="10">
        <v>1357.46</v>
      </c>
      <c r="E52" s="10">
        <v>1477.64</v>
      </c>
    </row>
    <row r="53" spans="1:5" x14ac:dyDescent="0.25">
      <c r="A53" s="28">
        <v>3200</v>
      </c>
      <c r="B53" s="10"/>
      <c r="C53" s="10"/>
      <c r="D53" s="10">
        <v>46.71</v>
      </c>
      <c r="E53" s="10">
        <v>46.71</v>
      </c>
    </row>
    <row r="54" spans="1:5" x14ac:dyDescent="0.25">
      <c r="A54" s="28">
        <v>3300</v>
      </c>
      <c r="B54" s="10"/>
      <c r="C54" s="10"/>
      <c r="D54" s="10">
        <v>100.06</v>
      </c>
      <c r="E54" s="10">
        <v>100.06</v>
      </c>
    </row>
    <row r="55" spans="1:5" x14ac:dyDescent="0.25">
      <c r="A55" s="28">
        <v>3350</v>
      </c>
      <c r="B55" s="10"/>
      <c r="C55" s="10"/>
      <c r="D55" s="10">
        <v>119.64</v>
      </c>
      <c r="E55" s="10">
        <v>119.64</v>
      </c>
    </row>
    <row r="56" spans="1:5" x14ac:dyDescent="0.25">
      <c r="A56" s="28">
        <v>3500</v>
      </c>
      <c r="B56" s="10">
        <v>219.17</v>
      </c>
      <c r="C56" s="10"/>
      <c r="D56" s="10">
        <v>281.08000000000004</v>
      </c>
      <c r="E56" s="10">
        <v>500.25</v>
      </c>
    </row>
    <row r="57" spans="1:5" x14ac:dyDescent="0.25">
      <c r="A57" s="28">
        <v>4000</v>
      </c>
      <c r="B57" s="10">
        <v>100.63</v>
      </c>
      <c r="C57" s="10"/>
      <c r="D57" s="10">
        <v>1079.68</v>
      </c>
      <c r="E57" s="10">
        <v>1180.31</v>
      </c>
    </row>
    <row r="58" spans="1:5" x14ac:dyDescent="0.25">
      <c r="A58" s="28">
        <v>4300</v>
      </c>
      <c r="B58" s="10"/>
      <c r="C58" s="10"/>
      <c r="D58" s="10">
        <v>49.55</v>
      </c>
      <c r="E58" s="10">
        <v>49.55</v>
      </c>
    </row>
    <row r="59" spans="1:5" x14ac:dyDescent="0.25">
      <c r="A59" s="28">
        <v>4500</v>
      </c>
      <c r="B59" s="10"/>
      <c r="C59" s="10"/>
      <c r="D59" s="10">
        <v>72.89</v>
      </c>
      <c r="E59" s="10">
        <v>72.89</v>
      </c>
    </row>
    <row r="60" spans="1:5" x14ac:dyDescent="0.25">
      <c r="A60" s="28">
        <v>5000</v>
      </c>
      <c r="B60" s="10">
        <v>178.19</v>
      </c>
      <c r="C60" s="10"/>
      <c r="D60" s="10">
        <v>764.19</v>
      </c>
      <c r="E60" s="10">
        <v>942.38000000000011</v>
      </c>
    </row>
    <row r="61" spans="1:5" x14ac:dyDescent="0.25">
      <c r="A61" s="28">
        <v>5500</v>
      </c>
      <c r="B61" s="10"/>
      <c r="C61" s="10"/>
      <c r="D61" s="10">
        <v>125.09</v>
      </c>
      <c r="E61" s="10">
        <v>125.09</v>
      </c>
    </row>
    <row r="62" spans="1:5" x14ac:dyDescent="0.25">
      <c r="A62" s="28">
        <v>5862</v>
      </c>
      <c r="B62" s="10"/>
      <c r="C62" s="10"/>
      <c r="D62" s="10">
        <v>59.7</v>
      </c>
      <c r="E62" s="10">
        <v>59.7</v>
      </c>
    </row>
    <row r="63" spans="1:5" x14ac:dyDescent="0.25">
      <c r="A63" s="28">
        <v>6000</v>
      </c>
      <c r="B63" s="10">
        <v>18.329999999999998</v>
      </c>
      <c r="C63" s="10"/>
      <c r="D63" s="10">
        <v>127.81</v>
      </c>
      <c r="E63" s="10">
        <v>146.13999999999999</v>
      </c>
    </row>
    <row r="64" spans="1:5" x14ac:dyDescent="0.25">
      <c r="A64" s="28">
        <v>7000</v>
      </c>
      <c r="B64" s="10"/>
      <c r="C64" s="10"/>
      <c r="D64" s="10">
        <v>65.099999999999994</v>
      </c>
      <c r="E64" s="10">
        <v>65.099999999999994</v>
      </c>
    </row>
    <row r="65" spans="1:5" x14ac:dyDescent="0.25">
      <c r="A65" s="28">
        <v>8000</v>
      </c>
      <c r="B65" s="10"/>
      <c r="C65" s="10"/>
      <c r="D65" s="10">
        <v>308.35000000000002</v>
      </c>
      <c r="E65" s="10">
        <v>308.35000000000002</v>
      </c>
    </row>
    <row r="66" spans="1:5" x14ac:dyDescent="0.25">
      <c r="A66" s="28">
        <v>9500</v>
      </c>
      <c r="B66" s="10">
        <v>15</v>
      </c>
      <c r="C66" s="10"/>
      <c r="D66" s="10">
        <v>98.31</v>
      </c>
      <c r="E66" s="10">
        <v>113.31</v>
      </c>
    </row>
    <row r="67" spans="1:5" x14ac:dyDescent="0.25">
      <c r="A67" s="28">
        <v>10000</v>
      </c>
      <c r="B67" s="10">
        <v>0</v>
      </c>
      <c r="C67" s="10"/>
      <c r="D67" s="10">
        <v>141.28</v>
      </c>
      <c r="E67" s="10">
        <v>141.28</v>
      </c>
    </row>
    <row r="68" spans="1:5" x14ac:dyDescent="0.25">
      <c r="A68" s="28">
        <v>11500</v>
      </c>
      <c r="B68" s="10">
        <v>81.41</v>
      </c>
      <c r="C68" s="10"/>
      <c r="D68" s="10"/>
      <c r="E68" s="10">
        <v>81.41</v>
      </c>
    </row>
    <row r="69" spans="1:5" x14ac:dyDescent="0.25">
      <c r="A69" s="28">
        <v>12000</v>
      </c>
      <c r="B69" s="10"/>
      <c r="C69" s="10"/>
      <c r="D69" s="10">
        <v>173.16</v>
      </c>
      <c r="E69" s="10">
        <v>173.16</v>
      </c>
    </row>
    <row r="70" spans="1:5" x14ac:dyDescent="0.25">
      <c r="A70" s="28">
        <v>13000</v>
      </c>
      <c r="B70" s="10"/>
      <c r="C70" s="10"/>
      <c r="D70" s="10">
        <v>70.77</v>
      </c>
      <c r="E70" s="10">
        <v>70.77</v>
      </c>
    </row>
    <row r="71" spans="1:5" x14ac:dyDescent="0.25">
      <c r="A71" s="28">
        <v>17000</v>
      </c>
      <c r="B71" s="10">
        <v>32.979999999999997</v>
      </c>
      <c r="C71" s="10"/>
      <c r="D71" s="10"/>
      <c r="E71" s="10">
        <v>32.979999999999997</v>
      </c>
    </row>
    <row r="72" spans="1:5" x14ac:dyDescent="0.25">
      <c r="A72" s="28">
        <v>23900</v>
      </c>
      <c r="B72" s="10">
        <v>65.34</v>
      </c>
      <c r="C72" s="10"/>
      <c r="D72" s="10"/>
      <c r="E72" s="10">
        <v>65.34</v>
      </c>
    </row>
    <row r="73" spans="1:5" x14ac:dyDescent="0.25">
      <c r="A73" s="28">
        <v>25000</v>
      </c>
      <c r="B73" s="10">
        <v>1</v>
      </c>
      <c r="C73" s="10"/>
      <c r="D73" s="10"/>
      <c r="E73" s="10">
        <v>1</v>
      </c>
    </row>
    <row r="74" spans="1:5" x14ac:dyDescent="0.25">
      <c r="A74" s="28">
        <v>30000</v>
      </c>
      <c r="B74" s="10">
        <v>1</v>
      </c>
      <c r="C74" s="10"/>
      <c r="D74" s="10"/>
      <c r="E74" s="10">
        <v>1</v>
      </c>
    </row>
    <row r="75" spans="1:5" x14ac:dyDescent="0.25">
      <c r="A75" s="28">
        <v>60000</v>
      </c>
      <c r="B75" s="10">
        <v>40</v>
      </c>
      <c r="C75" s="10"/>
      <c r="D75" s="10"/>
      <c r="E75" s="10">
        <v>40</v>
      </c>
    </row>
    <row r="76" spans="1:5" x14ac:dyDescent="0.25">
      <c r="A76" s="28" t="s">
        <v>8361</v>
      </c>
      <c r="B76" s="10">
        <v>2113.62</v>
      </c>
      <c r="C76" s="10">
        <v>96.55</v>
      </c>
      <c r="D76" s="10">
        <v>12734.29</v>
      </c>
      <c r="E76" s="10">
        <v>14944.459999999995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1" topLeftCell="D3811" activePane="bottomRight" state="frozen"/>
      <selection pane="topRight" activeCell="B1" sqref="B1"/>
      <selection pane="bottomLeft" activeCell="A2" sqref="A2"/>
      <selection pane="bottomRight"/>
    </sheetView>
  </sheetViews>
  <sheetFormatPr defaultColWidth="8.85546875" defaultRowHeight="15" x14ac:dyDescent="0.25"/>
  <cols>
    <col min="1" max="1" width="5.28515625" bestFit="1" customWidth="1"/>
    <col min="2" max="2" width="38.42578125" style="8" customWidth="1"/>
    <col min="3" max="3" width="40.28515625" style="3" customWidth="1"/>
    <col min="4" max="4" width="16.85546875" style="6" bestFit="1" customWidth="1"/>
    <col min="5" max="5" width="13.28515625" style="6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style="10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6" bestFit="1" customWidth="1"/>
    <col min="20" max="20" width="24.7109375" bestFit="1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9" t="s">
        <v>8366</v>
      </c>
      <c r="U1" s="9" t="s">
        <v>8398</v>
      </c>
    </row>
    <row r="2" spans="1:21" ht="60" hidden="1" x14ac:dyDescent="0.25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8310</v>
      </c>
      <c r="R2" t="s">
        <v>8325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YEAR(T2)</f>
        <v>2015</v>
      </c>
    </row>
    <row r="3" spans="1:21" ht="30" hidden="1" x14ac:dyDescent="0.25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8310</v>
      </c>
      <c r="R3" t="s">
        <v>8325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</row>
    <row r="4" spans="1:21" ht="45" hidden="1" x14ac:dyDescent="0.25">
      <c r="A4">
        <v>2</v>
      </c>
      <c r="B4" s="8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8310</v>
      </c>
      <c r="R4" t="s">
        <v>8325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8310</v>
      </c>
      <c r="R5" t="s">
        <v>8325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8310</v>
      </c>
      <c r="R6" t="s">
        <v>8325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8310</v>
      </c>
      <c r="R7" t="s">
        <v>8325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8310</v>
      </c>
      <c r="R8" t="s">
        <v>8325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8310</v>
      </c>
      <c r="R9" t="s">
        <v>8325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8310</v>
      </c>
      <c r="R10" t="s">
        <v>8325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8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8310</v>
      </c>
      <c r="R11" t="s">
        <v>8325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8310</v>
      </c>
      <c r="R12" t="s">
        <v>8325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8310</v>
      </c>
      <c r="R13" t="s">
        <v>8325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8310</v>
      </c>
      <c r="R14" t="s">
        <v>8325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8310</v>
      </c>
      <c r="R15" t="s">
        <v>8325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8310</v>
      </c>
      <c r="R16" t="s">
        <v>8325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8310</v>
      </c>
      <c r="R17" t="s">
        <v>8325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8310</v>
      </c>
      <c r="R18" t="s">
        <v>8325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8310</v>
      </c>
      <c r="R19" t="s">
        <v>8325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8310</v>
      </c>
      <c r="R20" t="s">
        <v>8325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8310</v>
      </c>
      <c r="R21" t="s">
        <v>8325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8310</v>
      </c>
      <c r="R22" t="s">
        <v>8325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8310</v>
      </c>
      <c r="R23" t="s">
        <v>8325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8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8310</v>
      </c>
      <c r="R24" t="s">
        <v>8325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8310</v>
      </c>
      <c r="R25" t="s">
        <v>8325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8310</v>
      </c>
      <c r="R26" t="s">
        <v>8325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8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8310</v>
      </c>
      <c r="R27" t="s">
        <v>8325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8310</v>
      </c>
      <c r="R28" t="s">
        <v>8325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8310</v>
      </c>
      <c r="R29" t="s">
        <v>8325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8310</v>
      </c>
      <c r="R30" t="s">
        <v>8325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8310</v>
      </c>
      <c r="R31" t="s">
        <v>8325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8310</v>
      </c>
      <c r="R32" t="s">
        <v>8325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8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8310</v>
      </c>
      <c r="R33" t="s">
        <v>8325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8310</v>
      </c>
      <c r="R34" t="s">
        <v>8325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8310</v>
      </c>
      <c r="R35" t="s">
        <v>8325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8310</v>
      </c>
      <c r="R36" t="s">
        <v>8325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8310</v>
      </c>
      <c r="R37" t="s">
        <v>8325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8310</v>
      </c>
      <c r="R38" t="s">
        <v>8325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8310</v>
      </c>
      <c r="R39" t="s">
        <v>8325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8310</v>
      </c>
      <c r="R40" t="s">
        <v>8325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8310</v>
      </c>
      <c r="R41" t="s">
        <v>8325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8310</v>
      </c>
      <c r="R42" t="s">
        <v>8325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8310</v>
      </c>
      <c r="R43" t="s">
        <v>8325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8310</v>
      </c>
      <c r="R44" t="s">
        <v>8325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8310</v>
      </c>
      <c r="R45" t="s">
        <v>8325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8310</v>
      </c>
      <c r="R46" t="s">
        <v>8325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8310</v>
      </c>
      <c r="R47" t="s">
        <v>8325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8310</v>
      </c>
      <c r="R48" t="s">
        <v>8325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8310</v>
      </c>
      <c r="R49" t="s">
        <v>8325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8310</v>
      </c>
      <c r="R50" t="s">
        <v>8325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8310</v>
      </c>
      <c r="R51" t="s">
        <v>8325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8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8310</v>
      </c>
      <c r="R52" t="s">
        <v>8325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8310</v>
      </c>
      <c r="R53" t="s">
        <v>8325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8310</v>
      </c>
      <c r="R54" t="s">
        <v>8325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8310</v>
      </c>
      <c r="R55" t="s">
        <v>8325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8310</v>
      </c>
      <c r="R56" t="s">
        <v>8325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8310</v>
      </c>
      <c r="R57" t="s">
        <v>8325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8310</v>
      </c>
      <c r="R58" t="s">
        <v>8325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8310</v>
      </c>
      <c r="R59" t="s">
        <v>8325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8310</v>
      </c>
      <c r="R60" t="s">
        <v>8325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8310</v>
      </c>
      <c r="R61" t="s">
        <v>8325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8310</v>
      </c>
      <c r="R62" t="s">
        <v>8342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8310</v>
      </c>
      <c r="R63" t="s">
        <v>8342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8310</v>
      </c>
      <c r="R64" t="s">
        <v>8342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8310</v>
      </c>
      <c r="R65" t="s">
        <v>8342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2" t="s">
        <v>8310</v>
      </c>
      <c r="R66" t="s">
        <v>8342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ref="U66:U129" si="9">YEAR(T66)</f>
        <v>2013</v>
      </c>
    </row>
    <row r="67" spans="1:21" ht="45" hidden="1" x14ac:dyDescent="0.25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8310</v>
      </c>
      <c r="R67" t="s">
        <v>8342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30" hidden="1" x14ac:dyDescent="0.25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8310</v>
      </c>
      <c r="R68" t="s">
        <v>8342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8310</v>
      </c>
      <c r="R69" t="s">
        <v>8342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8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8310</v>
      </c>
      <c r="R70" t="s">
        <v>8342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8310</v>
      </c>
      <c r="R71" t="s">
        <v>8342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8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8310</v>
      </c>
      <c r="R72" t="s">
        <v>8342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8310</v>
      </c>
      <c r="R73" t="s">
        <v>8342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8310</v>
      </c>
      <c r="R74" t="s">
        <v>8342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8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8310</v>
      </c>
      <c r="R75" t="s">
        <v>8342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8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8310</v>
      </c>
      <c r="R76" t="s">
        <v>8342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8310</v>
      </c>
      <c r="R77" t="s">
        <v>8342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8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8310</v>
      </c>
      <c r="R78" t="s">
        <v>8342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8310</v>
      </c>
      <c r="R79" t="s">
        <v>8342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8310</v>
      </c>
      <c r="R80" t="s">
        <v>8342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8310</v>
      </c>
      <c r="R81" t="s">
        <v>8342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8310</v>
      </c>
      <c r="R82" t="s">
        <v>8342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8310</v>
      </c>
      <c r="R83" t="s">
        <v>8342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8310</v>
      </c>
      <c r="R84" t="s">
        <v>8342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8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8310</v>
      </c>
      <c r="R85" t="s">
        <v>8342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8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8310</v>
      </c>
      <c r="R86" t="s">
        <v>8342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8310</v>
      </c>
      <c r="R87" t="s">
        <v>8342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8310</v>
      </c>
      <c r="R88" t="s">
        <v>8342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8310</v>
      </c>
      <c r="R89" t="s">
        <v>8342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8310</v>
      </c>
      <c r="R90" t="s">
        <v>8342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8310</v>
      </c>
      <c r="R91" t="s">
        <v>8342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8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8310</v>
      </c>
      <c r="R92" t="s">
        <v>8342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8310</v>
      </c>
      <c r="R93" t="s">
        <v>8342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8310</v>
      </c>
      <c r="R94" t="s">
        <v>8342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8310</v>
      </c>
      <c r="R95" t="s">
        <v>8342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8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8310</v>
      </c>
      <c r="R96" t="s">
        <v>8342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8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8310</v>
      </c>
      <c r="R97" t="s">
        <v>8342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8310</v>
      </c>
      <c r="R98" t="s">
        <v>8342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8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8310</v>
      </c>
      <c r="R99" t="s">
        <v>8342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8310</v>
      </c>
      <c r="R100" t="s">
        <v>8342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8310</v>
      </c>
      <c r="R101" t="s">
        <v>8342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8310</v>
      </c>
      <c r="R102" t="s">
        <v>8342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8310</v>
      </c>
      <c r="R103" t="s">
        <v>8342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8310</v>
      </c>
      <c r="R104" t="s">
        <v>8342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8310</v>
      </c>
      <c r="R105" t="s">
        <v>8342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8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8310</v>
      </c>
      <c r="R106" t="s">
        <v>8342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8310</v>
      </c>
      <c r="R107" t="s">
        <v>8342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8310</v>
      </c>
      <c r="R108" t="s">
        <v>8342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8310</v>
      </c>
      <c r="R109" t="s">
        <v>8342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8310</v>
      </c>
      <c r="R110" t="s">
        <v>8342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8310</v>
      </c>
      <c r="R111" t="s">
        <v>8342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8310</v>
      </c>
      <c r="R112" t="s">
        <v>8342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8310</v>
      </c>
      <c r="R113" t="s">
        <v>8342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8310</v>
      </c>
      <c r="R114" t="s">
        <v>8342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8310</v>
      </c>
      <c r="R115" t="s">
        <v>8342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8310</v>
      </c>
      <c r="R116" t="s">
        <v>8342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8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8310</v>
      </c>
      <c r="R117" t="s">
        <v>8342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8310</v>
      </c>
      <c r="R118" t="s">
        <v>8342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8310</v>
      </c>
      <c r="R119" t="s">
        <v>8342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8310</v>
      </c>
      <c r="R120" t="s">
        <v>8342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8310</v>
      </c>
      <c r="R121" t="s">
        <v>8342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8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8310</v>
      </c>
      <c r="R122" t="s">
        <v>8332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8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8310</v>
      </c>
      <c r="R123" t="s">
        <v>8332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8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8310</v>
      </c>
      <c r="R124" t="s">
        <v>8332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8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8310</v>
      </c>
      <c r="R125" t="s">
        <v>8332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8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8310</v>
      </c>
      <c r="R126" t="s">
        <v>8332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8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8310</v>
      </c>
      <c r="R127" t="s">
        <v>8332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8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8310</v>
      </c>
      <c r="R128" t="s">
        <v>8332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8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8310</v>
      </c>
      <c r="R129" t="s">
        <v>8332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8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8310</v>
      </c>
      <c r="R130" t="s">
        <v>8332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ref="U130:U193" si="14">YEAR(T130)</f>
        <v>2016</v>
      </c>
    </row>
    <row r="131" spans="1:21" ht="60" hidden="1" x14ac:dyDescent="0.25">
      <c r="A131">
        <v>129</v>
      </c>
      <c r="B131" s="8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2" t="s">
        <v>8310</v>
      </c>
      <c r="R131" t="s">
        <v>8332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60" hidden="1" x14ac:dyDescent="0.25">
      <c r="A132">
        <v>130</v>
      </c>
      <c r="B132" s="8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8310</v>
      </c>
      <c r="R132" t="s">
        <v>8332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8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8310</v>
      </c>
      <c r="R133" t="s">
        <v>8332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8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8310</v>
      </c>
      <c r="R134" t="s">
        <v>8332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8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8310</v>
      </c>
      <c r="R135" t="s">
        <v>8332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8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8310</v>
      </c>
      <c r="R136" t="s">
        <v>8332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8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8310</v>
      </c>
      <c r="R137" t="s">
        <v>8332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8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8310</v>
      </c>
      <c r="R138" t="s">
        <v>8332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8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8310</v>
      </c>
      <c r="R139" t="s">
        <v>8332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8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8310</v>
      </c>
      <c r="R140" t="s">
        <v>8332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8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8310</v>
      </c>
      <c r="R141" t="s">
        <v>8332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8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8310</v>
      </c>
      <c r="R142" t="s">
        <v>8332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8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8310</v>
      </c>
      <c r="R143" t="s">
        <v>8332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8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8310</v>
      </c>
      <c r="R144" t="s">
        <v>8332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8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8310</v>
      </c>
      <c r="R145" t="s">
        <v>8332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8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8310</v>
      </c>
      <c r="R146" t="s">
        <v>8332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8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8310</v>
      </c>
      <c r="R147" t="s">
        <v>8332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8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8310</v>
      </c>
      <c r="R148" t="s">
        <v>8332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8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8310</v>
      </c>
      <c r="R149" t="s">
        <v>8332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8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8310</v>
      </c>
      <c r="R150" t="s">
        <v>8332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8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8310</v>
      </c>
      <c r="R151" t="s">
        <v>8332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8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8310</v>
      </c>
      <c r="R152" t="s">
        <v>8332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8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8310</v>
      </c>
      <c r="R153" t="s">
        <v>8332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8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8310</v>
      </c>
      <c r="R154" t="s">
        <v>8332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8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8310</v>
      </c>
      <c r="R155" t="s">
        <v>8332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8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8310</v>
      </c>
      <c r="R156" t="s">
        <v>8332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8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8310</v>
      </c>
      <c r="R157" t="s">
        <v>8332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8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8310</v>
      </c>
      <c r="R158" t="s">
        <v>8332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8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8310</v>
      </c>
      <c r="R159" t="s">
        <v>8332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8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8310</v>
      </c>
      <c r="R160" t="s">
        <v>8332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8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8310</v>
      </c>
      <c r="R161" t="s">
        <v>8332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8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8310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8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8310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8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8310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8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8310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8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8310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8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8310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8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8310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8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8310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8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8310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8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8310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8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8310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8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8310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8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8310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8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8310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8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8310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8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8310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8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8310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8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8310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8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8310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8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8310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8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8310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8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8310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8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8310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8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8310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8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8310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8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8310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8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8310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8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8310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8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8310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8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8310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8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8310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8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8310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8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2" t="s">
        <v>8310</v>
      </c>
      <c r="R194" t="s">
        <v>8311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ref="U194:U257" si="19">YEAR(T194)</f>
        <v>2014</v>
      </c>
    </row>
    <row r="195" spans="1:21" ht="60" hidden="1" x14ac:dyDescent="0.25">
      <c r="A195">
        <v>193</v>
      </c>
      <c r="B195" s="8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2" t="s">
        <v>8310</v>
      </c>
      <c r="R195" t="s">
        <v>8311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5" hidden="1" x14ac:dyDescent="0.25">
      <c r="A196">
        <v>194</v>
      </c>
      <c r="B196" s="8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8310</v>
      </c>
      <c r="R196" t="s">
        <v>8311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8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8310</v>
      </c>
      <c r="R197" t="s">
        <v>8311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8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8310</v>
      </c>
      <c r="R198" t="s">
        <v>8311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8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8310</v>
      </c>
      <c r="R199" t="s">
        <v>8311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8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8310</v>
      </c>
      <c r="R200" t="s">
        <v>8311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8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8310</v>
      </c>
      <c r="R201" t="s">
        <v>8311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8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8310</v>
      </c>
      <c r="R202" t="s">
        <v>8311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8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8310</v>
      </c>
      <c r="R203" t="s">
        <v>8311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8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8310</v>
      </c>
      <c r="R204" t="s">
        <v>8311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8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8310</v>
      </c>
      <c r="R205" t="s">
        <v>8311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8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8310</v>
      </c>
      <c r="R206" t="s">
        <v>8311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8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8310</v>
      </c>
      <c r="R207" t="s">
        <v>8311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8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8310</v>
      </c>
      <c r="R208" t="s">
        <v>8311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8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8310</v>
      </c>
      <c r="R209" t="s">
        <v>8311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8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8310</v>
      </c>
      <c r="R210" t="s">
        <v>8311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8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8310</v>
      </c>
      <c r="R211" t="s">
        <v>8311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8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8310</v>
      </c>
      <c r="R212" t="s">
        <v>8311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8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8310</v>
      </c>
      <c r="R213" t="s">
        <v>8311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8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8310</v>
      </c>
      <c r="R214" t="s">
        <v>8311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8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8310</v>
      </c>
      <c r="R215" t="s">
        <v>8311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8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8310</v>
      </c>
      <c r="R216" t="s">
        <v>8311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8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8310</v>
      </c>
      <c r="R217" t="s">
        <v>8311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8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8310</v>
      </c>
      <c r="R218" t="s">
        <v>8311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8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8310</v>
      </c>
      <c r="R219" t="s">
        <v>8311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8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8310</v>
      </c>
      <c r="R220" t="s">
        <v>8311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8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8310</v>
      </c>
      <c r="R221" t="s">
        <v>8311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8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8310</v>
      </c>
      <c r="R222" t="s">
        <v>8311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8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8310</v>
      </c>
      <c r="R223" t="s">
        <v>8311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8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8310</v>
      </c>
      <c r="R224" t="s">
        <v>8311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8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8310</v>
      </c>
      <c r="R225" t="s">
        <v>8311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8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8310</v>
      </c>
      <c r="R226" t="s">
        <v>8311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8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8310</v>
      </c>
      <c r="R227" t="s">
        <v>8311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8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8310</v>
      </c>
      <c r="R228" t="s">
        <v>8311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8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8310</v>
      </c>
      <c r="R229" t="s">
        <v>8311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8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8310</v>
      </c>
      <c r="R230" t="s">
        <v>8311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8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8310</v>
      </c>
      <c r="R231" t="s">
        <v>8311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8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8310</v>
      </c>
      <c r="R232" t="s">
        <v>8311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8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8310</v>
      </c>
      <c r="R233" t="s">
        <v>8311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8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8310</v>
      </c>
      <c r="R234" t="s">
        <v>8311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8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8310</v>
      </c>
      <c r="R235" t="s">
        <v>8311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8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8310</v>
      </c>
      <c r="R236" t="s">
        <v>8311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8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8310</v>
      </c>
      <c r="R237" t="s">
        <v>8311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8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8310</v>
      </c>
      <c r="R238" t="s">
        <v>8311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8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8310</v>
      </c>
      <c r="R239" t="s">
        <v>8311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8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8310</v>
      </c>
      <c r="R240" t="s">
        <v>8311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8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8310</v>
      </c>
      <c r="R241" t="s">
        <v>8311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8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8310</v>
      </c>
      <c r="R242" t="s">
        <v>8322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8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8310</v>
      </c>
      <c r="R243" t="s">
        <v>8322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8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8310</v>
      </c>
      <c r="R244" t="s">
        <v>8322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8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8310</v>
      </c>
      <c r="R245" t="s">
        <v>8322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8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8310</v>
      </c>
      <c r="R246" t="s">
        <v>8322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8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8310</v>
      </c>
      <c r="R247" t="s">
        <v>8322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8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8310</v>
      </c>
      <c r="R248" t="s">
        <v>8322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8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8310</v>
      </c>
      <c r="R249" t="s">
        <v>8322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8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8310</v>
      </c>
      <c r="R250" t="s">
        <v>8322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8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8310</v>
      </c>
      <c r="R251" t="s">
        <v>8322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8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8310</v>
      </c>
      <c r="R252" t="s">
        <v>8322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8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8310</v>
      </c>
      <c r="R253" t="s">
        <v>8322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8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8310</v>
      </c>
      <c r="R254" t="s">
        <v>8322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8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8310</v>
      </c>
      <c r="R255" t="s">
        <v>8322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8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8310</v>
      </c>
      <c r="R256" t="s">
        <v>8322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8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8310</v>
      </c>
      <c r="R257" t="s">
        <v>8322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8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8310</v>
      </c>
      <c r="R258" t="s">
        <v>8322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ref="U258:U321" si="24">YEAR(T258)</f>
        <v>2013</v>
      </c>
    </row>
    <row r="259" spans="1:21" ht="60" hidden="1" x14ac:dyDescent="0.25">
      <c r="A259">
        <v>257</v>
      </c>
      <c r="B259" s="8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8310</v>
      </c>
      <c r="R259" t="s">
        <v>8322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60" hidden="1" x14ac:dyDescent="0.25">
      <c r="A260">
        <v>258</v>
      </c>
      <c r="B260" s="8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8310</v>
      </c>
      <c r="R260" t="s">
        <v>8322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8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8310</v>
      </c>
      <c r="R261" t="s">
        <v>8322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8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8310</v>
      </c>
      <c r="R262" t="s">
        <v>8322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8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8310</v>
      </c>
      <c r="R263" t="s">
        <v>8322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8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8310</v>
      </c>
      <c r="R264" t="s">
        <v>8322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8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8310</v>
      </c>
      <c r="R265" t="s">
        <v>8322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8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8310</v>
      </c>
      <c r="R266" t="s">
        <v>8322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8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8310</v>
      </c>
      <c r="R267" t="s">
        <v>8322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8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8310</v>
      </c>
      <c r="R268" t="s">
        <v>8322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8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8310</v>
      </c>
      <c r="R269" t="s">
        <v>8322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8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8310</v>
      </c>
      <c r="R270" t="s">
        <v>8322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8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8310</v>
      </c>
      <c r="R271" t="s">
        <v>8322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8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8310</v>
      </c>
      <c r="R272" t="s">
        <v>8322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8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8310</v>
      </c>
      <c r="R273" t="s">
        <v>8322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8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8310</v>
      </c>
      <c r="R274" t="s">
        <v>8322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8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8310</v>
      </c>
      <c r="R275" t="s">
        <v>8322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8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8310</v>
      </c>
      <c r="R276" t="s">
        <v>8322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8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8310</v>
      </c>
      <c r="R277" t="s">
        <v>8322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8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8310</v>
      </c>
      <c r="R278" t="s">
        <v>8322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8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8310</v>
      </c>
      <c r="R279" t="s">
        <v>8322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8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8310</v>
      </c>
      <c r="R280" t="s">
        <v>8322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8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8310</v>
      </c>
      <c r="R281" t="s">
        <v>8322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8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8310</v>
      </c>
      <c r="R282" t="s">
        <v>8322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8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8310</v>
      </c>
      <c r="R283" t="s">
        <v>8322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8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8310</v>
      </c>
      <c r="R284" t="s">
        <v>8322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8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8310</v>
      </c>
      <c r="R285" t="s">
        <v>8322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8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8310</v>
      </c>
      <c r="R286" t="s">
        <v>8322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8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8310</v>
      </c>
      <c r="R287" t="s">
        <v>8322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8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8310</v>
      </c>
      <c r="R288" t="s">
        <v>8322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8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8310</v>
      </c>
      <c r="R289" t="s">
        <v>8322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8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8310</v>
      </c>
      <c r="R290" t="s">
        <v>8322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8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8310</v>
      </c>
      <c r="R291" t="s">
        <v>8322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8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8310</v>
      </c>
      <c r="R292" t="s">
        <v>8322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8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8310</v>
      </c>
      <c r="R293" t="s">
        <v>8322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8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8310</v>
      </c>
      <c r="R294" t="s">
        <v>8322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8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8310</v>
      </c>
      <c r="R295" t="s">
        <v>8322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8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8310</v>
      </c>
      <c r="R296" t="s">
        <v>8322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8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8310</v>
      </c>
      <c r="R297" t="s">
        <v>8322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8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8310</v>
      </c>
      <c r="R298" t="s">
        <v>8322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8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8310</v>
      </c>
      <c r="R299" t="s">
        <v>8322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8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8310</v>
      </c>
      <c r="R300" t="s">
        <v>8322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8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8310</v>
      </c>
      <c r="R301" t="s">
        <v>8322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8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8310</v>
      </c>
      <c r="R302" t="s">
        <v>8322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8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8310</v>
      </c>
      <c r="R303" t="s">
        <v>8322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8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8310</v>
      </c>
      <c r="R304" t="s">
        <v>8322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8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8310</v>
      </c>
      <c r="R305" t="s">
        <v>8322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8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8310</v>
      </c>
      <c r="R306" t="s">
        <v>8322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8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8310</v>
      </c>
      <c r="R307" t="s">
        <v>8322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8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8310</v>
      </c>
      <c r="R308" t="s">
        <v>8322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8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8310</v>
      </c>
      <c r="R309" t="s">
        <v>8322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8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8310</v>
      </c>
      <c r="R310" t="s">
        <v>8322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8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8310</v>
      </c>
      <c r="R311" t="s">
        <v>8322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8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8310</v>
      </c>
      <c r="R312" t="s">
        <v>8322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8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8310</v>
      </c>
      <c r="R313" t="s">
        <v>8322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8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8310</v>
      </c>
      <c r="R314" t="s">
        <v>8322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8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8310</v>
      </c>
      <c r="R315" t="s">
        <v>8322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8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8310</v>
      </c>
      <c r="R316" t="s">
        <v>8322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8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8310</v>
      </c>
      <c r="R317" t="s">
        <v>8322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8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8310</v>
      </c>
      <c r="R318" t="s">
        <v>8322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8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8310</v>
      </c>
      <c r="R319" t="s">
        <v>8322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8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8310</v>
      </c>
      <c r="R320" t="s">
        <v>8322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8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8310</v>
      </c>
      <c r="R321" t="s">
        <v>8322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8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8310</v>
      </c>
      <c r="R322" t="s">
        <v>8322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ref="U322:U385" si="29">YEAR(T322)</f>
        <v>2015</v>
      </c>
    </row>
    <row r="323" spans="1:21" ht="45" hidden="1" x14ac:dyDescent="0.25">
      <c r="A323">
        <v>321</v>
      </c>
      <c r="B323" s="8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8310</v>
      </c>
      <c r="R323" t="s">
        <v>8322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5" hidden="1" x14ac:dyDescent="0.25">
      <c r="A324">
        <v>322</v>
      </c>
      <c r="B324" s="8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8310</v>
      </c>
      <c r="R324" t="s">
        <v>8322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8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8310</v>
      </c>
      <c r="R325" t="s">
        <v>8322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8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8310</v>
      </c>
      <c r="R326" t="s">
        <v>8322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8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8310</v>
      </c>
      <c r="R327" t="s">
        <v>8322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8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8310</v>
      </c>
      <c r="R328" t="s">
        <v>8322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8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8310</v>
      </c>
      <c r="R329" t="s">
        <v>8322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8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8310</v>
      </c>
      <c r="R330" t="s">
        <v>8322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8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8310</v>
      </c>
      <c r="R331" t="s">
        <v>8322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8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8310</v>
      </c>
      <c r="R332" t="s">
        <v>8322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8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8310</v>
      </c>
      <c r="R333" t="s">
        <v>8322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8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8310</v>
      </c>
      <c r="R334" t="s">
        <v>8322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8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8310</v>
      </c>
      <c r="R335" t="s">
        <v>8322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8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8310</v>
      </c>
      <c r="R336" t="s">
        <v>8322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8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8310</v>
      </c>
      <c r="R337" t="s">
        <v>8322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8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8310</v>
      </c>
      <c r="R338" t="s">
        <v>8322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8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8310</v>
      </c>
      <c r="R339" t="s">
        <v>8322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8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8310</v>
      </c>
      <c r="R340" t="s">
        <v>8322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8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8310</v>
      </c>
      <c r="R341" t="s">
        <v>8322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8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8310</v>
      </c>
      <c r="R342" t="s">
        <v>8322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8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8310</v>
      </c>
      <c r="R343" t="s">
        <v>8322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8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8310</v>
      </c>
      <c r="R344" t="s">
        <v>8322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8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8310</v>
      </c>
      <c r="R345" t="s">
        <v>8322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8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8310</v>
      </c>
      <c r="R346" t="s">
        <v>8322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8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8310</v>
      </c>
      <c r="R347" t="s">
        <v>8322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8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8310</v>
      </c>
      <c r="R348" t="s">
        <v>8322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8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8310</v>
      </c>
      <c r="R349" t="s">
        <v>8322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8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8310</v>
      </c>
      <c r="R350" t="s">
        <v>8322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8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8310</v>
      </c>
      <c r="R351" t="s">
        <v>8322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8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8310</v>
      </c>
      <c r="R352" t="s">
        <v>8322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8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8310</v>
      </c>
      <c r="R353" t="s">
        <v>8322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8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8310</v>
      </c>
      <c r="R354" t="s">
        <v>8322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8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8310</v>
      </c>
      <c r="R355" t="s">
        <v>8322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8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8310</v>
      </c>
      <c r="R356" t="s">
        <v>8322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8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8310</v>
      </c>
      <c r="R357" t="s">
        <v>8322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8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8310</v>
      </c>
      <c r="R358" t="s">
        <v>8322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8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8310</v>
      </c>
      <c r="R359" t="s">
        <v>8322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8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8310</v>
      </c>
      <c r="R360" t="s">
        <v>8322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8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8310</v>
      </c>
      <c r="R361" t="s">
        <v>8322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8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8310</v>
      </c>
      <c r="R362" t="s">
        <v>8322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8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8310</v>
      </c>
      <c r="R363" t="s">
        <v>8322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8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8310</v>
      </c>
      <c r="R364" t="s">
        <v>8322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8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8310</v>
      </c>
      <c r="R365" t="s">
        <v>8322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8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8310</v>
      </c>
      <c r="R366" t="s">
        <v>8322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8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8310</v>
      </c>
      <c r="R367" t="s">
        <v>8322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8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8310</v>
      </c>
      <c r="R368" t="s">
        <v>8322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8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8310</v>
      </c>
      <c r="R369" t="s">
        <v>8322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8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8310</v>
      </c>
      <c r="R370" t="s">
        <v>8322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8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8310</v>
      </c>
      <c r="R371" t="s">
        <v>8322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8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8310</v>
      </c>
      <c r="R372" t="s">
        <v>8322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8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8310</v>
      </c>
      <c r="R373" t="s">
        <v>8322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8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8310</v>
      </c>
      <c r="R374" t="s">
        <v>8322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8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8310</v>
      </c>
      <c r="R375" t="s">
        <v>8322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8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8310</v>
      </c>
      <c r="R376" t="s">
        <v>8322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8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8310</v>
      </c>
      <c r="R377" t="s">
        <v>8322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8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8310</v>
      </c>
      <c r="R378" t="s">
        <v>8322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8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8310</v>
      </c>
      <c r="R379" t="s">
        <v>8322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8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8310</v>
      </c>
      <c r="R380" t="s">
        <v>8322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8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8310</v>
      </c>
      <c r="R381" t="s">
        <v>8322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8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8310</v>
      </c>
      <c r="R382" t="s">
        <v>8322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8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8310</v>
      </c>
      <c r="R383" t="s">
        <v>8322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8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8310</v>
      </c>
      <c r="R384" t="s">
        <v>8322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8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8310</v>
      </c>
      <c r="R385" t="s">
        <v>8322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8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8310</v>
      </c>
      <c r="R386" t="s">
        <v>8322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ref="U386:U449" si="34">YEAR(T386)</f>
        <v>2015</v>
      </c>
    </row>
    <row r="387" spans="1:21" ht="60" hidden="1" x14ac:dyDescent="0.25">
      <c r="A387">
        <v>385</v>
      </c>
      <c r="B387" s="8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8310</v>
      </c>
      <c r="R387" t="s">
        <v>8322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60" hidden="1" x14ac:dyDescent="0.25">
      <c r="A388">
        <v>386</v>
      </c>
      <c r="B388" s="8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8310</v>
      </c>
      <c r="R388" t="s">
        <v>8322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8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8310</v>
      </c>
      <c r="R389" t="s">
        <v>8322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8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8310</v>
      </c>
      <c r="R390" t="s">
        <v>8322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8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8310</v>
      </c>
      <c r="R391" t="s">
        <v>8322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8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8310</v>
      </c>
      <c r="R392" t="s">
        <v>8322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8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8310</v>
      </c>
      <c r="R393" t="s">
        <v>8322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8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8310</v>
      </c>
      <c r="R394" t="s">
        <v>8322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8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8310</v>
      </c>
      <c r="R395" t="s">
        <v>8322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8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8310</v>
      </c>
      <c r="R396" t="s">
        <v>8322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8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8310</v>
      </c>
      <c r="R397" t="s">
        <v>8322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8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8310</v>
      </c>
      <c r="R398" t="s">
        <v>8322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8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8310</v>
      </c>
      <c r="R399" t="s">
        <v>8322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8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8310</v>
      </c>
      <c r="R400" t="s">
        <v>8322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8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8310</v>
      </c>
      <c r="R401" t="s">
        <v>8322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8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8310</v>
      </c>
      <c r="R402" t="s">
        <v>8322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8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8310</v>
      </c>
      <c r="R403" t="s">
        <v>8322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8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8310</v>
      </c>
      <c r="R404" t="s">
        <v>8322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8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8310</v>
      </c>
      <c r="R405" t="s">
        <v>8322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8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8310</v>
      </c>
      <c r="R406" t="s">
        <v>8322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8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8310</v>
      </c>
      <c r="R407" t="s">
        <v>8322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8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8310</v>
      </c>
      <c r="R408" t="s">
        <v>8322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8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8310</v>
      </c>
      <c r="R409" t="s">
        <v>8322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8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8310</v>
      </c>
      <c r="R410" t="s">
        <v>8322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8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8310</v>
      </c>
      <c r="R411" t="s">
        <v>8322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8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8310</v>
      </c>
      <c r="R412" t="s">
        <v>8322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8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8310</v>
      </c>
      <c r="R413" t="s">
        <v>8322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8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8310</v>
      </c>
      <c r="R414" t="s">
        <v>8322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8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8310</v>
      </c>
      <c r="R415" t="s">
        <v>8322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8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8310</v>
      </c>
      <c r="R416" t="s">
        <v>8322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8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8310</v>
      </c>
      <c r="R417" t="s">
        <v>8322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8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8310</v>
      </c>
      <c r="R418" t="s">
        <v>8322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8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8310</v>
      </c>
      <c r="R419" t="s">
        <v>8322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8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8310</v>
      </c>
      <c r="R420" t="s">
        <v>8322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8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8310</v>
      </c>
      <c r="R421" t="s">
        <v>8322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8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8310</v>
      </c>
      <c r="R422" t="s">
        <v>8321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8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8310</v>
      </c>
      <c r="R423" t="s">
        <v>8321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8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8310</v>
      </c>
      <c r="R424" t="s">
        <v>8321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8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8310</v>
      </c>
      <c r="R425" t="s">
        <v>8321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8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8310</v>
      </c>
      <c r="R426" t="s">
        <v>8321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8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8310</v>
      </c>
      <c r="R427" t="s">
        <v>8321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8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8310</v>
      </c>
      <c r="R428" t="s">
        <v>8321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8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8310</v>
      </c>
      <c r="R429" t="s">
        <v>8321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8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8310</v>
      </c>
      <c r="R430" t="s">
        <v>8321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8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8310</v>
      </c>
      <c r="R431" t="s">
        <v>8321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8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8310</v>
      </c>
      <c r="R432" t="s">
        <v>8321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8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8310</v>
      </c>
      <c r="R433" t="s">
        <v>8321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8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8310</v>
      </c>
      <c r="R434" t="s">
        <v>8321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8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8310</v>
      </c>
      <c r="R435" t="s">
        <v>8321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8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8310</v>
      </c>
      <c r="R436" t="s">
        <v>8321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8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8310</v>
      </c>
      <c r="R437" t="s">
        <v>8321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8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8310</v>
      </c>
      <c r="R438" t="s">
        <v>8321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8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8310</v>
      </c>
      <c r="R439" t="s">
        <v>8321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8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8310</v>
      </c>
      <c r="R440" t="s">
        <v>8321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8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8310</v>
      </c>
      <c r="R441" t="s">
        <v>8321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8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8310</v>
      </c>
      <c r="R442" t="s">
        <v>8321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8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8310</v>
      </c>
      <c r="R443" t="s">
        <v>8321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8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8310</v>
      </c>
      <c r="R444" t="s">
        <v>8321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8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8310</v>
      </c>
      <c r="R445" t="s">
        <v>8321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8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8310</v>
      </c>
      <c r="R446" t="s">
        <v>8321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8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8310</v>
      </c>
      <c r="R447" t="s">
        <v>8321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8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8310</v>
      </c>
      <c r="R448" t="s">
        <v>8321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8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8310</v>
      </c>
      <c r="R449" t="s">
        <v>8321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8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8310</v>
      </c>
      <c r="R450" t="s">
        <v>8321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ref="U450:U513" si="39">YEAR(T450)</f>
        <v>2014</v>
      </c>
    </row>
    <row r="451" spans="1:21" ht="60" hidden="1" x14ac:dyDescent="0.25">
      <c r="A451">
        <v>449</v>
      </c>
      <c r="B451" s="8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8310</v>
      </c>
      <c r="R451" t="s">
        <v>8321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60" hidden="1" x14ac:dyDescent="0.25">
      <c r="A452">
        <v>450</v>
      </c>
      <c r="B452" s="8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8310</v>
      </c>
      <c r="R452" t="s">
        <v>8321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8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8310</v>
      </c>
      <c r="R453" t="s">
        <v>8321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8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8310</v>
      </c>
      <c r="R454" t="s">
        <v>8321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8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8310</v>
      </c>
      <c r="R455" t="s">
        <v>8321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8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8310</v>
      </c>
      <c r="R456" t="s">
        <v>8321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8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8310</v>
      </c>
      <c r="R457" t="s">
        <v>8321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8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8310</v>
      </c>
      <c r="R458" t="s">
        <v>8321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8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8310</v>
      </c>
      <c r="R459" t="s">
        <v>8321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8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8310</v>
      </c>
      <c r="R460" t="s">
        <v>8321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8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8310</v>
      </c>
      <c r="R461" t="s">
        <v>8321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8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8310</v>
      </c>
      <c r="R462" t="s">
        <v>8321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8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8310</v>
      </c>
      <c r="R463" t="s">
        <v>8321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8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8310</v>
      </c>
      <c r="R464" t="s">
        <v>8321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8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8310</v>
      </c>
      <c r="R465" t="s">
        <v>8321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8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8310</v>
      </c>
      <c r="R466" t="s">
        <v>8321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8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8310</v>
      </c>
      <c r="R467" t="s">
        <v>8321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8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8310</v>
      </c>
      <c r="R468" t="s">
        <v>8321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8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8310</v>
      </c>
      <c r="R469" t="s">
        <v>8321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8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8310</v>
      </c>
      <c r="R470" t="s">
        <v>8321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8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8310</v>
      </c>
      <c r="R471" t="s">
        <v>8321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8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8310</v>
      </c>
      <c r="R472" t="s">
        <v>8321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8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8310</v>
      </c>
      <c r="R473" t="s">
        <v>8321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8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8310</v>
      </c>
      <c r="R474" t="s">
        <v>8321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8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8310</v>
      </c>
      <c r="R475" t="s">
        <v>8321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8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8310</v>
      </c>
      <c r="R476" t="s">
        <v>8321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8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8310</v>
      </c>
      <c r="R477" t="s">
        <v>8321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8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8310</v>
      </c>
      <c r="R478" t="s">
        <v>8321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8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8310</v>
      </c>
      <c r="R479" t="s">
        <v>8321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8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8310</v>
      </c>
      <c r="R480" t="s">
        <v>8321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8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8310</v>
      </c>
      <c r="R481" t="s">
        <v>8321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8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8310</v>
      </c>
      <c r="R482" t="s">
        <v>8321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8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8310</v>
      </c>
      <c r="R483" t="s">
        <v>8321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8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8310</v>
      </c>
      <c r="R484" t="s">
        <v>8321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8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8310</v>
      </c>
      <c r="R485" t="s">
        <v>8321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8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8310</v>
      </c>
      <c r="R486" t="s">
        <v>8321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8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8310</v>
      </c>
      <c r="R487" t="s">
        <v>8321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8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8310</v>
      </c>
      <c r="R488" t="s">
        <v>8321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8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8310</v>
      </c>
      <c r="R489" t="s">
        <v>8321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8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8310</v>
      </c>
      <c r="R490" t="s">
        <v>8321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8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8310</v>
      </c>
      <c r="R491" t="s">
        <v>8321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8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8310</v>
      </c>
      <c r="R492" t="s">
        <v>8321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8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8310</v>
      </c>
      <c r="R493" t="s">
        <v>8321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8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8310</v>
      </c>
      <c r="R494" t="s">
        <v>8321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8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8310</v>
      </c>
      <c r="R495" t="s">
        <v>8321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8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8310</v>
      </c>
      <c r="R496" t="s">
        <v>8321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8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8310</v>
      </c>
      <c r="R497" t="s">
        <v>8321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8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8310</v>
      </c>
      <c r="R498" t="s">
        <v>8321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8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8310</v>
      </c>
      <c r="R499" t="s">
        <v>8321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8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8310</v>
      </c>
      <c r="R500" t="s">
        <v>8321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8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8310</v>
      </c>
      <c r="R501" t="s">
        <v>8321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8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8310</v>
      </c>
      <c r="R502" t="s">
        <v>8321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8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8310</v>
      </c>
      <c r="R503" t="s">
        <v>8321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8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8310</v>
      </c>
      <c r="R504" t="s">
        <v>8321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8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8310</v>
      </c>
      <c r="R505" t="s">
        <v>8321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8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8310</v>
      </c>
      <c r="R506" t="s">
        <v>8321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8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8310</v>
      </c>
      <c r="R507" t="s">
        <v>8321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8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8310</v>
      </c>
      <c r="R508" t="s">
        <v>8321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8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8310</v>
      </c>
      <c r="R509" t="s">
        <v>8321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8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8310</v>
      </c>
      <c r="R510" t="s">
        <v>8321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8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8310</v>
      </c>
      <c r="R511" t="s">
        <v>8321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8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8310</v>
      </c>
      <c r="R512" t="s">
        <v>8321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8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8310</v>
      </c>
      <c r="R513" t="s">
        <v>8321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8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2" t="s">
        <v>8310</v>
      </c>
      <c r="R514" t="s">
        <v>8321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ref="U514:U577" si="44">YEAR(T514)</f>
        <v>2016</v>
      </c>
    </row>
    <row r="515" spans="1:21" ht="45" hidden="1" x14ac:dyDescent="0.25">
      <c r="A515">
        <v>513</v>
      </c>
      <c r="B515" s="8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8310</v>
      </c>
      <c r="R515" t="s">
        <v>8321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5" hidden="1" x14ac:dyDescent="0.25">
      <c r="A516">
        <v>514</v>
      </c>
      <c r="B516" s="8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8310</v>
      </c>
      <c r="R516" t="s">
        <v>8321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8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8310</v>
      </c>
      <c r="R517" t="s">
        <v>8321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8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8310</v>
      </c>
      <c r="R518" t="s">
        <v>8321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8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8310</v>
      </c>
      <c r="R519" t="s">
        <v>8321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8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8310</v>
      </c>
      <c r="R520" t="s">
        <v>8321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8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8310</v>
      </c>
      <c r="R521" t="s">
        <v>8321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8" t="s">
        <v>521</v>
      </c>
      <c r="C522" s="3" t="s">
        <v>4630</v>
      </c>
      <c r="D522" s="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8313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8" t="s">
        <v>522</v>
      </c>
      <c r="C523" s="3" t="s">
        <v>4631</v>
      </c>
      <c r="D523" s="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8313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8" t="s">
        <v>523</v>
      </c>
      <c r="C524" s="3" t="s">
        <v>4632</v>
      </c>
      <c r="D524" s="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8313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8" t="s">
        <v>524</v>
      </c>
      <c r="C525" s="3" t="s">
        <v>4633</v>
      </c>
      <c r="D525" s="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8313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8" t="s">
        <v>525</v>
      </c>
      <c r="C526" s="3" t="s">
        <v>4634</v>
      </c>
      <c r="D526" s="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8313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8" t="s">
        <v>526</v>
      </c>
      <c r="C527" s="3" t="s">
        <v>4635</v>
      </c>
      <c r="D527" s="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8313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8" t="s">
        <v>527</v>
      </c>
      <c r="C528" s="3" t="s">
        <v>4636</v>
      </c>
      <c r="D528" s="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8313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8" t="s">
        <v>528</v>
      </c>
      <c r="C529" s="3" t="s">
        <v>4637</v>
      </c>
      <c r="D529" s="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8313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8" t="s">
        <v>529</v>
      </c>
      <c r="C530" s="3" t="s">
        <v>4638</v>
      </c>
      <c r="D530" s="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8313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8" t="s">
        <v>530</v>
      </c>
      <c r="C531" s="3" t="s">
        <v>4639</v>
      </c>
      <c r="D531" s="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8313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60" hidden="1" x14ac:dyDescent="0.25">
      <c r="A532">
        <v>530</v>
      </c>
      <c r="B532" s="8" t="s">
        <v>531</v>
      </c>
      <c r="C532" s="3" t="s">
        <v>4640</v>
      </c>
      <c r="D532" s="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8313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8" t="s">
        <v>532</v>
      </c>
      <c r="C533" s="3" t="s">
        <v>4641</v>
      </c>
      <c r="D533" s="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8313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8" t="s">
        <v>533</v>
      </c>
      <c r="C534" s="3" t="s">
        <v>4642</v>
      </c>
      <c r="D534" s="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8313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8" t="s">
        <v>534</v>
      </c>
      <c r="C535" s="3" t="s">
        <v>4643</v>
      </c>
      <c r="D535" s="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8313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8" t="s">
        <v>535</v>
      </c>
      <c r="C536" s="3" t="s">
        <v>4644</v>
      </c>
      <c r="D536" s="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8313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8" t="s">
        <v>536</v>
      </c>
      <c r="C537" s="3" t="s">
        <v>4645</v>
      </c>
      <c r="D537" s="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8313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8" t="s">
        <v>537</v>
      </c>
      <c r="C538" s="3" t="s">
        <v>4646</v>
      </c>
      <c r="D538" s="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8313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8" t="s">
        <v>538</v>
      </c>
      <c r="C539" s="3" t="s">
        <v>4647</v>
      </c>
      <c r="D539" s="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8313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8" t="s">
        <v>539</v>
      </c>
      <c r="C540" s="3" t="s">
        <v>4648</v>
      </c>
      <c r="D540" s="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8313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8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8313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8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8308</v>
      </c>
      <c r="R542" t="s">
        <v>8340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8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8308</v>
      </c>
      <c r="R543" t="s">
        <v>8340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8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8308</v>
      </c>
      <c r="R544" t="s">
        <v>8340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8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8308</v>
      </c>
      <c r="R545" t="s">
        <v>8340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8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8308</v>
      </c>
      <c r="R546" t="s">
        <v>8340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8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8308</v>
      </c>
      <c r="R547" t="s">
        <v>8340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8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8308</v>
      </c>
      <c r="R548" t="s">
        <v>8340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8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8308</v>
      </c>
      <c r="R549" t="s">
        <v>8340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8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8308</v>
      </c>
      <c r="R550" t="s">
        <v>8340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8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8308</v>
      </c>
      <c r="R551" t="s">
        <v>8340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8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8308</v>
      </c>
      <c r="R552" t="s">
        <v>8340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8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8308</v>
      </c>
      <c r="R553" t="s">
        <v>8340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8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8308</v>
      </c>
      <c r="R554" t="s">
        <v>8340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8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8308</v>
      </c>
      <c r="R555" t="s">
        <v>8340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8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8308</v>
      </c>
      <c r="R556" t="s">
        <v>8340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8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8308</v>
      </c>
      <c r="R557" t="s">
        <v>8340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8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8308</v>
      </c>
      <c r="R558" t="s">
        <v>8340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8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8308</v>
      </c>
      <c r="R559" t="s">
        <v>8340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8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8308</v>
      </c>
      <c r="R560" t="s">
        <v>8340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8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8308</v>
      </c>
      <c r="R561" t="s">
        <v>8340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8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8308</v>
      </c>
      <c r="R562" t="s">
        <v>8340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8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8308</v>
      </c>
      <c r="R563" t="s">
        <v>8340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8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8308</v>
      </c>
      <c r="R564" t="s">
        <v>8340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8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8308</v>
      </c>
      <c r="R565" t="s">
        <v>8340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8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8308</v>
      </c>
      <c r="R566" t="s">
        <v>8340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8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8308</v>
      </c>
      <c r="R567" t="s">
        <v>8340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8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8308</v>
      </c>
      <c r="R568" t="s">
        <v>8340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8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8308</v>
      </c>
      <c r="R569" t="s">
        <v>8340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8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8308</v>
      </c>
      <c r="R570" t="s">
        <v>8340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8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8308</v>
      </c>
      <c r="R571" t="s">
        <v>8340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8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8308</v>
      </c>
      <c r="R572" t="s">
        <v>8340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8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8308</v>
      </c>
      <c r="R573" t="s">
        <v>8340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8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8308</v>
      </c>
      <c r="R574" t="s">
        <v>8340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8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8308</v>
      </c>
      <c r="R575" t="s">
        <v>8340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8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8308</v>
      </c>
      <c r="R576" t="s">
        <v>8340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8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8308</v>
      </c>
      <c r="R577" t="s">
        <v>8340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8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2" t="s">
        <v>8308</v>
      </c>
      <c r="R578" t="s">
        <v>8340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ref="U578:U641" si="49">YEAR(T578)</f>
        <v>2015</v>
      </c>
    </row>
    <row r="579" spans="1:21" ht="60" hidden="1" x14ac:dyDescent="0.25">
      <c r="A579">
        <v>577</v>
      </c>
      <c r="B579" s="8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2" t="s">
        <v>8308</v>
      </c>
      <c r="R579" t="s">
        <v>8340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8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8308</v>
      </c>
      <c r="R580" t="s">
        <v>8340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8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8308</v>
      </c>
      <c r="R581" t="s">
        <v>8340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8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8308</v>
      </c>
      <c r="R582" t="s">
        <v>8340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8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8308</v>
      </c>
      <c r="R583" t="s">
        <v>8340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8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8308</v>
      </c>
      <c r="R584" t="s">
        <v>8340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8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8308</v>
      </c>
      <c r="R585" t="s">
        <v>8340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8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8308</v>
      </c>
      <c r="R586" t="s">
        <v>8340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8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8308</v>
      </c>
      <c r="R587" t="s">
        <v>8340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8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8308</v>
      </c>
      <c r="R588" t="s">
        <v>8340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8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8308</v>
      </c>
      <c r="R589" t="s">
        <v>8340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8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8308</v>
      </c>
      <c r="R590" t="s">
        <v>8340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8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8308</v>
      </c>
      <c r="R591" t="s">
        <v>8340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8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8308</v>
      </c>
      <c r="R592" t="s">
        <v>8340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8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8308</v>
      </c>
      <c r="R593" t="s">
        <v>8340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8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8308</v>
      </c>
      <c r="R594" t="s">
        <v>8340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8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8308</v>
      </c>
      <c r="R595" t="s">
        <v>8340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8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8308</v>
      </c>
      <c r="R596" t="s">
        <v>8340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8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8308</v>
      </c>
      <c r="R597" t="s">
        <v>8340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8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8308</v>
      </c>
      <c r="R598" t="s">
        <v>8340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8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8308</v>
      </c>
      <c r="R599" t="s">
        <v>8340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8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8308</v>
      </c>
      <c r="R600" t="s">
        <v>8340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8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8308</v>
      </c>
      <c r="R601" t="s">
        <v>8340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8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8308</v>
      </c>
      <c r="R602" t="s">
        <v>8340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8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8308</v>
      </c>
      <c r="R603" t="s">
        <v>8340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8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8308</v>
      </c>
      <c r="R604" t="s">
        <v>8340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8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8308</v>
      </c>
      <c r="R605" t="s">
        <v>8340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8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8308</v>
      </c>
      <c r="R606" t="s">
        <v>8340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8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8308</v>
      </c>
      <c r="R607" t="s">
        <v>8340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8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8308</v>
      </c>
      <c r="R608" t="s">
        <v>8340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8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8308</v>
      </c>
      <c r="R609" t="s">
        <v>8340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8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8308</v>
      </c>
      <c r="R610" t="s">
        <v>8340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8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8308</v>
      </c>
      <c r="R611" t="s">
        <v>8340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8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8308</v>
      </c>
      <c r="R612" t="s">
        <v>8340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8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8308</v>
      </c>
      <c r="R613" t="s">
        <v>8340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8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8308</v>
      </c>
      <c r="R614" t="s">
        <v>8340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8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8308</v>
      </c>
      <c r="R615" t="s">
        <v>8340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8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8308</v>
      </c>
      <c r="R616" t="s">
        <v>8340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8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8308</v>
      </c>
      <c r="R617" t="s">
        <v>8340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8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8308</v>
      </c>
      <c r="R618" t="s">
        <v>8340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8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8308</v>
      </c>
      <c r="R619" t="s">
        <v>8340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8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8308</v>
      </c>
      <c r="R620" t="s">
        <v>8340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8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8308</v>
      </c>
      <c r="R621" t="s">
        <v>8340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8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8308</v>
      </c>
      <c r="R622" t="s">
        <v>8340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8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8308</v>
      </c>
      <c r="R623" t="s">
        <v>8340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8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8308</v>
      </c>
      <c r="R624" t="s">
        <v>8340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8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8308</v>
      </c>
      <c r="R625" t="s">
        <v>8340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8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8308</v>
      </c>
      <c r="R626" t="s">
        <v>8340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8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8308</v>
      </c>
      <c r="R627" t="s">
        <v>8340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8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8308</v>
      </c>
      <c r="R628" t="s">
        <v>8340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8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8308</v>
      </c>
      <c r="R629" t="s">
        <v>8340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8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8308</v>
      </c>
      <c r="R630" t="s">
        <v>8340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8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8308</v>
      </c>
      <c r="R631" t="s">
        <v>8340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8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8308</v>
      </c>
      <c r="R632" t="s">
        <v>8340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8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8308</v>
      </c>
      <c r="R633" t="s">
        <v>8340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8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8308</v>
      </c>
      <c r="R634" t="s">
        <v>8340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8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8308</v>
      </c>
      <c r="R635" t="s">
        <v>8340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8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8308</v>
      </c>
      <c r="R636" t="s">
        <v>8340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8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8308</v>
      </c>
      <c r="R637" t="s">
        <v>8340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8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8308</v>
      </c>
      <c r="R638" t="s">
        <v>8340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8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8308</v>
      </c>
      <c r="R639" t="s">
        <v>8340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8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8308</v>
      </c>
      <c r="R640" t="s">
        <v>8340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8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8308</v>
      </c>
      <c r="R641" t="s">
        <v>8340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8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8308</v>
      </c>
      <c r="R642" t="s">
        <v>8309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ref="U642:U705" si="54">YEAR(T642)</f>
        <v>2016</v>
      </c>
    </row>
    <row r="643" spans="1:21" ht="60" hidden="1" x14ac:dyDescent="0.25">
      <c r="A643">
        <v>641</v>
      </c>
      <c r="B643" s="8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2" t="s">
        <v>8308</v>
      </c>
      <c r="R643" t="s">
        <v>8309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60" hidden="1" x14ac:dyDescent="0.25">
      <c r="A644">
        <v>642</v>
      </c>
      <c r="B644" s="8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8308</v>
      </c>
      <c r="R644" t="s">
        <v>8309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8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8308</v>
      </c>
      <c r="R645" t="s">
        <v>8309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8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8308</v>
      </c>
      <c r="R646" t="s">
        <v>8309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8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8308</v>
      </c>
      <c r="R647" t="s">
        <v>8309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8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8308</v>
      </c>
      <c r="R648" t="s">
        <v>8309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8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8308</v>
      </c>
      <c r="R649" t="s">
        <v>8309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8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8308</v>
      </c>
      <c r="R650" t="s">
        <v>8309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8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8308</v>
      </c>
      <c r="R651" t="s">
        <v>8309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8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8308</v>
      </c>
      <c r="R652" t="s">
        <v>8309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8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8308</v>
      </c>
      <c r="R653" t="s">
        <v>8309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8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8308</v>
      </c>
      <c r="R654" t="s">
        <v>8309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8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8308</v>
      </c>
      <c r="R655" t="s">
        <v>8309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8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8308</v>
      </c>
      <c r="R656" t="s">
        <v>8309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8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8308</v>
      </c>
      <c r="R657" t="s">
        <v>8309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8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8308</v>
      </c>
      <c r="R658" t="s">
        <v>8309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8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8308</v>
      </c>
      <c r="R659" t="s">
        <v>8309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8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8308</v>
      </c>
      <c r="R660" t="s">
        <v>8309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8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8308</v>
      </c>
      <c r="R661" t="s">
        <v>8309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8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8308</v>
      </c>
      <c r="R662" t="s">
        <v>8309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8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8308</v>
      </c>
      <c r="R663" t="s">
        <v>8309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8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8308</v>
      </c>
      <c r="R664" t="s">
        <v>8309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8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8308</v>
      </c>
      <c r="R665" t="s">
        <v>8309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8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8308</v>
      </c>
      <c r="R666" t="s">
        <v>8309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8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8308</v>
      </c>
      <c r="R667" t="s">
        <v>8309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8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8308</v>
      </c>
      <c r="R668" t="s">
        <v>8309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8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8308</v>
      </c>
      <c r="R669" t="s">
        <v>8309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8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8308</v>
      </c>
      <c r="R670" t="s">
        <v>8309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8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8308</v>
      </c>
      <c r="R671" t="s">
        <v>8309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8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8308</v>
      </c>
      <c r="R672" t="s">
        <v>8309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8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8308</v>
      </c>
      <c r="R673" t="s">
        <v>8309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8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8308</v>
      </c>
      <c r="R674" t="s">
        <v>8309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8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8308</v>
      </c>
      <c r="R675" t="s">
        <v>8309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8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8308</v>
      </c>
      <c r="R676" t="s">
        <v>8309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8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8308</v>
      </c>
      <c r="R677" t="s">
        <v>8309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8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8308</v>
      </c>
      <c r="R678" t="s">
        <v>8309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8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8308</v>
      </c>
      <c r="R679" t="s">
        <v>8309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8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8308</v>
      </c>
      <c r="R680" t="s">
        <v>8309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8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8308</v>
      </c>
      <c r="R681" t="s">
        <v>8309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8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8308</v>
      </c>
      <c r="R682" t="s">
        <v>8309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8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8308</v>
      </c>
      <c r="R683" t="s">
        <v>8309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8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8308</v>
      </c>
      <c r="R684" t="s">
        <v>8309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8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8308</v>
      </c>
      <c r="R685" t="s">
        <v>8309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8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8308</v>
      </c>
      <c r="R686" t="s">
        <v>8309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8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8308</v>
      </c>
      <c r="R687" t="s">
        <v>8309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8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8308</v>
      </c>
      <c r="R688" t="s">
        <v>8309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8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8308</v>
      </c>
      <c r="R689" t="s">
        <v>8309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8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8308</v>
      </c>
      <c r="R690" t="s">
        <v>8309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8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8308</v>
      </c>
      <c r="R691" t="s">
        <v>8309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8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8308</v>
      </c>
      <c r="R692" t="s">
        <v>8309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8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8308</v>
      </c>
      <c r="R693" t="s">
        <v>8309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8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8308</v>
      </c>
      <c r="R694" t="s">
        <v>8309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8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8308</v>
      </c>
      <c r="R695" t="s">
        <v>8309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8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8308</v>
      </c>
      <c r="R696" t="s">
        <v>8309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8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8308</v>
      </c>
      <c r="R697" t="s">
        <v>8309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8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8308</v>
      </c>
      <c r="R698" t="s">
        <v>8309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8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8308</v>
      </c>
      <c r="R699" t="s">
        <v>8309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8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8308</v>
      </c>
      <c r="R700" t="s">
        <v>8309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8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8308</v>
      </c>
      <c r="R701" t="s">
        <v>8309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8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8308</v>
      </c>
      <c r="R702" t="s">
        <v>8309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8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8308</v>
      </c>
      <c r="R703" t="s">
        <v>8309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8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8308</v>
      </c>
      <c r="R704" t="s">
        <v>8309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8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8308</v>
      </c>
      <c r="R705" t="s">
        <v>8309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8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8308</v>
      </c>
      <c r="R706" t="s">
        <v>8309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ref="U706:U769" si="59">YEAR(T706)</f>
        <v>2017</v>
      </c>
    </row>
    <row r="707" spans="1:21" ht="30" hidden="1" x14ac:dyDescent="0.25">
      <c r="A707">
        <v>705</v>
      </c>
      <c r="B707" s="8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2" t="s">
        <v>8308</v>
      </c>
      <c r="R707" t="s">
        <v>8309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2017</v>
      </c>
    </row>
    <row r="708" spans="1:21" ht="60" hidden="1" x14ac:dyDescent="0.25">
      <c r="A708">
        <v>706</v>
      </c>
      <c r="B708" s="8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8308</v>
      </c>
      <c r="R708" t="s">
        <v>8309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8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8308</v>
      </c>
      <c r="R709" t="s">
        <v>8309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8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8308</v>
      </c>
      <c r="R710" t="s">
        <v>8309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8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8308</v>
      </c>
      <c r="R711" t="s">
        <v>8309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8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8308</v>
      </c>
      <c r="R712" t="s">
        <v>8309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8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8308</v>
      </c>
      <c r="R713" t="s">
        <v>8309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8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8308</v>
      </c>
      <c r="R714" t="s">
        <v>8309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8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8308</v>
      </c>
      <c r="R715" t="s">
        <v>8309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8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8308</v>
      </c>
      <c r="R716" t="s">
        <v>8309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8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8308</v>
      </c>
      <c r="R717" t="s">
        <v>8309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8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8308</v>
      </c>
      <c r="R718" t="s">
        <v>8309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8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8308</v>
      </c>
      <c r="R719" t="s">
        <v>8309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8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8308</v>
      </c>
      <c r="R720" t="s">
        <v>8309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8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8308</v>
      </c>
      <c r="R721" t="s">
        <v>8309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8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8319</v>
      </c>
      <c r="R722" t="s">
        <v>8334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8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8319</v>
      </c>
      <c r="R723" t="s">
        <v>8334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8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8319</v>
      </c>
      <c r="R724" t="s">
        <v>8334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8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8319</v>
      </c>
      <c r="R725" t="s">
        <v>8334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8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8319</v>
      </c>
      <c r="R726" t="s">
        <v>8334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8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8319</v>
      </c>
      <c r="R727" t="s">
        <v>8334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8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8319</v>
      </c>
      <c r="R728" t="s">
        <v>8334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8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8319</v>
      </c>
      <c r="R729" t="s">
        <v>8334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8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8319</v>
      </c>
      <c r="R730" t="s">
        <v>8334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8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8319</v>
      </c>
      <c r="R731" t="s">
        <v>8334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8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8319</v>
      </c>
      <c r="R732" t="s">
        <v>8334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8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8319</v>
      </c>
      <c r="R733" t="s">
        <v>8334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8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8319</v>
      </c>
      <c r="R734" t="s">
        <v>8334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8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8319</v>
      </c>
      <c r="R735" t="s">
        <v>8334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8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8319</v>
      </c>
      <c r="R736" t="s">
        <v>8334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8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8319</v>
      </c>
      <c r="R737" t="s">
        <v>8334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8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8319</v>
      </c>
      <c r="R738" t="s">
        <v>8334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8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8319</v>
      </c>
      <c r="R739" t="s">
        <v>8334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8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8319</v>
      </c>
      <c r="R740" t="s">
        <v>8334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8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8319</v>
      </c>
      <c r="R741" t="s">
        <v>8334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8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8319</v>
      </c>
      <c r="R742" t="s">
        <v>8334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8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8319</v>
      </c>
      <c r="R743" t="s">
        <v>8334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8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8319</v>
      </c>
      <c r="R744" t="s">
        <v>8334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8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8319</v>
      </c>
      <c r="R745" t="s">
        <v>8334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8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8319</v>
      </c>
      <c r="R746" t="s">
        <v>8334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8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8319</v>
      </c>
      <c r="R747" t="s">
        <v>8334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8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8319</v>
      </c>
      <c r="R748" t="s">
        <v>8334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8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8319</v>
      </c>
      <c r="R749" t="s">
        <v>8334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8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8319</v>
      </c>
      <c r="R750" t="s">
        <v>8334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8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8319</v>
      </c>
      <c r="R751" t="s">
        <v>8334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8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8319</v>
      </c>
      <c r="R752" t="s">
        <v>8334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8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8319</v>
      </c>
      <c r="R753" t="s">
        <v>8334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8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8319</v>
      </c>
      <c r="R754" t="s">
        <v>8334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8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8319</v>
      </c>
      <c r="R755" t="s">
        <v>8334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8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8319</v>
      </c>
      <c r="R756" t="s">
        <v>8334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8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8319</v>
      </c>
      <c r="R757" t="s">
        <v>8334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8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8319</v>
      </c>
      <c r="R758" t="s">
        <v>8334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8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8319</v>
      </c>
      <c r="R759" t="s">
        <v>8334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8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8319</v>
      </c>
      <c r="R760" t="s">
        <v>8334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8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8319</v>
      </c>
      <c r="R761" t="s">
        <v>8334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8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8319</v>
      </c>
      <c r="R762" t="s">
        <v>8353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8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8319</v>
      </c>
      <c r="R763" t="s">
        <v>8353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8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8319</v>
      </c>
      <c r="R764" t="s">
        <v>8353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8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8319</v>
      </c>
      <c r="R765" t="s">
        <v>8353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8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8319</v>
      </c>
      <c r="R766" t="s">
        <v>8353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8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8319</v>
      </c>
      <c r="R767" t="s">
        <v>8353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8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8319</v>
      </c>
      <c r="R768" t="s">
        <v>8353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8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8319</v>
      </c>
      <c r="R769" t="s">
        <v>8353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8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2" t="s">
        <v>8319</v>
      </c>
      <c r="R770" t="s">
        <v>8353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ref="U770:U833" si="64">YEAR(T770)</f>
        <v>2013</v>
      </c>
    </row>
    <row r="771" spans="1:21" ht="60" hidden="1" x14ac:dyDescent="0.25">
      <c r="A771">
        <v>769</v>
      </c>
      <c r="B771" s="8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2" t="s">
        <v>8319</v>
      </c>
      <c r="R771" t="s">
        <v>8353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60" hidden="1" x14ac:dyDescent="0.25">
      <c r="A772">
        <v>770</v>
      </c>
      <c r="B772" s="8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8319</v>
      </c>
      <c r="R772" t="s">
        <v>8353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8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8319</v>
      </c>
      <c r="R773" t="s">
        <v>8353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8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8319</v>
      </c>
      <c r="R774" t="s">
        <v>8353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8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8319</v>
      </c>
      <c r="R775" t="s">
        <v>8353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8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8319</v>
      </c>
      <c r="R776" t="s">
        <v>8353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8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8319</v>
      </c>
      <c r="R777" t="s">
        <v>8353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8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8319</v>
      </c>
      <c r="R778" t="s">
        <v>8353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8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8319</v>
      </c>
      <c r="R779" t="s">
        <v>8353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8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8319</v>
      </c>
      <c r="R780" t="s">
        <v>8353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8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8319</v>
      </c>
      <c r="R781" t="s">
        <v>8353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8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8326</v>
      </c>
      <c r="R782" t="s">
        <v>8336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8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8326</v>
      </c>
      <c r="R783" t="s">
        <v>8336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8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8326</v>
      </c>
      <c r="R784" t="s">
        <v>8336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8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8326</v>
      </c>
      <c r="R785" t="s">
        <v>8336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8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8326</v>
      </c>
      <c r="R786" t="s">
        <v>8336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8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8326</v>
      </c>
      <c r="R787" t="s">
        <v>8336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8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8326</v>
      </c>
      <c r="R788" t="s">
        <v>8336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8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8326</v>
      </c>
      <c r="R789" t="s">
        <v>8336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8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8326</v>
      </c>
      <c r="R790" t="s">
        <v>8336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8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8326</v>
      </c>
      <c r="R791" t="s">
        <v>8336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8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8326</v>
      </c>
      <c r="R792" t="s">
        <v>8336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8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8326</v>
      </c>
      <c r="R793" t="s">
        <v>8336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8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8326</v>
      </c>
      <c r="R794" t="s">
        <v>8336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8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8326</v>
      </c>
      <c r="R795" t="s">
        <v>8336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8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8326</v>
      </c>
      <c r="R796" t="s">
        <v>8336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8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8326</v>
      </c>
      <c r="R797" t="s">
        <v>8336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8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8326</v>
      </c>
      <c r="R798" t="s">
        <v>8336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8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8326</v>
      </c>
      <c r="R799" t="s">
        <v>8336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8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8326</v>
      </c>
      <c r="R800" t="s">
        <v>8336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8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8326</v>
      </c>
      <c r="R801" t="s">
        <v>8336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8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8326</v>
      </c>
      <c r="R802" t="s">
        <v>8336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8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8326</v>
      </c>
      <c r="R803" t="s">
        <v>8336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8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8326</v>
      </c>
      <c r="R804" t="s">
        <v>8336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8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8326</v>
      </c>
      <c r="R805" t="s">
        <v>8336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8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8326</v>
      </c>
      <c r="R806" t="s">
        <v>8336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8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8326</v>
      </c>
      <c r="R807" t="s">
        <v>8336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8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8326</v>
      </c>
      <c r="R808" t="s">
        <v>8336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8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8326</v>
      </c>
      <c r="R809" t="s">
        <v>8336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8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8326</v>
      </c>
      <c r="R810" t="s">
        <v>8336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8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8326</v>
      </c>
      <c r="R811" t="s">
        <v>8336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8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8326</v>
      </c>
      <c r="R812" t="s">
        <v>8336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8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8326</v>
      </c>
      <c r="R813" t="s">
        <v>8336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8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8326</v>
      </c>
      <c r="R814" t="s">
        <v>8336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8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8326</v>
      </c>
      <c r="R815" t="s">
        <v>8336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8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8326</v>
      </c>
      <c r="R816" t="s">
        <v>8336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8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8326</v>
      </c>
      <c r="R817" t="s">
        <v>8336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8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8326</v>
      </c>
      <c r="R818" t="s">
        <v>8336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8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8326</v>
      </c>
      <c r="R819" t="s">
        <v>8336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8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8326</v>
      </c>
      <c r="R820" t="s">
        <v>8336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8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8326</v>
      </c>
      <c r="R821" t="s">
        <v>8336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8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8326</v>
      </c>
      <c r="R822" t="s">
        <v>8336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8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8326</v>
      </c>
      <c r="R823" t="s">
        <v>8336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8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8326</v>
      </c>
      <c r="R824" t="s">
        <v>8336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8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8326</v>
      </c>
      <c r="R825" t="s">
        <v>8336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8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8326</v>
      </c>
      <c r="R826" t="s">
        <v>8336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8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8326</v>
      </c>
      <c r="R827" t="s">
        <v>8336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8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8326</v>
      </c>
      <c r="R828" t="s">
        <v>8336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8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8326</v>
      </c>
      <c r="R829" t="s">
        <v>8336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8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8326</v>
      </c>
      <c r="R830" t="s">
        <v>8336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8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8326</v>
      </c>
      <c r="R831" t="s">
        <v>8336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8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8326</v>
      </c>
      <c r="R832" t="s">
        <v>8336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8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8326</v>
      </c>
      <c r="R833" t="s">
        <v>8336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8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8326</v>
      </c>
      <c r="R834" t="s">
        <v>8336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ref="U834:U897" si="69">YEAR(T834)</f>
        <v>2012</v>
      </c>
    </row>
    <row r="835" spans="1:21" hidden="1" x14ac:dyDescent="0.25">
      <c r="A835">
        <v>833</v>
      </c>
      <c r="B835" s="8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2" t="s">
        <v>8326</v>
      </c>
      <c r="R835" t="s">
        <v>8336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60" hidden="1" x14ac:dyDescent="0.25">
      <c r="A836">
        <v>834</v>
      </c>
      <c r="B836" s="8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8326</v>
      </c>
      <c r="R836" t="s">
        <v>8336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8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8326</v>
      </c>
      <c r="R837" t="s">
        <v>8336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8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8326</v>
      </c>
      <c r="R838" t="s">
        <v>8336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8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8326</v>
      </c>
      <c r="R839" t="s">
        <v>8336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8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8326</v>
      </c>
      <c r="R840" t="s">
        <v>8336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8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8326</v>
      </c>
      <c r="R841" t="s">
        <v>8336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8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8326</v>
      </c>
      <c r="R842" t="s">
        <v>8357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8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8326</v>
      </c>
      <c r="R843" t="s">
        <v>8357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8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8326</v>
      </c>
      <c r="R844" t="s">
        <v>8357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8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8326</v>
      </c>
      <c r="R845" t="s">
        <v>8357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8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8326</v>
      </c>
      <c r="R846" t="s">
        <v>8357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8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8326</v>
      </c>
      <c r="R847" t="s">
        <v>8357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8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8326</v>
      </c>
      <c r="R848" t="s">
        <v>8357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8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8326</v>
      </c>
      <c r="R849" t="s">
        <v>8357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8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8326</v>
      </c>
      <c r="R850" t="s">
        <v>8357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8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8326</v>
      </c>
      <c r="R851" t="s">
        <v>8357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8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8326</v>
      </c>
      <c r="R852" t="s">
        <v>8357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8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8326</v>
      </c>
      <c r="R853" t="s">
        <v>8357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8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8326</v>
      </c>
      <c r="R854" t="s">
        <v>8357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8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8326</v>
      </c>
      <c r="R855" t="s">
        <v>8357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8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8326</v>
      </c>
      <c r="R856" t="s">
        <v>8357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8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8326</v>
      </c>
      <c r="R857" t="s">
        <v>8357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8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8326</v>
      </c>
      <c r="R858" t="s">
        <v>8357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8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8326</v>
      </c>
      <c r="R859" t="s">
        <v>8357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8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8326</v>
      </c>
      <c r="R860" t="s">
        <v>8357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8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8326</v>
      </c>
      <c r="R861" t="s">
        <v>8357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8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8326</v>
      </c>
      <c r="R862" t="s">
        <v>8343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8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8326</v>
      </c>
      <c r="R863" t="s">
        <v>8343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8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8326</v>
      </c>
      <c r="R864" t="s">
        <v>8343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8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8326</v>
      </c>
      <c r="R865" t="s">
        <v>8343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8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8326</v>
      </c>
      <c r="R866" t="s">
        <v>8343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8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8326</v>
      </c>
      <c r="R867" t="s">
        <v>8343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8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8326</v>
      </c>
      <c r="R868" t="s">
        <v>8343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8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8326</v>
      </c>
      <c r="R869" t="s">
        <v>8343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8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8326</v>
      </c>
      <c r="R870" t="s">
        <v>8343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8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8326</v>
      </c>
      <c r="R871" t="s">
        <v>8343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8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8326</v>
      </c>
      <c r="R872" t="s">
        <v>8343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8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8326</v>
      </c>
      <c r="R873" t="s">
        <v>8343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8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8326</v>
      </c>
      <c r="R874" t="s">
        <v>8343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8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8326</v>
      </c>
      <c r="R875" t="s">
        <v>8343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8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8326</v>
      </c>
      <c r="R876" t="s">
        <v>8343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8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8326</v>
      </c>
      <c r="R877" t="s">
        <v>8343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8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8326</v>
      </c>
      <c r="R878" t="s">
        <v>8343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8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8326</v>
      </c>
      <c r="R879" t="s">
        <v>8343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8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8326</v>
      </c>
      <c r="R880" t="s">
        <v>8343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8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8326</v>
      </c>
      <c r="R881" t="s">
        <v>8343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8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8326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8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8326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8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8326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8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8326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8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8326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8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8326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8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8326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8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8326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8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8326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8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8326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8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8326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8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8326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8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8326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8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8326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8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8326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8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8326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8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8326</v>
      </c>
      <c r="R898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ref="U898:U961" si="74">YEAR(T898)</f>
        <v>2015</v>
      </c>
    </row>
    <row r="899" spans="1:21" ht="60" hidden="1" x14ac:dyDescent="0.25">
      <c r="A899">
        <v>897</v>
      </c>
      <c r="B899" s="8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2" t="s">
        <v>8326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60" hidden="1" x14ac:dyDescent="0.25">
      <c r="A900">
        <v>898</v>
      </c>
      <c r="B900" s="8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8326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8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8326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8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8326</v>
      </c>
      <c r="R902" t="s">
        <v>8343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8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8326</v>
      </c>
      <c r="R903" t="s">
        <v>8343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8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8326</v>
      </c>
      <c r="R904" t="s">
        <v>8343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8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8326</v>
      </c>
      <c r="R905" t="s">
        <v>8343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8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8326</v>
      </c>
      <c r="R906" t="s">
        <v>8343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8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8326</v>
      </c>
      <c r="R907" t="s">
        <v>8343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8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8326</v>
      </c>
      <c r="R908" t="s">
        <v>8343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8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8326</v>
      </c>
      <c r="R909" t="s">
        <v>8343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8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8326</v>
      </c>
      <c r="R910" t="s">
        <v>8343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8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8326</v>
      </c>
      <c r="R911" t="s">
        <v>8343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8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8326</v>
      </c>
      <c r="R912" t="s">
        <v>8343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8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8326</v>
      </c>
      <c r="R913" t="s">
        <v>8343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8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8326</v>
      </c>
      <c r="R914" t="s">
        <v>8343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8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8326</v>
      </c>
      <c r="R915" t="s">
        <v>8343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8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8326</v>
      </c>
      <c r="R916" t="s">
        <v>8343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8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8326</v>
      </c>
      <c r="R917" t="s">
        <v>8343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8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8326</v>
      </c>
      <c r="R918" t="s">
        <v>8343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8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8326</v>
      </c>
      <c r="R919" t="s">
        <v>8343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8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8326</v>
      </c>
      <c r="R920" t="s">
        <v>8343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8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8326</v>
      </c>
      <c r="R921" t="s">
        <v>8343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8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8326</v>
      </c>
      <c r="R922" t="s">
        <v>8343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8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8326</v>
      </c>
      <c r="R923" t="s">
        <v>8343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8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8326</v>
      </c>
      <c r="R924" t="s">
        <v>8343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8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8326</v>
      </c>
      <c r="R925" t="s">
        <v>8343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8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8326</v>
      </c>
      <c r="R926" t="s">
        <v>8343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8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8326</v>
      </c>
      <c r="R927" t="s">
        <v>8343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8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8326</v>
      </c>
      <c r="R928" t="s">
        <v>8343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8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8326</v>
      </c>
      <c r="R929" t="s">
        <v>8343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8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8326</v>
      </c>
      <c r="R930" t="s">
        <v>8343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8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8326</v>
      </c>
      <c r="R931" t="s">
        <v>8343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8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8326</v>
      </c>
      <c r="R932" t="s">
        <v>8343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8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8326</v>
      </c>
      <c r="R933" t="s">
        <v>8343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8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8326</v>
      </c>
      <c r="R934" t="s">
        <v>8343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8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8326</v>
      </c>
      <c r="R935" t="s">
        <v>8343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8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8326</v>
      </c>
      <c r="R936" t="s">
        <v>8343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8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8326</v>
      </c>
      <c r="R937" t="s">
        <v>8343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8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8326</v>
      </c>
      <c r="R938" t="s">
        <v>8343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8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8326</v>
      </c>
      <c r="R939" t="s">
        <v>8343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8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8326</v>
      </c>
      <c r="R940" t="s">
        <v>8343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8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8326</v>
      </c>
      <c r="R941" t="s">
        <v>8343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8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8308</v>
      </c>
      <c r="R942" t="s">
        <v>8309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8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8308</v>
      </c>
      <c r="R943" t="s">
        <v>8309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8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8308</v>
      </c>
      <c r="R944" t="s">
        <v>8309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8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8308</v>
      </c>
      <c r="R945" t="s">
        <v>8309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8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8308</v>
      </c>
      <c r="R946" t="s">
        <v>8309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8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8308</v>
      </c>
      <c r="R947" t="s">
        <v>8309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8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8308</v>
      </c>
      <c r="R948" t="s">
        <v>8309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8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8308</v>
      </c>
      <c r="R949" t="s">
        <v>8309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8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8308</v>
      </c>
      <c r="R950" t="s">
        <v>8309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8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8308</v>
      </c>
      <c r="R951" t="s">
        <v>8309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8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8308</v>
      </c>
      <c r="R952" t="s">
        <v>8309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8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8308</v>
      </c>
      <c r="R953" t="s">
        <v>8309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8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8308</v>
      </c>
      <c r="R954" t="s">
        <v>8309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8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8308</v>
      </c>
      <c r="R955" t="s">
        <v>8309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8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8308</v>
      </c>
      <c r="R956" t="s">
        <v>8309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8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8308</v>
      </c>
      <c r="R957" t="s">
        <v>8309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8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8308</v>
      </c>
      <c r="R958" t="s">
        <v>8309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8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8308</v>
      </c>
      <c r="R959" t="s">
        <v>8309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8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8308</v>
      </c>
      <c r="R960" t="s">
        <v>8309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8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8308</v>
      </c>
      <c r="R961" t="s">
        <v>8309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8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8308</v>
      </c>
      <c r="R962" t="s">
        <v>8309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ref="U962:U1025" si="79">YEAR(T962)</f>
        <v>2017</v>
      </c>
    </row>
    <row r="963" spans="1:21" ht="45" hidden="1" x14ac:dyDescent="0.25">
      <c r="A963">
        <v>961</v>
      </c>
      <c r="B963" s="8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2" t="s">
        <v>8308</v>
      </c>
      <c r="R963" t="s">
        <v>8309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60" hidden="1" x14ac:dyDescent="0.25">
      <c r="A964">
        <v>962</v>
      </c>
      <c r="B964" s="8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8308</v>
      </c>
      <c r="R964" t="s">
        <v>8309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8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8308</v>
      </c>
      <c r="R965" t="s">
        <v>8309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8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8308</v>
      </c>
      <c r="R966" t="s">
        <v>8309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8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8308</v>
      </c>
      <c r="R967" t="s">
        <v>8309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8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8308</v>
      </c>
      <c r="R968" t="s">
        <v>8309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8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8308</v>
      </c>
      <c r="R969" t="s">
        <v>8309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8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8308</v>
      </c>
      <c r="R970" t="s">
        <v>8309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8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8308</v>
      </c>
      <c r="R971" t="s">
        <v>8309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8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8308</v>
      </c>
      <c r="R972" t="s">
        <v>8309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8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8308</v>
      </c>
      <c r="R973" t="s">
        <v>8309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8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8308</v>
      </c>
      <c r="R974" t="s">
        <v>8309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8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8308</v>
      </c>
      <c r="R975" t="s">
        <v>8309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8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8308</v>
      </c>
      <c r="R976" t="s">
        <v>8309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8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8308</v>
      </c>
      <c r="R977" t="s">
        <v>8309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8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8308</v>
      </c>
      <c r="R978" t="s">
        <v>8309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8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8308</v>
      </c>
      <c r="R979" t="s">
        <v>8309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8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8308</v>
      </c>
      <c r="R980" t="s">
        <v>8309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8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8308</v>
      </c>
      <c r="R981" t="s">
        <v>8309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8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8308</v>
      </c>
      <c r="R982" t="s">
        <v>8309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8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8308</v>
      </c>
      <c r="R983" t="s">
        <v>8309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8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8308</v>
      </c>
      <c r="R984" t="s">
        <v>8309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8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8308</v>
      </c>
      <c r="R985" t="s">
        <v>8309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8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8308</v>
      </c>
      <c r="R986" t="s">
        <v>8309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8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8308</v>
      </c>
      <c r="R987" t="s">
        <v>8309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8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8308</v>
      </c>
      <c r="R988" t="s">
        <v>8309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8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8308</v>
      </c>
      <c r="R989" t="s">
        <v>8309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8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8308</v>
      </c>
      <c r="R990" t="s">
        <v>8309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8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8308</v>
      </c>
      <c r="R991" t="s">
        <v>8309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8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8308</v>
      </c>
      <c r="R992" t="s">
        <v>8309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8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8308</v>
      </c>
      <c r="R993" t="s">
        <v>8309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8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8308</v>
      </c>
      <c r="R994" t="s">
        <v>8309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8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8308</v>
      </c>
      <c r="R995" t="s">
        <v>8309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8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8308</v>
      </c>
      <c r="R996" t="s">
        <v>8309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8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8308</v>
      </c>
      <c r="R997" t="s">
        <v>8309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8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8308</v>
      </c>
      <c r="R998" t="s">
        <v>8309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8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8308</v>
      </c>
      <c r="R999" t="s">
        <v>8309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8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8308</v>
      </c>
      <c r="R1000" t="s">
        <v>8309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8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8308</v>
      </c>
      <c r="R1001" t="s">
        <v>8309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8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8308</v>
      </c>
      <c r="R1002" t="s">
        <v>8309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8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8308</v>
      </c>
      <c r="R1003" t="s">
        <v>8309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8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8308</v>
      </c>
      <c r="R1004" t="s">
        <v>8309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8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8308</v>
      </c>
      <c r="R1005" t="s">
        <v>8309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8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8308</v>
      </c>
      <c r="R1006" t="s">
        <v>8309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8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8308</v>
      </c>
      <c r="R1007" t="s">
        <v>8309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8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8308</v>
      </c>
      <c r="R1008" t="s">
        <v>8309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8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8308</v>
      </c>
      <c r="R1009" t="s">
        <v>8309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8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8308</v>
      </c>
      <c r="R1010" t="s">
        <v>8309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8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8308</v>
      </c>
      <c r="R1011" t="s">
        <v>8309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8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8308</v>
      </c>
      <c r="R1012" t="s">
        <v>8309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8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8308</v>
      </c>
      <c r="R1013" t="s">
        <v>8309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8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8308</v>
      </c>
      <c r="R1014" t="s">
        <v>8309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8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8308</v>
      </c>
      <c r="R1015" t="s">
        <v>8309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8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8308</v>
      </c>
      <c r="R1016" t="s">
        <v>8309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8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8308</v>
      </c>
      <c r="R1017" t="s">
        <v>8309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8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8308</v>
      </c>
      <c r="R1018" t="s">
        <v>8309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8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8308</v>
      </c>
      <c r="R1019" t="s">
        <v>8309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8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8308</v>
      </c>
      <c r="R1020" t="s">
        <v>8309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8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8308</v>
      </c>
      <c r="R1021" t="s">
        <v>8309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8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8326</v>
      </c>
      <c r="R1022" t="s">
        <v>8341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8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8326</v>
      </c>
      <c r="R1023" t="s">
        <v>8341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8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8326</v>
      </c>
      <c r="R1024" t="s">
        <v>8341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8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8326</v>
      </c>
      <c r="R1025" t="s">
        <v>8341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8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8326</v>
      </c>
      <c r="R1026" t="s">
        <v>8341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ref="U1026:U1089" si="84">YEAR(T1026)</f>
        <v>2016</v>
      </c>
    </row>
    <row r="1027" spans="1:21" ht="45" hidden="1" x14ac:dyDescent="0.25">
      <c r="A1027">
        <v>1025</v>
      </c>
      <c r="B1027" s="8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2" t="s">
        <v>8326</v>
      </c>
      <c r="R1027" t="s">
        <v>8341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60" hidden="1" x14ac:dyDescent="0.25">
      <c r="A1028">
        <v>1026</v>
      </c>
      <c r="B1028" s="8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8326</v>
      </c>
      <c r="R1028" t="s">
        <v>8341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8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8326</v>
      </c>
      <c r="R1029" t="s">
        <v>8341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8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8326</v>
      </c>
      <c r="R1030" t="s">
        <v>8341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8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8326</v>
      </c>
      <c r="R1031" t="s">
        <v>8341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8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8326</v>
      </c>
      <c r="R1032" t="s">
        <v>8341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8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8326</v>
      </c>
      <c r="R1033" t="s">
        <v>8341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8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8326</v>
      </c>
      <c r="R1034" t="s">
        <v>8341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8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8326</v>
      </c>
      <c r="R1035" t="s">
        <v>8341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8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8326</v>
      </c>
      <c r="R1036" t="s">
        <v>8341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8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8326</v>
      </c>
      <c r="R1037" t="s">
        <v>8341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8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8326</v>
      </c>
      <c r="R1038" t="s">
        <v>8341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8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8326</v>
      </c>
      <c r="R1039" t="s">
        <v>8341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8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8326</v>
      </c>
      <c r="R1040" t="s">
        <v>8341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8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8326</v>
      </c>
      <c r="R1041" t="s">
        <v>8341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8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8348</v>
      </c>
      <c r="R1042" t="s">
        <v>8349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8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8348</v>
      </c>
      <c r="R1043" t="s">
        <v>8349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8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8348</v>
      </c>
      <c r="R1044" t="s">
        <v>8349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8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8348</v>
      </c>
      <c r="R1045" t="s">
        <v>8349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8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8348</v>
      </c>
      <c r="R1046" t="s">
        <v>8349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8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8348</v>
      </c>
      <c r="R1047" t="s">
        <v>8349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8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8348</v>
      </c>
      <c r="R1048" t="s">
        <v>8349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8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8348</v>
      </c>
      <c r="R1049" t="s">
        <v>8349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8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8348</v>
      </c>
      <c r="R1050" t="s">
        <v>8349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8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8348</v>
      </c>
      <c r="R1051" t="s">
        <v>8349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8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8348</v>
      </c>
      <c r="R1052" t="s">
        <v>8349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8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8348</v>
      </c>
      <c r="R1053" t="s">
        <v>8349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8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8348</v>
      </c>
      <c r="R1054" t="s">
        <v>8349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8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8348</v>
      </c>
      <c r="R1055" t="s">
        <v>8349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8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8348</v>
      </c>
      <c r="R1056" t="s">
        <v>8349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8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8348</v>
      </c>
      <c r="R1057" t="s">
        <v>8349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8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8348</v>
      </c>
      <c r="R1058" t="s">
        <v>8349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8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8348</v>
      </c>
      <c r="R1059" t="s">
        <v>8349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8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8348</v>
      </c>
      <c r="R1060" t="s">
        <v>8349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8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8348</v>
      </c>
      <c r="R1061" t="s">
        <v>8349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8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8348</v>
      </c>
      <c r="R1062" t="s">
        <v>8349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8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8348</v>
      </c>
      <c r="R1063" t="s">
        <v>8349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8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8348</v>
      </c>
      <c r="R1064" t="s">
        <v>8349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8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8348</v>
      </c>
      <c r="R1065" t="s">
        <v>8349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8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8337</v>
      </c>
      <c r="R1066" t="s">
        <v>8339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8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8337</v>
      </c>
      <c r="R1067" t="s">
        <v>8339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8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8337</v>
      </c>
      <c r="R1068" t="s">
        <v>8339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8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8337</v>
      </c>
      <c r="R1069" t="s">
        <v>8339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8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8337</v>
      </c>
      <c r="R1070" t="s">
        <v>8339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8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8337</v>
      </c>
      <c r="R1071" t="s">
        <v>8339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8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8337</v>
      </c>
      <c r="R1072" t="s">
        <v>8339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8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8337</v>
      </c>
      <c r="R1073" t="s">
        <v>8339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8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8337</v>
      </c>
      <c r="R1074" t="s">
        <v>8339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8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8337</v>
      </c>
      <c r="R1075" t="s">
        <v>8339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8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8337</v>
      </c>
      <c r="R1076" t="s">
        <v>8339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8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8337</v>
      </c>
      <c r="R1077" t="s">
        <v>8339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8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8337</v>
      </c>
      <c r="R1078" t="s">
        <v>8339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8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8337</v>
      </c>
      <c r="R1079" t="s">
        <v>8339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8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8337</v>
      </c>
      <c r="R1080" t="s">
        <v>8339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8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8337</v>
      </c>
      <c r="R1081" t="s">
        <v>8339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8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8337</v>
      </c>
      <c r="R1082" t="s">
        <v>8339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8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8337</v>
      </c>
      <c r="R1083" t="s">
        <v>8339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8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8337</v>
      </c>
      <c r="R1084" t="s">
        <v>8339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8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8337</v>
      </c>
      <c r="R1085" t="s">
        <v>8339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8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8337</v>
      </c>
      <c r="R1086" t="s">
        <v>8339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8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8337</v>
      </c>
      <c r="R1087" t="s">
        <v>8339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8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8337</v>
      </c>
      <c r="R1088" t="s">
        <v>8339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8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8337</v>
      </c>
      <c r="R1089" t="s">
        <v>8339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8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8337</v>
      </c>
      <c r="R1090" t="s">
        <v>8339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ref="U1090:U1153" si="89">YEAR(T1090)</f>
        <v>2014</v>
      </c>
    </row>
    <row r="1091" spans="1:21" ht="30" hidden="1" x14ac:dyDescent="0.25">
      <c r="A1091">
        <v>1089</v>
      </c>
      <c r="B1091" s="8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2" t="s">
        <v>8337</v>
      </c>
      <c r="R1091" t="s">
        <v>8339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8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8337</v>
      </c>
      <c r="R1092" t="s">
        <v>8339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8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8337</v>
      </c>
      <c r="R1093" t="s">
        <v>8339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8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8337</v>
      </c>
      <c r="R1094" t="s">
        <v>8339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8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8337</v>
      </c>
      <c r="R1095" t="s">
        <v>8339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8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8337</v>
      </c>
      <c r="R1096" t="s">
        <v>8339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8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8337</v>
      </c>
      <c r="R1097" t="s">
        <v>8339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8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8337</v>
      </c>
      <c r="R1098" t="s">
        <v>8339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8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8337</v>
      </c>
      <c r="R1099" t="s">
        <v>8339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8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8337</v>
      </c>
      <c r="R1100" t="s">
        <v>8339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8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8337</v>
      </c>
      <c r="R1101" t="s">
        <v>8339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8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8337</v>
      </c>
      <c r="R1102" t="s">
        <v>8339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8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8337</v>
      </c>
      <c r="R1103" t="s">
        <v>8339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8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8337</v>
      </c>
      <c r="R1104" t="s">
        <v>8339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8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8337</v>
      </c>
      <c r="R1105" t="s">
        <v>8339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8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8337</v>
      </c>
      <c r="R1106" t="s">
        <v>8339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8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8337</v>
      </c>
      <c r="R1107" t="s">
        <v>8339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8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8337</v>
      </c>
      <c r="R1108" t="s">
        <v>8339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8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8337</v>
      </c>
      <c r="R1109" t="s">
        <v>8339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8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8337</v>
      </c>
      <c r="R1110" t="s">
        <v>8339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8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8337</v>
      </c>
      <c r="R1111" t="s">
        <v>8339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8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8337</v>
      </c>
      <c r="R1112" t="s">
        <v>8339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8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8337</v>
      </c>
      <c r="R1113" t="s">
        <v>8339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8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8337</v>
      </c>
      <c r="R1114" t="s">
        <v>8339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8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8337</v>
      </c>
      <c r="R1115" t="s">
        <v>8339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8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8337</v>
      </c>
      <c r="R1116" t="s">
        <v>8339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8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8337</v>
      </c>
      <c r="R1117" t="s">
        <v>8339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8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8337</v>
      </c>
      <c r="R1118" t="s">
        <v>8339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8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8337</v>
      </c>
      <c r="R1119" t="s">
        <v>8339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8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8337</v>
      </c>
      <c r="R1120" t="s">
        <v>8339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8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8337</v>
      </c>
      <c r="R1121" t="s">
        <v>8339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8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8337</v>
      </c>
      <c r="R1122" t="s">
        <v>8339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8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8337</v>
      </c>
      <c r="R1123" t="s">
        <v>8339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8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8337</v>
      </c>
      <c r="R1124" t="s">
        <v>8339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8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8337</v>
      </c>
      <c r="R1125" t="s">
        <v>8339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8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8337</v>
      </c>
      <c r="R1126" t="s">
        <v>8347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8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8337</v>
      </c>
      <c r="R1127" t="s">
        <v>8347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8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8337</v>
      </c>
      <c r="R1128" t="s">
        <v>8347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8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8337</v>
      </c>
      <c r="R1129" t="s">
        <v>8347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8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8337</v>
      </c>
      <c r="R1130" t="s">
        <v>8347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8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8337</v>
      </c>
      <c r="R1131" t="s">
        <v>8347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8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8337</v>
      </c>
      <c r="R1132" t="s">
        <v>8347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8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8337</v>
      </c>
      <c r="R1133" t="s">
        <v>8347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8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8337</v>
      </c>
      <c r="R1134" t="s">
        <v>8347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8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8337</v>
      </c>
      <c r="R1135" t="s">
        <v>8347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8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8337</v>
      </c>
      <c r="R1136" t="s">
        <v>8347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8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8337</v>
      </c>
      <c r="R1137" t="s">
        <v>8347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8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8337</v>
      </c>
      <c r="R1138" t="s">
        <v>8347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8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8337</v>
      </c>
      <c r="R1139" t="s">
        <v>8347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8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8337</v>
      </c>
      <c r="R1140" t="s">
        <v>8347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8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8337</v>
      </c>
      <c r="R1141" t="s">
        <v>8347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8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8337</v>
      </c>
      <c r="R1142" t="s">
        <v>8347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8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8337</v>
      </c>
      <c r="R1143" t="s">
        <v>8347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8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8337</v>
      </c>
      <c r="R1144" t="s">
        <v>8347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8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8337</v>
      </c>
      <c r="R1145" t="s">
        <v>8347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8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8323</v>
      </c>
      <c r="R1146" t="s">
        <v>8324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8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8323</v>
      </c>
      <c r="R1147" t="s">
        <v>8324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8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8323</v>
      </c>
      <c r="R1148" t="s">
        <v>8324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8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8323</v>
      </c>
      <c r="R1149" t="s">
        <v>8324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8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8323</v>
      </c>
      <c r="R1150" t="s">
        <v>8324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8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8323</v>
      </c>
      <c r="R1151" t="s">
        <v>8324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8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8323</v>
      </c>
      <c r="R1152" t="s">
        <v>8324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8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8323</v>
      </c>
      <c r="R1153" t="s">
        <v>8324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8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8323</v>
      </c>
      <c r="R1154" t="s">
        <v>8324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ref="U1154:U1217" si="94">YEAR(T1154)</f>
        <v>2015</v>
      </c>
    </row>
    <row r="1155" spans="1:21" ht="30" hidden="1" x14ac:dyDescent="0.25">
      <c r="A1155">
        <v>1153</v>
      </c>
      <c r="B1155" s="8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2" t="s">
        <v>8323</v>
      </c>
      <c r="R1155" t="s">
        <v>8324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5" hidden="1" x14ac:dyDescent="0.25">
      <c r="A1156">
        <v>1154</v>
      </c>
      <c r="B1156" s="8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8323</v>
      </c>
      <c r="R1156" t="s">
        <v>8324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8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8323</v>
      </c>
      <c r="R1157" t="s">
        <v>8324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8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8323</v>
      </c>
      <c r="R1158" t="s">
        <v>8324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8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8323</v>
      </c>
      <c r="R1159" t="s">
        <v>8324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8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8323</v>
      </c>
      <c r="R1160" t="s">
        <v>8324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8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8323</v>
      </c>
      <c r="R1161" t="s">
        <v>8324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8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8323</v>
      </c>
      <c r="R1162" t="s">
        <v>8324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8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8323</v>
      </c>
      <c r="R1163" t="s">
        <v>8324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8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8323</v>
      </c>
      <c r="R1164" t="s">
        <v>8324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8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8323</v>
      </c>
      <c r="R1165" t="s">
        <v>8324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8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8323</v>
      </c>
      <c r="R1166" t="s">
        <v>8324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8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8323</v>
      </c>
      <c r="R1167" t="s">
        <v>8324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8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8323</v>
      </c>
      <c r="R1168" t="s">
        <v>8324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8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8323</v>
      </c>
      <c r="R1169" t="s">
        <v>8324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8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8323</v>
      </c>
      <c r="R1170" t="s">
        <v>8324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8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8323</v>
      </c>
      <c r="R1171" t="s">
        <v>8324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8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8323</v>
      </c>
      <c r="R1172" t="s">
        <v>8324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8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8323</v>
      </c>
      <c r="R1173" t="s">
        <v>8324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8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8323</v>
      </c>
      <c r="R1174" t="s">
        <v>8324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8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8323</v>
      </c>
      <c r="R1175" t="s">
        <v>8324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8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8323</v>
      </c>
      <c r="R1176" t="s">
        <v>8324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8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8323</v>
      </c>
      <c r="R1177" t="s">
        <v>8324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8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8323</v>
      </c>
      <c r="R1178" t="s">
        <v>8324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8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8323</v>
      </c>
      <c r="R1179" t="s">
        <v>8324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8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8323</v>
      </c>
      <c r="R1180" t="s">
        <v>8324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8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8323</v>
      </c>
      <c r="R1181" t="s">
        <v>8324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8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8323</v>
      </c>
      <c r="R1182" t="s">
        <v>8324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8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8323</v>
      </c>
      <c r="R1183" t="s">
        <v>8324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8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8323</v>
      </c>
      <c r="R1184" t="s">
        <v>8324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8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8323</v>
      </c>
      <c r="R1185" t="s">
        <v>8324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8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8317</v>
      </c>
      <c r="R1186" t="s">
        <v>8318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8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8317</v>
      </c>
      <c r="R1187" t="s">
        <v>8318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8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8317</v>
      </c>
      <c r="R1188" t="s">
        <v>8318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8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8317</v>
      </c>
      <c r="R1189" t="s">
        <v>8318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8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8317</v>
      </c>
      <c r="R1190" t="s">
        <v>8318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8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8317</v>
      </c>
      <c r="R1191" t="s">
        <v>8318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8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8317</v>
      </c>
      <c r="R1192" t="s">
        <v>8318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8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8317</v>
      </c>
      <c r="R1193" t="s">
        <v>8318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8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8317</v>
      </c>
      <c r="R1194" t="s">
        <v>8318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8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8317</v>
      </c>
      <c r="R1195" t="s">
        <v>8318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8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8317</v>
      </c>
      <c r="R1196" t="s">
        <v>8318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8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8317</v>
      </c>
      <c r="R1197" t="s">
        <v>8318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8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8317</v>
      </c>
      <c r="R1198" t="s">
        <v>8318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8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8317</v>
      </c>
      <c r="R1199" t="s">
        <v>8318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8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8317</v>
      </c>
      <c r="R1200" t="s">
        <v>8318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8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8317</v>
      </c>
      <c r="R1201" t="s">
        <v>8318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8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8317</v>
      </c>
      <c r="R1202" t="s">
        <v>8318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8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8317</v>
      </c>
      <c r="R1203" t="s">
        <v>8318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8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8317</v>
      </c>
      <c r="R1204" t="s">
        <v>8318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8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8317</v>
      </c>
      <c r="R1205" t="s">
        <v>8318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8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8317</v>
      </c>
      <c r="R1206" t="s">
        <v>8318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8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8317</v>
      </c>
      <c r="R1207" t="s">
        <v>8318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8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8317</v>
      </c>
      <c r="R1208" t="s">
        <v>8318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8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8317</v>
      </c>
      <c r="R1209" t="s">
        <v>8318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8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8317</v>
      </c>
      <c r="R1210" t="s">
        <v>8318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8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8317</v>
      </c>
      <c r="R1211" t="s">
        <v>8318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8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8317</v>
      </c>
      <c r="R1212" t="s">
        <v>8318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8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8317</v>
      </c>
      <c r="R1213" t="s">
        <v>8318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8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8317</v>
      </c>
      <c r="R1214" t="s">
        <v>8318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8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8317</v>
      </c>
      <c r="R1215" t="s">
        <v>8318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8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8317</v>
      </c>
      <c r="R1216" t="s">
        <v>8318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8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8317</v>
      </c>
      <c r="R1217" t="s">
        <v>8318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8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8317</v>
      </c>
      <c r="R1218" t="s">
        <v>8318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ref="U1218:U1281" si="99">YEAR(T1218)</f>
        <v>2015</v>
      </c>
    </row>
    <row r="1219" spans="1:21" ht="45" hidden="1" x14ac:dyDescent="0.25">
      <c r="A1219">
        <v>1217</v>
      </c>
      <c r="B1219" s="8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2" t="s">
        <v>8317</v>
      </c>
      <c r="R1219" t="s">
        <v>8318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60" hidden="1" x14ac:dyDescent="0.25">
      <c r="A1220">
        <v>1218</v>
      </c>
      <c r="B1220" s="8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8317</v>
      </c>
      <c r="R1220" t="s">
        <v>8318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8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8317</v>
      </c>
      <c r="R1221" t="s">
        <v>8318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8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8317</v>
      </c>
      <c r="R1222" t="s">
        <v>8318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8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8317</v>
      </c>
      <c r="R1223" t="s">
        <v>8318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8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8317</v>
      </c>
      <c r="R1224" t="s">
        <v>8318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8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8317</v>
      </c>
      <c r="R1225" t="s">
        <v>8318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8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8326</v>
      </c>
      <c r="R1226" t="s">
        <v>8356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8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8326</v>
      </c>
      <c r="R1227" t="s">
        <v>8356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8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8326</v>
      </c>
      <c r="R1228" t="s">
        <v>8356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8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8326</v>
      </c>
      <c r="R1229" t="s">
        <v>8356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8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8326</v>
      </c>
      <c r="R1230" t="s">
        <v>8356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8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8326</v>
      </c>
      <c r="R1231" t="s">
        <v>8356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8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8326</v>
      </c>
      <c r="R1232" t="s">
        <v>8356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8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8326</v>
      </c>
      <c r="R1233" t="s">
        <v>8356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8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8326</v>
      </c>
      <c r="R1234" t="s">
        <v>8356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8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8326</v>
      </c>
      <c r="R1235" t="s">
        <v>8356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8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8326</v>
      </c>
      <c r="R1236" t="s">
        <v>8356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8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8326</v>
      </c>
      <c r="R1237" t="s">
        <v>8356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8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8326</v>
      </c>
      <c r="R1238" t="s">
        <v>8356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8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8326</v>
      </c>
      <c r="R1239" t="s">
        <v>8356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8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8326</v>
      </c>
      <c r="R1240" t="s">
        <v>8356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8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8326</v>
      </c>
      <c r="R1241" t="s">
        <v>8356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8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8326</v>
      </c>
      <c r="R1242" t="s">
        <v>8356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8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8326</v>
      </c>
      <c r="R1243" t="s">
        <v>8356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8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8326</v>
      </c>
      <c r="R1244" t="s">
        <v>8356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8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8326</v>
      </c>
      <c r="R1245" t="s">
        <v>8356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8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8326</v>
      </c>
      <c r="R1246" t="s">
        <v>8336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8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8326</v>
      </c>
      <c r="R1247" t="s">
        <v>8336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8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8326</v>
      </c>
      <c r="R1248" t="s">
        <v>8336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8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8326</v>
      </c>
      <c r="R1249" t="s">
        <v>8336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8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8326</v>
      </c>
      <c r="R1250" t="s">
        <v>8336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8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8326</v>
      </c>
      <c r="R1251" t="s">
        <v>8336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8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8326</v>
      </c>
      <c r="R1252" t="s">
        <v>8336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8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8326</v>
      </c>
      <c r="R1253" t="s">
        <v>8336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8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8326</v>
      </c>
      <c r="R1254" t="s">
        <v>8336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8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8326</v>
      </c>
      <c r="R1255" t="s">
        <v>8336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8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8326</v>
      </c>
      <c r="R1256" t="s">
        <v>8336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8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8326</v>
      </c>
      <c r="R1257" t="s">
        <v>8336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8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8326</v>
      </c>
      <c r="R1258" t="s">
        <v>8336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8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8326</v>
      </c>
      <c r="R1259" t="s">
        <v>8336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8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8326</v>
      </c>
      <c r="R1260" t="s">
        <v>8336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8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8326</v>
      </c>
      <c r="R1261" t="s">
        <v>8336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8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8326</v>
      </c>
      <c r="R1262" t="s">
        <v>8336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8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8326</v>
      </c>
      <c r="R1263" t="s">
        <v>8336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8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8326</v>
      </c>
      <c r="R1264" t="s">
        <v>8336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8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8326</v>
      </c>
      <c r="R1265" t="s">
        <v>8336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8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8326</v>
      </c>
      <c r="R1266" t="s">
        <v>8336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8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8326</v>
      </c>
      <c r="R1267" t="s">
        <v>8336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8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8326</v>
      </c>
      <c r="R1268" t="s">
        <v>8336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8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8326</v>
      </c>
      <c r="R1269" t="s">
        <v>8336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8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8326</v>
      </c>
      <c r="R1270" t="s">
        <v>8336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8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8326</v>
      </c>
      <c r="R1271" t="s">
        <v>8336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8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8326</v>
      </c>
      <c r="R1272" t="s">
        <v>8336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8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8326</v>
      </c>
      <c r="R1273" t="s">
        <v>8336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8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8326</v>
      </c>
      <c r="R1274" t="s">
        <v>8336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8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8326</v>
      </c>
      <c r="R1275" t="s">
        <v>8336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8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8326</v>
      </c>
      <c r="R1276" t="s">
        <v>8336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8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8326</v>
      </c>
      <c r="R1277" t="s">
        <v>8336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8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8326</v>
      </c>
      <c r="R1278" t="s">
        <v>8336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8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8326</v>
      </c>
      <c r="R1279" t="s">
        <v>8336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8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8326</v>
      </c>
      <c r="R1280" t="s">
        <v>8336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8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8326</v>
      </c>
      <c r="R1281" t="s">
        <v>8336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8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8326</v>
      </c>
      <c r="R1282" t="s">
        <v>8336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ref="U1282:U1345" si="104">YEAR(T1282)</f>
        <v>2011</v>
      </c>
    </row>
    <row r="1283" spans="1:21" ht="60" hidden="1" x14ac:dyDescent="0.25">
      <c r="A1283">
        <v>1281</v>
      </c>
      <c r="B1283" s="8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2" t="s">
        <v>8326</v>
      </c>
      <c r="R1283" t="s">
        <v>8336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60" hidden="1" x14ac:dyDescent="0.25">
      <c r="A1284">
        <v>1282</v>
      </c>
      <c r="B1284" s="8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8326</v>
      </c>
      <c r="R1284" t="s">
        <v>8336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8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8326</v>
      </c>
      <c r="R1285" t="s">
        <v>8336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8" t="s">
        <v>1285</v>
      </c>
      <c r="C1286" s="3" t="s">
        <v>5394</v>
      </c>
      <c r="D1286" s="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8313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8" t="s">
        <v>1286</v>
      </c>
      <c r="C1287" s="3" t="s">
        <v>5395</v>
      </c>
      <c r="D1287" s="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8313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8" t="s">
        <v>1287</v>
      </c>
      <c r="C1288" s="3" t="s">
        <v>5396</v>
      </c>
      <c r="D1288" s="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8313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8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8313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8" t="s">
        <v>1289</v>
      </c>
      <c r="C1290" s="3" t="s">
        <v>5398</v>
      </c>
      <c r="D1290" s="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8313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8" t="s">
        <v>1290</v>
      </c>
      <c r="C1291" s="3" t="s">
        <v>5399</v>
      </c>
      <c r="D1291" s="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8313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0" hidden="1" x14ac:dyDescent="0.25">
      <c r="A1292">
        <v>1290</v>
      </c>
      <c r="B1292" s="8" t="s">
        <v>1291</v>
      </c>
      <c r="C1292" s="3" t="s">
        <v>5400</v>
      </c>
      <c r="D1292" s="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8313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8" t="s">
        <v>1292</v>
      </c>
      <c r="C1293" s="3" t="s">
        <v>5401</v>
      </c>
      <c r="D1293" s="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8313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8" t="s">
        <v>1293</v>
      </c>
      <c r="C1294" s="3" t="s">
        <v>5402</v>
      </c>
      <c r="D1294" s="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8313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8" t="s">
        <v>1294</v>
      </c>
      <c r="C1295" s="3" t="s">
        <v>5403</v>
      </c>
      <c r="D1295" s="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8313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8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8313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8" t="s">
        <v>1296</v>
      </c>
      <c r="C1297" s="3" t="s">
        <v>5405</v>
      </c>
      <c r="D1297" s="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8313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8" t="s">
        <v>1297</v>
      </c>
      <c r="C1298" s="3" t="s">
        <v>5406</v>
      </c>
      <c r="D1298" s="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8313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8" t="s">
        <v>1298</v>
      </c>
      <c r="C1299" s="3" t="s">
        <v>5407</v>
      </c>
      <c r="D1299" s="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8313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8" t="s">
        <v>1299</v>
      </c>
      <c r="C1300" s="3" t="s">
        <v>5408</v>
      </c>
      <c r="D1300" s="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8313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8" t="s">
        <v>1300</v>
      </c>
      <c r="C1301" s="3" t="s">
        <v>5409</v>
      </c>
      <c r="D1301" s="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8313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8" t="s">
        <v>1301</v>
      </c>
      <c r="C1302" s="3" t="s">
        <v>5410</v>
      </c>
      <c r="D1302" s="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8313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8" t="s">
        <v>1302</v>
      </c>
      <c r="C1303" s="3" t="s">
        <v>5411</v>
      </c>
      <c r="D1303" s="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8313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8" t="s">
        <v>1303</v>
      </c>
      <c r="C1304" s="3" t="s">
        <v>5412</v>
      </c>
      <c r="D1304" s="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8313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8" t="s">
        <v>1304</v>
      </c>
      <c r="C1305" s="3" t="s">
        <v>5413</v>
      </c>
      <c r="D1305" s="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8313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8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8308</v>
      </c>
      <c r="R1306" t="s">
        <v>8309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8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8308</v>
      </c>
      <c r="R1307" t="s">
        <v>8309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8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8308</v>
      </c>
      <c r="R1308" t="s">
        <v>8309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8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8308</v>
      </c>
      <c r="R1309" t="s">
        <v>8309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8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8308</v>
      </c>
      <c r="R1310" t="s">
        <v>8309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8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8308</v>
      </c>
      <c r="R1311" t="s">
        <v>8309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8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8308</v>
      </c>
      <c r="R1312" t="s">
        <v>8309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8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8308</v>
      </c>
      <c r="R1313" t="s">
        <v>8309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8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8308</v>
      </c>
      <c r="R1314" t="s">
        <v>8309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8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8308</v>
      </c>
      <c r="R1315" t="s">
        <v>8309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8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8308</v>
      </c>
      <c r="R1316" t="s">
        <v>8309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8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8308</v>
      </c>
      <c r="R1317" t="s">
        <v>8309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8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8308</v>
      </c>
      <c r="R1318" t="s">
        <v>8309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8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8308</v>
      </c>
      <c r="R1319" t="s">
        <v>8309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8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8308</v>
      </c>
      <c r="R1320" t="s">
        <v>8309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8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8308</v>
      </c>
      <c r="R1321" t="s">
        <v>8309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8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8308</v>
      </c>
      <c r="R1322" t="s">
        <v>8309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8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8308</v>
      </c>
      <c r="R1323" t="s">
        <v>8309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8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8308</v>
      </c>
      <c r="R1324" t="s">
        <v>8309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8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8308</v>
      </c>
      <c r="R1325" t="s">
        <v>8309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8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8308</v>
      </c>
      <c r="R1326" t="s">
        <v>8309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8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8308</v>
      </c>
      <c r="R1327" t="s">
        <v>8309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8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8308</v>
      </c>
      <c r="R1328" t="s">
        <v>8309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8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8308</v>
      </c>
      <c r="R1329" t="s">
        <v>8309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8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8308</v>
      </c>
      <c r="R1330" t="s">
        <v>8309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8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8308</v>
      </c>
      <c r="R1331" t="s">
        <v>8309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8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8308</v>
      </c>
      <c r="R1332" t="s">
        <v>8309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8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8308</v>
      </c>
      <c r="R1333" t="s">
        <v>8309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8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8308</v>
      </c>
      <c r="R1334" t="s">
        <v>8309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8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8308</v>
      </c>
      <c r="R1335" t="s">
        <v>8309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8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8308</v>
      </c>
      <c r="R1336" t="s">
        <v>8309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8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8308</v>
      </c>
      <c r="R1337" t="s">
        <v>8309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8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8308</v>
      </c>
      <c r="R1338" t="s">
        <v>8309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8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8308</v>
      </c>
      <c r="R1339" t="s">
        <v>8309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8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8308</v>
      </c>
      <c r="R1340" t="s">
        <v>8309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8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8308</v>
      </c>
      <c r="R1341" t="s">
        <v>8309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8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8308</v>
      </c>
      <c r="R1342" t="s">
        <v>8309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8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8308</v>
      </c>
      <c r="R1343" t="s">
        <v>8309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8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8308</v>
      </c>
      <c r="R1344" t="s">
        <v>8309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8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8308</v>
      </c>
      <c r="R1345" t="s">
        <v>8309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8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8319</v>
      </c>
      <c r="R1346" t="s">
        <v>8334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ref="U1346:U1409" si="109">YEAR(T1346)</f>
        <v>2016</v>
      </c>
    </row>
    <row r="1347" spans="1:21" ht="45" hidden="1" x14ac:dyDescent="0.25">
      <c r="A1347">
        <v>1345</v>
      </c>
      <c r="B1347" s="8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2" t="s">
        <v>8319</v>
      </c>
      <c r="R1347" t="s">
        <v>8334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5" hidden="1" x14ac:dyDescent="0.25">
      <c r="A1348">
        <v>1346</v>
      </c>
      <c r="B1348" s="8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8319</v>
      </c>
      <c r="R1348" t="s">
        <v>8334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8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8319</v>
      </c>
      <c r="R1349" t="s">
        <v>8334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8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8319</v>
      </c>
      <c r="R1350" t="s">
        <v>8334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8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8319</v>
      </c>
      <c r="R1351" t="s">
        <v>8334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8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8319</v>
      </c>
      <c r="R1352" t="s">
        <v>8334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8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8319</v>
      </c>
      <c r="R1353" t="s">
        <v>8334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8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8319</v>
      </c>
      <c r="R1354" t="s">
        <v>8334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8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8319</v>
      </c>
      <c r="R1355" t="s">
        <v>8334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8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8319</v>
      </c>
      <c r="R1356" t="s">
        <v>8334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8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8319</v>
      </c>
      <c r="R1357" t="s">
        <v>8334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8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8319</v>
      </c>
      <c r="R1358" t="s">
        <v>8334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8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8319</v>
      </c>
      <c r="R1359" t="s">
        <v>8334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8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8319</v>
      </c>
      <c r="R1360" t="s">
        <v>8334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8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8319</v>
      </c>
      <c r="R1361" t="s">
        <v>8334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8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8319</v>
      </c>
      <c r="R1362" t="s">
        <v>8334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8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8319</v>
      </c>
      <c r="R1363" t="s">
        <v>8334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8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8319</v>
      </c>
      <c r="R1364" t="s">
        <v>8334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8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8319</v>
      </c>
      <c r="R1365" t="s">
        <v>8334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8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8326</v>
      </c>
      <c r="R1366" t="s">
        <v>8336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8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8326</v>
      </c>
      <c r="R1367" t="s">
        <v>8336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8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8326</v>
      </c>
      <c r="R1368" t="s">
        <v>8336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8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8326</v>
      </c>
      <c r="R1369" t="s">
        <v>8336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8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8326</v>
      </c>
      <c r="R1370" t="s">
        <v>8336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8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8326</v>
      </c>
      <c r="R1371" t="s">
        <v>8336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8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8326</v>
      </c>
      <c r="R1372" t="s">
        <v>8336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8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8326</v>
      </c>
      <c r="R1373" t="s">
        <v>8336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8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8326</v>
      </c>
      <c r="R1374" t="s">
        <v>8336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8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8326</v>
      </c>
      <c r="R1375" t="s">
        <v>8336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8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8326</v>
      </c>
      <c r="R1376" t="s">
        <v>8336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8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8326</v>
      </c>
      <c r="R1377" t="s">
        <v>8336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8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8326</v>
      </c>
      <c r="R1378" t="s">
        <v>8336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8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8326</v>
      </c>
      <c r="R1379" t="s">
        <v>8336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8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8326</v>
      </c>
      <c r="R1380" t="s">
        <v>8336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8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8326</v>
      </c>
      <c r="R1381" t="s">
        <v>8336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8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8326</v>
      </c>
      <c r="R1382" t="s">
        <v>8336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8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8326</v>
      </c>
      <c r="R1383" t="s">
        <v>8336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8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8326</v>
      </c>
      <c r="R1384" t="s">
        <v>8336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8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8326</v>
      </c>
      <c r="R1385" t="s">
        <v>8336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8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8326</v>
      </c>
      <c r="R1386" t="s">
        <v>8336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8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8326</v>
      </c>
      <c r="R1387" t="s">
        <v>8336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8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8326</v>
      </c>
      <c r="R1388" t="s">
        <v>8336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8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8326</v>
      </c>
      <c r="R1389" t="s">
        <v>8336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8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8326</v>
      </c>
      <c r="R1390" t="s">
        <v>8336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8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8326</v>
      </c>
      <c r="R1391" t="s">
        <v>8336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8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8326</v>
      </c>
      <c r="R1392" t="s">
        <v>8336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8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8326</v>
      </c>
      <c r="R1393" t="s">
        <v>8336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8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8326</v>
      </c>
      <c r="R1394" t="s">
        <v>8336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8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8326</v>
      </c>
      <c r="R1395" t="s">
        <v>8336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8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8326</v>
      </c>
      <c r="R1396" t="s">
        <v>8336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8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8326</v>
      </c>
      <c r="R1397" t="s">
        <v>8336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8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8326</v>
      </c>
      <c r="R1398" t="s">
        <v>8336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8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8326</v>
      </c>
      <c r="R1399" t="s">
        <v>8336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8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8326</v>
      </c>
      <c r="R1400" t="s">
        <v>8336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8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8326</v>
      </c>
      <c r="R1401" t="s">
        <v>8336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8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8326</v>
      </c>
      <c r="R1402" t="s">
        <v>8336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8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8326</v>
      </c>
      <c r="R1403" t="s">
        <v>8336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8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8326</v>
      </c>
      <c r="R1404" t="s">
        <v>8336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8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8326</v>
      </c>
      <c r="R1405" t="s">
        <v>8336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8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8319</v>
      </c>
      <c r="R1406" t="s">
        <v>8320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8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8319</v>
      </c>
      <c r="R1407" t="s">
        <v>8320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8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8319</v>
      </c>
      <c r="R1408" t="s">
        <v>8320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8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8319</v>
      </c>
      <c r="R1409" t="s">
        <v>8320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8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8319</v>
      </c>
      <c r="R1410" t="s">
        <v>8320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ref="U1410:U1473" si="114">YEAR(T1410)</f>
        <v>2015</v>
      </c>
    </row>
    <row r="1411" spans="1:21" ht="45" hidden="1" x14ac:dyDescent="0.25">
      <c r="A1411">
        <v>1409</v>
      </c>
      <c r="B1411" s="8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2" t="s">
        <v>8319</v>
      </c>
      <c r="R1411" t="s">
        <v>8320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2015</v>
      </c>
    </row>
    <row r="1412" spans="1:21" ht="60" hidden="1" x14ac:dyDescent="0.25">
      <c r="A1412">
        <v>1410</v>
      </c>
      <c r="B1412" s="8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8319</v>
      </c>
      <c r="R1412" t="s">
        <v>8320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8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8319</v>
      </c>
      <c r="R1413" t="s">
        <v>8320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8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8319</v>
      </c>
      <c r="R1414" t="s">
        <v>8320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8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8319</v>
      </c>
      <c r="R1415" t="s">
        <v>8320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8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8319</v>
      </c>
      <c r="R1416" t="s">
        <v>8320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8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8319</v>
      </c>
      <c r="R1417" t="s">
        <v>8320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8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8319</v>
      </c>
      <c r="R1418" t="s">
        <v>8320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8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8319</v>
      </c>
      <c r="R1419" t="s">
        <v>8320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8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8319</v>
      </c>
      <c r="R1420" t="s">
        <v>8320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8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8319</v>
      </c>
      <c r="R1421" t="s">
        <v>8320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8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8319</v>
      </c>
      <c r="R1422" t="s">
        <v>8320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8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8319</v>
      </c>
      <c r="R1423" t="s">
        <v>8320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8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8319</v>
      </c>
      <c r="R1424" t="s">
        <v>8320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8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8319</v>
      </c>
      <c r="R1425" t="s">
        <v>8320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8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8319</v>
      </c>
      <c r="R1426" t="s">
        <v>8320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8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8319</v>
      </c>
      <c r="R1427" t="s">
        <v>8320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8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8319</v>
      </c>
      <c r="R1428" t="s">
        <v>8320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8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8319</v>
      </c>
      <c r="R1429" t="s">
        <v>8320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8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8319</v>
      </c>
      <c r="R1430" t="s">
        <v>8320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8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8319</v>
      </c>
      <c r="R1431" t="s">
        <v>8320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8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8319</v>
      </c>
      <c r="R1432" t="s">
        <v>8320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8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8319</v>
      </c>
      <c r="R1433" t="s">
        <v>8320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8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8319</v>
      </c>
      <c r="R1434" t="s">
        <v>8320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8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8319</v>
      </c>
      <c r="R1435" t="s">
        <v>8320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8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8319</v>
      </c>
      <c r="R1436" t="s">
        <v>8320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8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8319</v>
      </c>
      <c r="R1437" t="s">
        <v>8320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8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8319</v>
      </c>
      <c r="R1438" t="s">
        <v>8320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8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8319</v>
      </c>
      <c r="R1439" t="s">
        <v>8320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8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8319</v>
      </c>
      <c r="R1440" t="s">
        <v>8320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8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8319</v>
      </c>
      <c r="R1441" t="s">
        <v>8320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8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8319</v>
      </c>
      <c r="R1442" t="s">
        <v>8320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8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8319</v>
      </c>
      <c r="R1443" t="s">
        <v>8320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8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8319</v>
      </c>
      <c r="R1444" t="s">
        <v>8320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8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8319</v>
      </c>
      <c r="R1445" t="s">
        <v>8320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8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8319</v>
      </c>
      <c r="R1446" t="s">
        <v>8320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8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8319</v>
      </c>
      <c r="R1447" t="s">
        <v>8320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8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8319</v>
      </c>
      <c r="R1448" t="s">
        <v>8320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8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8319</v>
      </c>
      <c r="R1449" t="s">
        <v>8320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8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8319</v>
      </c>
      <c r="R1450" t="s">
        <v>8320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8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8319</v>
      </c>
      <c r="R1451" t="s">
        <v>8320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8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8319</v>
      </c>
      <c r="R1452" t="s">
        <v>8320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8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8319</v>
      </c>
      <c r="R1453" t="s">
        <v>8320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8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8319</v>
      </c>
      <c r="R1454" t="s">
        <v>8320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8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8319</v>
      </c>
      <c r="R1455" t="s">
        <v>8320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8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8319</v>
      </c>
      <c r="R1456" t="s">
        <v>8320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8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8319</v>
      </c>
      <c r="R1457" t="s">
        <v>8320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8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8319</v>
      </c>
      <c r="R1458" t="s">
        <v>8320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8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8319</v>
      </c>
      <c r="R1459" t="s">
        <v>8320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8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8319</v>
      </c>
      <c r="R1460" t="s">
        <v>8320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8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8319</v>
      </c>
      <c r="R1461" t="s">
        <v>8320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8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8319</v>
      </c>
      <c r="R1462" t="s">
        <v>8320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8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8319</v>
      </c>
      <c r="R1463" t="s">
        <v>8351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8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8319</v>
      </c>
      <c r="R1464" t="s">
        <v>8351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8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8319</v>
      </c>
      <c r="R1465" t="s">
        <v>8351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8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8319</v>
      </c>
      <c r="R1466" t="s">
        <v>8351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8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8319</v>
      </c>
      <c r="R1467" t="s">
        <v>8351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8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8319</v>
      </c>
      <c r="R1468" t="s">
        <v>8351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8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8319</v>
      </c>
      <c r="R1469" t="s">
        <v>8351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8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8319</v>
      </c>
      <c r="R1470" t="s">
        <v>8351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8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8319</v>
      </c>
      <c r="R1471" t="s">
        <v>8351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8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8319</v>
      </c>
      <c r="R1472" t="s">
        <v>8351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8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8319</v>
      </c>
      <c r="R1473" t="s">
        <v>8351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8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8319</v>
      </c>
      <c r="R1474" t="s">
        <v>8351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ref="U1474:U1537" si="119">YEAR(T1474)</f>
        <v>2013</v>
      </c>
    </row>
    <row r="1475" spans="1:21" hidden="1" x14ac:dyDescent="0.25">
      <c r="A1475">
        <v>1473</v>
      </c>
      <c r="B1475" s="8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2" t="s">
        <v>8319</v>
      </c>
      <c r="R1475" t="s">
        <v>8351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60" hidden="1" x14ac:dyDescent="0.25">
      <c r="A1476">
        <v>1474</v>
      </c>
      <c r="B1476" s="8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8319</v>
      </c>
      <c r="R1476" t="s">
        <v>8351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8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8319</v>
      </c>
      <c r="R1477" t="s">
        <v>8351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8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8319</v>
      </c>
      <c r="R1478" t="s">
        <v>8351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8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8319</v>
      </c>
      <c r="R1479" t="s">
        <v>8351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8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8319</v>
      </c>
      <c r="R1480" t="s">
        <v>8351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8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8319</v>
      </c>
      <c r="R1481" t="s">
        <v>8351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8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8319</v>
      </c>
      <c r="R1482" t="s">
        <v>8351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8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8319</v>
      </c>
      <c r="R1483" t="s">
        <v>8353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8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8319</v>
      </c>
      <c r="R1484" t="s">
        <v>8353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8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8319</v>
      </c>
      <c r="R1485" t="s">
        <v>8353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8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8319</v>
      </c>
      <c r="R1486" t="s">
        <v>8353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8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8319</v>
      </c>
      <c r="R1487" t="s">
        <v>8353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8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8319</v>
      </c>
      <c r="R1488" t="s">
        <v>8353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8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8319</v>
      </c>
      <c r="R1489" t="s">
        <v>8353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8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8319</v>
      </c>
      <c r="R1490" t="s">
        <v>8353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8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8319</v>
      </c>
      <c r="R1491" t="s">
        <v>8353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8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8319</v>
      </c>
      <c r="R1492" t="s">
        <v>8353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8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8319</v>
      </c>
      <c r="R1493" t="s">
        <v>8353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8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8319</v>
      </c>
      <c r="R1494" t="s">
        <v>8353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8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8319</v>
      </c>
      <c r="R1495" t="s">
        <v>8353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8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8319</v>
      </c>
      <c r="R1496" t="s">
        <v>8353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8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8319</v>
      </c>
      <c r="R1497" t="s">
        <v>8353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8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8319</v>
      </c>
      <c r="R1498" t="s">
        <v>8353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8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8319</v>
      </c>
      <c r="R1499" t="s">
        <v>8353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8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8319</v>
      </c>
      <c r="R1500" t="s">
        <v>8353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8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8319</v>
      </c>
      <c r="R1501" t="s">
        <v>8353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8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8319</v>
      </c>
      <c r="R1502" t="s">
        <v>8353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8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8317</v>
      </c>
      <c r="R1503" t="s">
        <v>8318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8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8317</v>
      </c>
      <c r="R1504" t="s">
        <v>8318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8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8317</v>
      </c>
      <c r="R1505" t="s">
        <v>8318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8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8317</v>
      </c>
      <c r="R1506" t="s">
        <v>8318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8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8317</v>
      </c>
      <c r="R1507" t="s">
        <v>8318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8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8317</v>
      </c>
      <c r="R1508" t="s">
        <v>8318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8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8317</v>
      </c>
      <c r="R1509" t="s">
        <v>8318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8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8317</v>
      </c>
      <c r="R1510" t="s">
        <v>8318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8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8317</v>
      </c>
      <c r="R1511" t="s">
        <v>8318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8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8317</v>
      </c>
      <c r="R1512" t="s">
        <v>8318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8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8317</v>
      </c>
      <c r="R1513" t="s">
        <v>8318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8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8317</v>
      </c>
      <c r="R1514" t="s">
        <v>8318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8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8317</v>
      </c>
      <c r="R1515" t="s">
        <v>8318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8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8317</v>
      </c>
      <c r="R1516" t="s">
        <v>8318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8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8317</v>
      </c>
      <c r="R1517" t="s">
        <v>8318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8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8317</v>
      </c>
      <c r="R1518" t="s">
        <v>8318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8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8317</v>
      </c>
      <c r="R1519" t="s">
        <v>8318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8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8317</v>
      </c>
      <c r="R1520" t="s">
        <v>8318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8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8317</v>
      </c>
      <c r="R1521" t="s">
        <v>8318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8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8317</v>
      </c>
      <c r="R1522" t="s">
        <v>8318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8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8317</v>
      </c>
      <c r="R1523" t="s">
        <v>8318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8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8317</v>
      </c>
      <c r="R1524" t="s">
        <v>8318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8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8317</v>
      </c>
      <c r="R1525" t="s">
        <v>8318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8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8317</v>
      </c>
      <c r="R1526" t="s">
        <v>8318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8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8317</v>
      </c>
      <c r="R1527" t="s">
        <v>8318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8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8317</v>
      </c>
      <c r="R1528" t="s">
        <v>8318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8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8317</v>
      </c>
      <c r="R1529" t="s">
        <v>8318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8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8317</v>
      </c>
      <c r="R1530" t="s">
        <v>8318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8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8317</v>
      </c>
      <c r="R1531" t="s">
        <v>8318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8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8317</v>
      </c>
      <c r="R1532" t="s">
        <v>8318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8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8317</v>
      </c>
      <c r="R1533" t="s">
        <v>8318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8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8317</v>
      </c>
      <c r="R1534" t="s">
        <v>8318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8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8317</v>
      </c>
      <c r="R1535" t="s">
        <v>8318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8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8317</v>
      </c>
      <c r="R1536" t="s">
        <v>8318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8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8317</v>
      </c>
      <c r="R1537" t="s">
        <v>8318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8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8317</v>
      </c>
      <c r="R1538" t="s">
        <v>8318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ref="U1538:U1601" si="124">YEAR(T1538)</f>
        <v>2015</v>
      </c>
    </row>
    <row r="1539" spans="1:21" ht="45" hidden="1" x14ac:dyDescent="0.25">
      <c r="A1539">
        <v>1537</v>
      </c>
      <c r="B1539" s="8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2" t="s">
        <v>8317</v>
      </c>
      <c r="R1539" t="s">
        <v>8318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5" hidden="1" x14ac:dyDescent="0.25">
      <c r="A1540">
        <v>1538</v>
      </c>
      <c r="B1540" s="8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8317</v>
      </c>
      <c r="R1540" t="s">
        <v>8318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8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8317</v>
      </c>
      <c r="R1541" t="s">
        <v>8318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8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8317</v>
      </c>
      <c r="R1542" t="s">
        <v>8318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8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8317</v>
      </c>
      <c r="R1543" t="s">
        <v>8352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8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8317</v>
      </c>
      <c r="R1544" t="s">
        <v>8352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8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8317</v>
      </c>
      <c r="R1545" t="s">
        <v>8352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8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8317</v>
      </c>
      <c r="R1546" t="s">
        <v>8352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8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8317</v>
      </c>
      <c r="R1547" t="s">
        <v>8352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8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8317</v>
      </c>
      <c r="R1548" t="s">
        <v>8352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8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8317</v>
      </c>
      <c r="R1549" t="s">
        <v>8352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8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8317</v>
      </c>
      <c r="R1550" t="s">
        <v>8352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8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8317</v>
      </c>
      <c r="R1551" t="s">
        <v>8352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8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8317</v>
      </c>
      <c r="R1552" t="s">
        <v>8352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8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8317</v>
      </c>
      <c r="R1553" t="s">
        <v>8352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8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8317</v>
      </c>
      <c r="R1554" t="s">
        <v>8352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8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8317</v>
      </c>
      <c r="R1555" t="s">
        <v>8352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8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8317</v>
      </c>
      <c r="R1556" t="s">
        <v>8352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8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8317</v>
      </c>
      <c r="R1557" t="s">
        <v>8352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8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8317</v>
      </c>
      <c r="R1558" t="s">
        <v>8352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8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8317</v>
      </c>
      <c r="R1559" t="s">
        <v>8352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8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8317</v>
      </c>
      <c r="R1560" t="s">
        <v>8352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8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8317</v>
      </c>
      <c r="R1561" t="s">
        <v>8352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8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8317</v>
      </c>
      <c r="R1562" t="s">
        <v>8352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8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8319</v>
      </c>
      <c r="R1563" t="s">
        <v>8350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8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8319</v>
      </c>
      <c r="R1564" t="s">
        <v>8350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8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8319</v>
      </c>
      <c r="R1565" t="s">
        <v>8350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8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8319</v>
      </c>
      <c r="R1566" t="s">
        <v>8350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8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8319</v>
      </c>
      <c r="R1567" t="s">
        <v>8350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8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8319</v>
      </c>
      <c r="R1568" t="s">
        <v>8350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8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8319</v>
      </c>
      <c r="R1569" t="s">
        <v>8350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8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8319</v>
      </c>
      <c r="R1570" t="s">
        <v>8350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8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8319</v>
      </c>
      <c r="R1571" t="s">
        <v>8350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8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8319</v>
      </c>
      <c r="R1572" t="s">
        <v>8350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8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8319</v>
      </c>
      <c r="R1573" t="s">
        <v>8350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8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8319</v>
      </c>
      <c r="R1574" t="s">
        <v>8350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8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8319</v>
      </c>
      <c r="R1575" t="s">
        <v>8350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8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8319</v>
      </c>
      <c r="R1576" t="s">
        <v>8350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8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8319</v>
      </c>
      <c r="R1577" t="s">
        <v>8350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8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8319</v>
      </c>
      <c r="R1578" t="s">
        <v>8350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8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8319</v>
      </c>
      <c r="R1579" t="s">
        <v>8350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8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8319</v>
      </c>
      <c r="R1580" t="s">
        <v>8350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8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8319</v>
      </c>
      <c r="R1581" t="s">
        <v>8350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8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8319</v>
      </c>
      <c r="R1582" t="s">
        <v>8350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8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8317</v>
      </c>
      <c r="R1583" t="s">
        <v>8331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8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8317</v>
      </c>
      <c r="R1584" t="s">
        <v>8331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8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8317</v>
      </c>
      <c r="R1585" t="s">
        <v>8331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8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8317</v>
      </c>
      <c r="R1586" t="s">
        <v>8331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8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8317</v>
      </c>
      <c r="R1587" t="s">
        <v>8331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8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8317</v>
      </c>
      <c r="R1588" t="s">
        <v>8331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8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8317</v>
      </c>
      <c r="R1589" t="s">
        <v>8331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8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8317</v>
      </c>
      <c r="R1590" t="s">
        <v>8331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8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8317</v>
      </c>
      <c r="R1591" t="s">
        <v>8331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8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8317</v>
      </c>
      <c r="R1592" t="s">
        <v>8331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8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8317</v>
      </c>
      <c r="R1593" t="s">
        <v>8331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8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8317</v>
      </c>
      <c r="R1594" t="s">
        <v>8331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8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8317</v>
      </c>
      <c r="R1595" t="s">
        <v>8331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8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8317</v>
      </c>
      <c r="R1596" t="s">
        <v>8331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8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8317</v>
      </c>
      <c r="R1597" t="s">
        <v>8331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8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8317</v>
      </c>
      <c r="R1598" t="s">
        <v>8331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8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8317</v>
      </c>
      <c r="R1599" t="s">
        <v>8331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8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8317</v>
      </c>
      <c r="R1600" t="s">
        <v>8331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8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8317</v>
      </c>
      <c r="R1601" t="s">
        <v>8331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8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8317</v>
      </c>
      <c r="R1602" t="s">
        <v>8331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ref="U1602:U1665" si="129">YEAR(T1602)</f>
        <v>2014</v>
      </c>
    </row>
    <row r="1603" spans="1:21" ht="45" hidden="1" x14ac:dyDescent="0.25">
      <c r="A1603">
        <v>1601</v>
      </c>
      <c r="B1603" s="8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2" t="s">
        <v>8326</v>
      </c>
      <c r="R1603" t="s">
        <v>8336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5" hidden="1" x14ac:dyDescent="0.25">
      <c r="A1604">
        <v>1602</v>
      </c>
      <c r="B1604" s="8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8326</v>
      </c>
      <c r="R1604" t="s">
        <v>8336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8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8326</v>
      </c>
      <c r="R1605" t="s">
        <v>8336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8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8326</v>
      </c>
      <c r="R1606" t="s">
        <v>8336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8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8326</v>
      </c>
      <c r="R1607" t="s">
        <v>8336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8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8326</v>
      </c>
      <c r="R1608" t="s">
        <v>8336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8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8326</v>
      </c>
      <c r="R1609" t="s">
        <v>8336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8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8326</v>
      </c>
      <c r="R1610" t="s">
        <v>8336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8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8326</v>
      </c>
      <c r="R1611" t="s">
        <v>8336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8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8326</v>
      </c>
      <c r="R1612" t="s">
        <v>8336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8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8326</v>
      </c>
      <c r="R1613" t="s">
        <v>8336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8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8326</v>
      </c>
      <c r="R1614" t="s">
        <v>8336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8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8326</v>
      </c>
      <c r="R1615" t="s">
        <v>8336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8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8326</v>
      </c>
      <c r="R1616" t="s">
        <v>8336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8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8326</v>
      </c>
      <c r="R1617" t="s">
        <v>8336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8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8326</v>
      </c>
      <c r="R1618" t="s">
        <v>8336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8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8326</v>
      </c>
      <c r="R1619" t="s">
        <v>8336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8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8326</v>
      </c>
      <c r="R1620" t="s">
        <v>8336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8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8326</v>
      </c>
      <c r="R1621" t="s">
        <v>8336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8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8326</v>
      </c>
      <c r="R1622" t="s">
        <v>8336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8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8326</v>
      </c>
      <c r="R1623" t="s">
        <v>8336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8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8326</v>
      </c>
      <c r="R1624" t="s">
        <v>8336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8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8326</v>
      </c>
      <c r="R1625" t="s">
        <v>8336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8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8326</v>
      </c>
      <c r="R1626" t="s">
        <v>8336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8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8326</v>
      </c>
      <c r="R1627" t="s">
        <v>8336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8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8326</v>
      </c>
      <c r="R1628" t="s">
        <v>8336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8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8326</v>
      </c>
      <c r="R1629" t="s">
        <v>8336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8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8326</v>
      </c>
      <c r="R1630" t="s">
        <v>8336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8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8326</v>
      </c>
      <c r="R1631" t="s">
        <v>8336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8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8326</v>
      </c>
      <c r="R1632" t="s">
        <v>8336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8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8326</v>
      </c>
      <c r="R1633" t="s">
        <v>8336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8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8326</v>
      </c>
      <c r="R1634" t="s">
        <v>8336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8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8326</v>
      </c>
      <c r="R1635" t="s">
        <v>8336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8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8326</v>
      </c>
      <c r="R1636" t="s">
        <v>8336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8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8326</v>
      </c>
      <c r="R1637" t="s">
        <v>8336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8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8326</v>
      </c>
      <c r="R1638" t="s">
        <v>8336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8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8326</v>
      </c>
      <c r="R1639" t="s">
        <v>8336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8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8326</v>
      </c>
      <c r="R1640" t="s">
        <v>8336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8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8326</v>
      </c>
      <c r="R1641" t="s">
        <v>8336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8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8326</v>
      </c>
      <c r="R1642" t="s">
        <v>8336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8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8326</v>
      </c>
      <c r="R1643" t="s">
        <v>8328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8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8326</v>
      </c>
      <c r="R1644" t="s">
        <v>8328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8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8326</v>
      </c>
      <c r="R1645" t="s">
        <v>8328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8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8326</v>
      </c>
      <c r="R1646" t="s">
        <v>8328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8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8326</v>
      </c>
      <c r="R1647" t="s">
        <v>8328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8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8326</v>
      </c>
      <c r="R1648" t="s">
        <v>8328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8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8326</v>
      </c>
      <c r="R1649" t="s">
        <v>8328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8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8326</v>
      </c>
      <c r="R1650" t="s">
        <v>8328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8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8326</v>
      </c>
      <c r="R1651" t="s">
        <v>8328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8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8326</v>
      </c>
      <c r="R1652" t="s">
        <v>8328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8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8326</v>
      </c>
      <c r="R1653" t="s">
        <v>8328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8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8326</v>
      </c>
      <c r="R1654" t="s">
        <v>8328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8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8326</v>
      </c>
      <c r="R1655" t="s">
        <v>8328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8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8326</v>
      </c>
      <c r="R1656" t="s">
        <v>8328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8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8326</v>
      </c>
      <c r="R1657" t="s">
        <v>8328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8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8326</v>
      </c>
      <c r="R1658" t="s">
        <v>8328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8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8326</v>
      </c>
      <c r="R1659" t="s">
        <v>8328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8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8326</v>
      </c>
      <c r="R1660" t="s">
        <v>8328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8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8326</v>
      </c>
      <c r="R1661" t="s">
        <v>8328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8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8326</v>
      </c>
      <c r="R1662" t="s">
        <v>8328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8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8326</v>
      </c>
      <c r="R1663" t="s">
        <v>8328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8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8326</v>
      </c>
      <c r="R1664" t="s">
        <v>8328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8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8326</v>
      </c>
      <c r="R1665" t="s">
        <v>8328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8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8326</v>
      </c>
      <c r="R1666" t="s">
        <v>8328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ref="U1666:U1729" si="134">YEAR(T1666)</f>
        <v>2012</v>
      </c>
    </row>
    <row r="1667" spans="1:21" ht="60" hidden="1" x14ac:dyDescent="0.25">
      <c r="A1667">
        <v>1665</v>
      </c>
      <c r="B1667" s="8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2" t="s">
        <v>8326</v>
      </c>
      <c r="R1667" t="s">
        <v>8328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5" hidden="1" x14ac:dyDescent="0.25">
      <c r="A1668">
        <v>1666</v>
      </c>
      <c r="B1668" s="8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8326</v>
      </c>
      <c r="R1668" t="s">
        <v>8328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8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8326</v>
      </c>
      <c r="R1669" t="s">
        <v>8328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8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8326</v>
      </c>
      <c r="R1670" t="s">
        <v>8328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8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8326</v>
      </c>
      <c r="R1671" t="s">
        <v>8328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8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8326</v>
      </c>
      <c r="R1672" t="s">
        <v>8328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8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8326</v>
      </c>
      <c r="R1673" t="s">
        <v>8328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8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8326</v>
      </c>
      <c r="R1674" t="s">
        <v>8328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8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8326</v>
      </c>
      <c r="R1675" t="s">
        <v>8328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8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8326</v>
      </c>
      <c r="R1676" t="s">
        <v>8328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8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8326</v>
      </c>
      <c r="R1677" t="s">
        <v>8328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8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8326</v>
      </c>
      <c r="R1678" t="s">
        <v>8328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8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8326</v>
      </c>
      <c r="R1679" t="s">
        <v>8328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8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8326</v>
      </c>
      <c r="R1680" t="s">
        <v>8328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8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8326</v>
      </c>
      <c r="R1681" t="s">
        <v>8328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8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8326</v>
      </c>
      <c r="R1682" t="s">
        <v>8328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8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8326</v>
      </c>
      <c r="R1683" t="s">
        <v>8330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8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8326</v>
      </c>
      <c r="R1684" t="s">
        <v>8330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8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8326</v>
      </c>
      <c r="R1685" t="s">
        <v>8330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8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8326</v>
      </c>
      <c r="R1686" t="s">
        <v>8330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8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8326</v>
      </c>
      <c r="R1687" t="s">
        <v>8330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8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8326</v>
      </c>
      <c r="R1688" t="s">
        <v>8330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8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8326</v>
      </c>
      <c r="R1689" t="s">
        <v>8330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8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8326</v>
      </c>
      <c r="R1690" t="s">
        <v>8330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8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8326</v>
      </c>
      <c r="R1691" t="s">
        <v>8330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8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8326</v>
      </c>
      <c r="R1692" t="s">
        <v>8330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8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8326</v>
      </c>
      <c r="R1693" t="s">
        <v>8330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8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8326</v>
      </c>
      <c r="R1694" t="s">
        <v>8330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8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8326</v>
      </c>
      <c r="R1695" t="s">
        <v>8330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8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8326</v>
      </c>
      <c r="R1696" t="s">
        <v>8330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8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8326</v>
      </c>
      <c r="R1697" t="s">
        <v>8330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8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8326</v>
      </c>
      <c r="R1698" t="s">
        <v>8330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8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8326</v>
      </c>
      <c r="R1699" t="s">
        <v>8330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8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8326</v>
      </c>
      <c r="R1700" t="s">
        <v>8330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8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8326</v>
      </c>
      <c r="R1701" t="s">
        <v>8330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8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8326</v>
      </c>
      <c r="R1702" t="s">
        <v>8330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8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8326</v>
      </c>
      <c r="R1703" t="s">
        <v>8330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8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8326</v>
      </c>
      <c r="R1704" t="s">
        <v>8330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8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8326</v>
      </c>
      <c r="R1705" t="s">
        <v>8330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8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8326</v>
      </c>
      <c r="R1706" t="s">
        <v>8330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8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8326</v>
      </c>
      <c r="R1707" t="s">
        <v>8330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8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8326</v>
      </c>
      <c r="R1708" t="s">
        <v>8330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8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8326</v>
      </c>
      <c r="R1709" t="s">
        <v>8330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8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8326</v>
      </c>
      <c r="R1710" t="s">
        <v>8330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8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8326</v>
      </c>
      <c r="R1711" t="s">
        <v>8330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8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8326</v>
      </c>
      <c r="R1712" t="s">
        <v>8330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8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8326</v>
      </c>
      <c r="R1713" t="s">
        <v>8330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8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8326</v>
      </c>
      <c r="R1714" t="s">
        <v>8330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8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8326</v>
      </c>
      <c r="R1715" t="s">
        <v>8330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8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8326</v>
      </c>
      <c r="R1716" t="s">
        <v>8330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8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8326</v>
      </c>
      <c r="R1717" t="s">
        <v>8330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8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8326</v>
      </c>
      <c r="R1718" t="s">
        <v>8330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8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8326</v>
      </c>
      <c r="R1719" t="s">
        <v>8330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8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8326</v>
      </c>
      <c r="R1720" t="s">
        <v>8330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8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8326</v>
      </c>
      <c r="R1721" t="s">
        <v>8330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8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8326</v>
      </c>
      <c r="R1722" t="s">
        <v>8330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8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8326</v>
      </c>
      <c r="R1723" t="s">
        <v>8330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8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8326</v>
      </c>
      <c r="R1724" t="s">
        <v>8330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8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8326</v>
      </c>
      <c r="R1725" t="s">
        <v>8330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8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8326</v>
      </c>
      <c r="R1726" t="s">
        <v>8330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8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8326</v>
      </c>
      <c r="R1727" t="s">
        <v>8330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8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8326</v>
      </c>
      <c r="R1728" t="s">
        <v>8330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8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8326</v>
      </c>
      <c r="R1729" t="s">
        <v>8330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8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8326</v>
      </c>
      <c r="R1730" t="s">
        <v>8330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ref="U1730:U1793" si="139">YEAR(T1730)</f>
        <v>2015</v>
      </c>
    </row>
    <row r="1731" spans="1:21" ht="60" hidden="1" x14ac:dyDescent="0.25">
      <c r="A1731">
        <v>1729</v>
      </c>
      <c r="B1731" s="8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2" t="s">
        <v>8326</v>
      </c>
      <c r="R1731" t="s">
        <v>8330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5" hidden="1" x14ac:dyDescent="0.25">
      <c r="A1732">
        <v>1730</v>
      </c>
      <c r="B1732" s="8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8326</v>
      </c>
      <c r="R1732" t="s">
        <v>8330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8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8326</v>
      </c>
      <c r="R1733" t="s">
        <v>8330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8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8326</v>
      </c>
      <c r="R1734" t="s">
        <v>8330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8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8326</v>
      </c>
      <c r="R1735" t="s">
        <v>8330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8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8326</v>
      </c>
      <c r="R1736" t="s">
        <v>8330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8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8326</v>
      </c>
      <c r="R1737" t="s">
        <v>8330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8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8326</v>
      </c>
      <c r="R1738" t="s">
        <v>8330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8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8326</v>
      </c>
      <c r="R1739" t="s">
        <v>8330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8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8326</v>
      </c>
      <c r="R1740" t="s">
        <v>8330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8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8326</v>
      </c>
      <c r="R1741" t="s">
        <v>8330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8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8326</v>
      </c>
      <c r="R1742" t="s">
        <v>8330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8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8317</v>
      </c>
      <c r="R1743" t="s">
        <v>8318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8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8317</v>
      </c>
      <c r="R1744" t="s">
        <v>8318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8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8317</v>
      </c>
      <c r="R1745" t="s">
        <v>8318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8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8317</v>
      </c>
      <c r="R1746" t="s">
        <v>8318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8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8317</v>
      </c>
      <c r="R1747" t="s">
        <v>8318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8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8317</v>
      </c>
      <c r="R1748" t="s">
        <v>8318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8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8317</v>
      </c>
      <c r="R1749" t="s">
        <v>8318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8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8317</v>
      </c>
      <c r="R1750" t="s">
        <v>8318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8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8317</v>
      </c>
      <c r="R1751" t="s">
        <v>8318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8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8317</v>
      </c>
      <c r="R1752" t="s">
        <v>8318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8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8317</v>
      </c>
      <c r="R1753" t="s">
        <v>8318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8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8317</v>
      </c>
      <c r="R1754" t="s">
        <v>8318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8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8317</v>
      </c>
      <c r="R1755" t="s">
        <v>8318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8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8317</v>
      </c>
      <c r="R1756" t="s">
        <v>8318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8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8317</v>
      </c>
      <c r="R1757" t="s">
        <v>8318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8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8317</v>
      </c>
      <c r="R1758" t="s">
        <v>8318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8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8317</v>
      </c>
      <c r="R1759" t="s">
        <v>8318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8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8317</v>
      </c>
      <c r="R1760" t="s">
        <v>8318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8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8317</v>
      </c>
      <c r="R1761" t="s">
        <v>8318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8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8317</v>
      </c>
      <c r="R1762" t="s">
        <v>8318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8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8317</v>
      </c>
      <c r="R1763" t="s">
        <v>8318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8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8317</v>
      </c>
      <c r="R1764" t="s">
        <v>8318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8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8317</v>
      </c>
      <c r="R1765" t="s">
        <v>8318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8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8317</v>
      </c>
      <c r="R1766" t="s">
        <v>8318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8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8317</v>
      </c>
      <c r="R1767" t="s">
        <v>8318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8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8317</v>
      </c>
      <c r="R1768" t="s">
        <v>8318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8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8317</v>
      </c>
      <c r="R1769" t="s">
        <v>8318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8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8317</v>
      </c>
      <c r="R1770" t="s">
        <v>8318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8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8317</v>
      </c>
      <c r="R1771" t="s">
        <v>8318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8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8317</v>
      </c>
      <c r="R1772" t="s">
        <v>8318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8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8317</v>
      </c>
      <c r="R1773" t="s">
        <v>8318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8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8317</v>
      </c>
      <c r="R1774" t="s">
        <v>8318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8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8317</v>
      </c>
      <c r="R1775" t="s">
        <v>8318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8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8317</v>
      </c>
      <c r="R1776" t="s">
        <v>8318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8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8317</v>
      </c>
      <c r="R1777" t="s">
        <v>8318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8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8317</v>
      </c>
      <c r="R1778" t="s">
        <v>8318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8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8317</v>
      </c>
      <c r="R1779" t="s">
        <v>8318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8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8317</v>
      </c>
      <c r="R1780" t="s">
        <v>8318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8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8317</v>
      </c>
      <c r="R1781" t="s">
        <v>8318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8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8317</v>
      </c>
      <c r="R1782" t="s">
        <v>8318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8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8317</v>
      </c>
      <c r="R1783" t="s">
        <v>8318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8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8317</v>
      </c>
      <c r="R1784" t="s">
        <v>8318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8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8317</v>
      </c>
      <c r="R1785" t="s">
        <v>8318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8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8317</v>
      </c>
      <c r="R1786" t="s">
        <v>8318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8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8317</v>
      </c>
      <c r="R1787" t="s">
        <v>8318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8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8317</v>
      </c>
      <c r="R1788" t="s">
        <v>8318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8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8317</v>
      </c>
      <c r="R1789" t="s">
        <v>8318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8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8317</v>
      </c>
      <c r="R1790" t="s">
        <v>8318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8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8317</v>
      </c>
      <c r="R1791" t="s">
        <v>8318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8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8317</v>
      </c>
      <c r="R1792" t="s">
        <v>8318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8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8317</v>
      </c>
      <c r="R1793" t="s">
        <v>8318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8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8317</v>
      </c>
      <c r="R1794" t="s">
        <v>8318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ref="U1794:U1857" si="144">YEAR(T1794)</f>
        <v>2015</v>
      </c>
    </row>
    <row r="1795" spans="1:21" ht="45" hidden="1" x14ac:dyDescent="0.25">
      <c r="A1795">
        <v>1793</v>
      </c>
      <c r="B1795" s="8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2" t="s">
        <v>8317</v>
      </c>
      <c r="R1795" t="s">
        <v>8318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60" hidden="1" x14ac:dyDescent="0.25">
      <c r="A1796">
        <v>1794</v>
      </c>
      <c r="B1796" s="8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8317</v>
      </c>
      <c r="R1796" t="s">
        <v>8318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8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8317</v>
      </c>
      <c r="R1797" t="s">
        <v>8318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8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8317</v>
      </c>
      <c r="R1798" t="s">
        <v>8318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8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8317</v>
      </c>
      <c r="R1799" t="s">
        <v>8318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8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8317</v>
      </c>
      <c r="R1800" t="s">
        <v>8318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8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8317</v>
      </c>
      <c r="R1801" t="s">
        <v>8318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8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8317</v>
      </c>
      <c r="R1802" t="s">
        <v>8318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8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8317</v>
      </c>
      <c r="R1803" t="s">
        <v>8318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8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8317</v>
      </c>
      <c r="R1804" t="s">
        <v>8318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8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8317</v>
      </c>
      <c r="R1805" t="s">
        <v>8318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8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8317</v>
      </c>
      <c r="R1806" t="s">
        <v>8318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8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8317</v>
      </c>
      <c r="R1807" t="s">
        <v>8318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8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8317</v>
      </c>
      <c r="R1808" t="s">
        <v>8318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8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8317</v>
      </c>
      <c r="R1809" t="s">
        <v>8318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8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8317</v>
      </c>
      <c r="R1810" t="s">
        <v>8318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8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8317</v>
      </c>
      <c r="R1811" t="s">
        <v>8318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8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8317</v>
      </c>
      <c r="R1812" t="s">
        <v>8318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8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8317</v>
      </c>
      <c r="R1813" t="s">
        <v>8318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8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8317</v>
      </c>
      <c r="R1814" t="s">
        <v>8318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8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8317</v>
      </c>
      <c r="R1815" t="s">
        <v>8318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8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8317</v>
      </c>
      <c r="R1816" t="s">
        <v>8318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8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8317</v>
      </c>
      <c r="R1817" t="s">
        <v>8318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8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8317</v>
      </c>
      <c r="R1818" t="s">
        <v>8318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8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8317</v>
      </c>
      <c r="R1819" t="s">
        <v>8318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8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8317</v>
      </c>
      <c r="R1820" t="s">
        <v>8318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8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8317</v>
      </c>
      <c r="R1821" t="s">
        <v>8318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8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8317</v>
      </c>
      <c r="R1822" t="s">
        <v>8318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8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8326</v>
      </c>
      <c r="R1823" t="s">
        <v>8336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8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8326</v>
      </c>
      <c r="R1824" t="s">
        <v>8336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8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8326</v>
      </c>
      <c r="R1825" t="s">
        <v>8336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8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8326</v>
      </c>
      <c r="R1826" t="s">
        <v>8336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8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8326</v>
      </c>
      <c r="R1827" t="s">
        <v>8336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8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8326</v>
      </c>
      <c r="R1828" t="s">
        <v>8336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8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8326</v>
      </c>
      <c r="R1829" t="s">
        <v>8336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8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8326</v>
      </c>
      <c r="R1830" t="s">
        <v>8336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8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8326</v>
      </c>
      <c r="R1831" t="s">
        <v>8336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8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8326</v>
      </c>
      <c r="R1832" t="s">
        <v>8336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8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8326</v>
      </c>
      <c r="R1833" t="s">
        <v>8336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8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8326</v>
      </c>
      <c r="R1834" t="s">
        <v>8336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8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8326</v>
      </c>
      <c r="R1835" t="s">
        <v>8336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8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8326</v>
      </c>
      <c r="R1836" t="s">
        <v>8336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8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8326</v>
      </c>
      <c r="R1837" t="s">
        <v>8336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8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8326</v>
      </c>
      <c r="R1838" t="s">
        <v>8336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8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8326</v>
      </c>
      <c r="R1839" t="s">
        <v>8336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8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8326</v>
      </c>
      <c r="R1840" t="s">
        <v>8336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8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8326</v>
      </c>
      <c r="R1841" t="s">
        <v>8336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8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8326</v>
      </c>
      <c r="R1842" t="s">
        <v>8336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8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8326</v>
      </c>
      <c r="R1843" t="s">
        <v>8336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8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8326</v>
      </c>
      <c r="R1844" t="s">
        <v>8336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8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8326</v>
      </c>
      <c r="R1845" t="s">
        <v>8336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8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8326</v>
      </c>
      <c r="R1846" t="s">
        <v>8336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8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8326</v>
      </c>
      <c r="R1847" t="s">
        <v>8336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8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8326</v>
      </c>
      <c r="R1848" t="s">
        <v>8336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8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8326</v>
      </c>
      <c r="R1849" t="s">
        <v>8336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8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8326</v>
      </c>
      <c r="R1850" t="s">
        <v>8336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8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8326</v>
      </c>
      <c r="R1851" t="s">
        <v>8336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8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8326</v>
      </c>
      <c r="R1852" t="s">
        <v>8336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8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8326</v>
      </c>
      <c r="R1853" t="s">
        <v>8336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8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8326</v>
      </c>
      <c r="R1854" t="s">
        <v>8336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8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8326</v>
      </c>
      <c r="R1855" t="s">
        <v>8336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8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8326</v>
      </c>
      <c r="R1856" t="s">
        <v>8336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8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8326</v>
      </c>
      <c r="R1857" t="s">
        <v>8336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8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8326</v>
      </c>
      <c r="R1858" t="s">
        <v>8336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ref="U1858:U1921" si="149">YEAR(T1858)</f>
        <v>2014</v>
      </c>
    </row>
    <row r="1859" spans="1:21" ht="45" hidden="1" x14ac:dyDescent="0.25">
      <c r="A1859">
        <v>1857</v>
      </c>
      <c r="B1859" s="8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2" t="s">
        <v>8326</v>
      </c>
      <c r="R1859" t="s">
        <v>8336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60" hidden="1" x14ac:dyDescent="0.25">
      <c r="A1860">
        <v>1858</v>
      </c>
      <c r="B1860" s="8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8326</v>
      </c>
      <c r="R1860" t="s">
        <v>8336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8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8326</v>
      </c>
      <c r="R1861" t="s">
        <v>8336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8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8326</v>
      </c>
      <c r="R1862" t="s">
        <v>8336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8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8337</v>
      </c>
      <c r="R1863" t="s">
        <v>8347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8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8337</v>
      </c>
      <c r="R1864" t="s">
        <v>8347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8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8337</v>
      </c>
      <c r="R1865" t="s">
        <v>8347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8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8337</v>
      </c>
      <c r="R1866" t="s">
        <v>8347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8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8337</v>
      </c>
      <c r="R1867" t="s">
        <v>8347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8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8337</v>
      </c>
      <c r="R1868" t="s">
        <v>8347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8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8337</v>
      </c>
      <c r="R1869" t="s">
        <v>8347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8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8337</v>
      </c>
      <c r="R1870" t="s">
        <v>8347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8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8337</v>
      </c>
      <c r="R1871" t="s">
        <v>8347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8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8337</v>
      </c>
      <c r="R1872" t="s">
        <v>8347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8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8337</v>
      </c>
      <c r="R1873" t="s">
        <v>8347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8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8337</v>
      </c>
      <c r="R1874" t="s">
        <v>8347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8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8337</v>
      </c>
      <c r="R1875" t="s">
        <v>8347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8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8337</v>
      </c>
      <c r="R1876" t="s">
        <v>8347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8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8337</v>
      </c>
      <c r="R1877" t="s">
        <v>8347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8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8337</v>
      </c>
      <c r="R1878" t="s">
        <v>8347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8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8337</v>
      </c>
      <c r="R1879" t="s">
        <v>8347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8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8337</v>
      </c>
      <c r="R1880" t="s">
        <v>8347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8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8337</v>
      </c>
      <c r="R1881" t="s">
        <v>8347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8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8337</v>
      </c>
      <c r="R1882" t="s">
        <v>8347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8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8326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8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8326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8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8326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8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8326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8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8326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8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8326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8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8326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8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8326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8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8326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8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8326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8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8326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8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8326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8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8326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8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8326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8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8326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8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8326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8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8326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8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8326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8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8326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8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8326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8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8308</v>
      </c>
      <c r="R1903" t="s">
        <v>8312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8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8308</v>
      </c>
      <c r="R1904" t="s">
        <v>8312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8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8308</v>
      </c>
      <c r="R1905" t="s">
        <v>8312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8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8308</v>
      </c>
      <c r="R1906" t="s">
        <v>8312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8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8308</v>
      </c>
      <c r="R1907" t="s">
        <v>8312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8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8308</v>
      </c>
      <c r="R1908" t="s">
        <v>8312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8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8308</v>
      </c>
      <c r="R1909" t="s">
        <v>8312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8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8308</v>
      </c>
      <c r="R1910" t="s">
        <v>8312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8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8308</v>
      </c>
      <c r="R1911" t="s">
        <v>8312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8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8308</v>
      </c>
      <c r="R1912" t="s">
        <v>8312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8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8308</v>
      </c>
      <c r="R1913" t="s">
        <v>8312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8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8308</v>
      </c>
      <c r="R1914" t="s">
        <v>8312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8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8308</v>
      </c>
      <c r="R1915" t="s">
        <v>8312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8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8308</v>
      </c>
      <c r="R1916" t="s">
        <v>8312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8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8308</v>
      </c>
      <c r="R1917" t="s">
        <v>8312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8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8308</v>
      </c>
      <c r="R1918" t="s">
        <v>8312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8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8308</v>
      </c>
      <c r="R1919" t="s">
        <v>8312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8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8308</v>
      </c>
      <c r="R1920" t="s">
        <v>8312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8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8308</v>
      </c>
      <c r="R1921" t="s">
        <v>8312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8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8308</v>
      </c>
      <c r="R1922" t="s">
        <v>8312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ref="U1922:U1985" si="154">YEAR(T1922)</f>
        <v>2015</v>
      </c>
    </row>
    <row r="1923" spans="1:21" ht="30" hidden="1" x14ac:dyDescent="0.25">
      <c r="A1923">
        <v>1921</v>
      </c>
      <c r="B1923" s="8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2" t="s">
        <v>8326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5" hidden="1" x14ac:dyDescent="0.25">
      <c r="A1924">
        <v>1922</v>
      </c>
      <c r="B1924" s="8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8326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8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8326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8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8326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8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8326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8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8326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8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8326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8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8326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8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8326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8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8326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8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8326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8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8326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8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8326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8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8326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8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8326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8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8326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8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8326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8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8326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8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8326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8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8326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8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8308</v>
      </c>
      <c r="R1943" t="s">
        <v>8315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8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8308</v>
      </c>
      <c r="R1944" t="s">
        <v>8315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8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8308</v>
      </c>
      <c r="R1945" t="s">
        <v>8315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8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8308</v>
      </c>
      <c r="R1946" t="s">
        <v>8315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8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8308</v>
      </c>
      <c r="R1947" t="s">
        <v>8315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8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8308</v>
      </c>
      <c r="R1948" t="s">
        <v>8315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8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8308</v>
      </c>
      <c r="R1949" t="s">
        <v>8315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8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8308</v>
      </c>
      <c r="R1950" t="s">
        <v>8315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8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8308</v>
      </c>
      <c r="R1951" t="s">
        <v>8315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8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8308</v>
      </c>
      <c r="R1952" t="s">
        <v>8315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8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8308</v>
      </c>
      <c r="R1953" t="s">
        <v>8315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8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8308</v>
      </c>
      <c r="R1954" t="s">
        <v>8315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8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8308</v>
      </c>
      <c r="R1955" t="s">
        <v>8315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8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8308</v>
      </c>
      <c r="R1956" t="s">
        <v>8315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8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8308</v>
      </c>
      <c r="R1957" t="s">
        <v>8315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8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8308</v>
      </c>
      <c r="R1958" t="s">
        <v>8315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8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8308</v>
      </c>
      <c r="R1959" t="s">
        <v>8315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8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8308</v>
      </c>
      <c r="R1960" t="s">
        <v>8315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8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8308</v>
      </c>
      <c r="R1961" t="s">
        <v>8315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8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8308</v>
      </c>
      <c r="R1962" t="s">
        <v>8315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8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8308</v>
      </c>
      <c r="R1963" t="s">
        <v>8315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8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8308</v>
      </c>
      <c r="R1964" t="s">
        <v>8315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8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8308</v>
      </c>
      <c r="R1965" t="s">
        <v>8315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8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8308</v>
      </c>
      <c r="R1966" t="s">
        <v>8315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8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8308</v>
      </c>
      <c r="R1967" t="s">
        <v>8315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8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8308</v>
      </c>
      <c r="R1968" t="s">
        <v>8315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8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8308</v>
      </c>
      <c r="R1969" t="s">
        <v>8315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8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8308</v>
      </c>
      <c r="R1970" t="s">
        <v>8315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8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8308</v>
      </c>
      <c r="R1971" t="s">
        <v>8315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8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8308</v>
      </c>
      <c r="R1972" t="s">
        <v>8315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8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8308</v>
      </c>
      <c r="R1973" t="s">
        <v>8315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8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8308</v>
      </c>
      <c r="R1974" t="s">
        <v>8315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8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8308</v>
      </c>
      <c r="R1975" t="s">
        <v>8315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8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8308</v>
      </c>
      <c r="R1976" t="s">
        <v>8315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8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8308</v>
      </c>
      <c r="R1977" t="s">
        <v>8315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8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8308</v>
      </c>
      <c r="R1978" t="s">
        <v>8315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8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8308</v>
      </c>
      <c r="R1979" t="s">
        <v>8315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8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8308</v>
      </c>
      <c r="R1980" t="s">
        <v>8315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8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8308</v>
      </c>
      <c r="R1981" t="s">
        <v>8315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8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8308</v>
      </c>
      <c r="R1982" t="s">
        <v>8315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8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8317</v>
      </c>
      <c r="R1983" t="s">
        <v>8335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8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8317</v>
      </c>
      <c r="R1984" t="s">
        <v>8335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8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8317</v>
      </c>
      <c r="R1985" t="s">
        <v>8335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8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8317</v>
      </c>
      <c r="R1986" t="s">
        <v>8335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ref="U1986:U2049" si="159">YEAR(T1986)</f>
        <v>2014</v>
      </c>
    </row>
    <row r="1987" spans="1:21" ht="60" hidden="1" x14ac:dyDescent="0.25">
      <c r="A1987">
        <v>1985</v>
      </c>
      <c r="B1987" s="8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2" t="s">
        <v>8317</v>
      </c>
      <c r="R1987" t="s">
        <v>8335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60" hidden="1" x14ac:dyDescent="0.25">
      <c r="A1988">
        <v>1986</v>
      </c>
      <c r="B1988" s="8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8317</v>
      </c>
      <c r="R1988" t="s">
        <v>8335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8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8317</v>
      </c>
      <c r="R1989" t="s">
        <v>8335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8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8317</v>
      </c>
      <c r="R1990" t="s">
        <v>8335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8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8317</v>
      </c>
      <c r="R1991" t="s">
        <v>8335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8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8317</v>
      </c>
      <c r="R1992" t="s">
        <v>8335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8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8317</v>
      </c>
      <c r="R1993" t="s">
        <v>8335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8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8317</v>
      </c>
      <c r="R1994" t="s">
        <v>8335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8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8317</v>
      </c>
      <c r="R1995" t="s">
        <v>8335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8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8317</v>
      </c>
      <c r="R1996" t="s">
        <v>8335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8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8317</v>
      </c>
      <c r="R1997" t="s">
        <v>8335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8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8317</v>
      </c>
      <c r="R1998" t="s">
        <v>8335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8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8317</v>
      </c>
      <c r="R1999" t="s">
        <v>8335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8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8317</v>
      </c>
      <c r="R2000" t="s">
        <v>8335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8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8317</v>
      </c>
      <c r="R2001" t="s">
        <v>8335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8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8317</v>
      </c>
      <c r="R2002" t="s">
        <v>8335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8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8308</v>
      </c>
      <c r="R2003" t="s">
        <v>8315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8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8308</v>
      </c>
      <c r="R2004" t="s">
        <v>8315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8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8308</v>
      </c>
      <c r="R2005" t="s">
        <v>8315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8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8308</v>
      </c>
      <c r="R2006" t="s">
        <v>8315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8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8308</v>
      </c>
      <c r="R2007" t="s">
        <v>8315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8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8308</v>
      </c>
      <c r="R2008" t="s">
        <v>8315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8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8308</v>
      </c>
      <c r="R2009" t="s">
        <v>8315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8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8308</v>
      </c>
      <c r="R2010" t="s">
        <v>8315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8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8308</v>
      </c>
      <c r="R2011" t="s">
        <v>8315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8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8308</v>
      </c>
      <c r="R2012" t="s">
        <v>8315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8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8308</v>
      </c>
      <c r="R2013" t="s">
        <v>8315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8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8308</v>
      </c>
      <c r="R2014" t="s">
        <v>8315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8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8308</v>
      </c>
      <c r="R2015" t="s">
        <v>8315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8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8308</v>
      </c>
      <c r="R2016" t="s">
        <v>8315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8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8308</v>
      </c>
      <c r="R2017" t="s">
        <v>8315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8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8308</v>
      </c>
      <c r="R2018" t="s">
        <v>8315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8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8308</v>
      </c>
      <c r="R2019" t="s">
        <v>8315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8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8308</v>
      </c>
      <c r="R2020" t="s">
        <v>8315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8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8308</v>
      </c>
      <c r="R2021" t="s">
        <v>8315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8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8308</v>
      </c>
      <c r="R2022" t="s">
        <v>8315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8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8308</v>
      </c>
      <c r="R2023" t="s">
        <v>8315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8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8308</v>
      </c>
      <c r="R2024" t="s">
        <v>8315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8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8308</v>
      </c>
      <c r="R2025" t="s">
        <v>8315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8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8308</v>
      </c>
      <c r="R2026" t="s">
        <v>8315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8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8308</v>
      </c>
      <c r="R2027" t="s">
        <v>8315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8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8308</v>
      </c>
      <c r="R2028" t="s">
        <v>8315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8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8308</v>
      </c>
      <c r="R2029" t="s">
        <v>8315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8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8308</v>
      </c>
      <c r="R2030" t="s">
        <v>8315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8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8308</v>
      </c>
      <c r="R2031" t="s">
        <v>8315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8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8308</v>
      </c>
      <c r="R2032" t="s">
        <v>8315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8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8308</v>
      </c>
      <c r="R2033" t="s">
        <v>8315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8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8308</v>
      </c>
      <c r="R2034" t="s">
        <v>8315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8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8308</v>
      </c>
      <c r="R2035" t="s">
        <v>8315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8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8308</v>
      </c>
      <c r="R2036" t="s">
        <v>8315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8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8308</v>
      </c>
      <c r="R2037" t="s">
        <v>8315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8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8308</v>
      </c>
      <c r="R2038" t="s">
        <v>8315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8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8308</v>
      </c>
      <c r="R2039" t="s">
        <v>8315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8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8308</v>
      </c>
      <c r="R2040" t="s">
        <v>8315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8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8308</v>
      </c>
      <c r="R2041" t="s">
        <v>8315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8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8308</v>
      </c>
      <c r="R2042" t="s">
        <v>8315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8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8308</v>
      </c>
      <c r="R2043" t="s">
        <v>8315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8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8308</v>
      </c>
      <c r="R2044" t="s">
        <v>8315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8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8308</v>
      </c>
      <c r="R2045" t="s">
        <v>8315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8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8308</v>
      </c>
      <c r="R2046" t="s">
        <v>8315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8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8308</v>
      </c>
      <c r="R2047" t="s">
        <v>8315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8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8308</v>
      </c>
      <c r="R2048" t="s">
        <v>8315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8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8308</v>
      </c>
      <c r="R2049" t="s">
        <v>8315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8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8308</v>
      </c>
      <c r="R2050" t="s">
        <v>8315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ref="U2050:U2113" si="164">YEAR(T2050)</f>
        <v>2013</v>
      </c>
    </row>
    <row r="2051" spans="1:21" hidden="1" x14ac:dyDescent="0.25">
      <c r="A2051">
        <v>2049</v>
      </c>
      <c r="B2051" s="8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2" t="s">
        <v>8308</v>
      </c>
      <c r="R2051" t="s">
        <v>8315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60" hidden="1" x14ac:dyDescent="0.25">
      <c r="A2052">
        <v>2050</v>
      </c>
      <c r="B2052" s="8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8308</v>
      </c>
      <c r="R2052" t="s">
        <v>8315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8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8308</v>
      </c>
      <c r="R2053" t="s">
        <v>8315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8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8308</v>
      </c>
      <c r="R2054" t="s">
        <v>8315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8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8308</v>
      </c>
      <c r="R2055" t="s">
        <v>8315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8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8308</v>
      </c>
      <c r="R2056" t="s">
        <v>8315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8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8308</v>
      </c>
      <c r="R2057" t="s">
        <v>8315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8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8308</v>
      </c>
      <c r="R2058" t="s">
        <v>8315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8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8308</v>
      </c>
      <c r="R2059" t="s">
        <v>8315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8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8308</v>
      </c>
      <c r="R2060" t="s">
        <v>8315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8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8308</v>
      </c>
      <c r="R2061" t="s">
        <v>8315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8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8308</v>
      </c>
      <c r="R2062" t="s">
        <v>8315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8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8308</v>
      </c>
      <c r="R2063" t="s">
        <v>8315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8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8308</v>
      </c>
      <c r="R2064" t="s">
        <v>8315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8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8308</v>
      </c>
      <c r="R2065" t="s">
        <v>8315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8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8308</v>
      </c>
      <c r="R2066" t="s">
        <v>8315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8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8308</v>
      </c>
      <c r="R2067" t="s">
        <v>8315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8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8308</v>
      </c>
      <c r="R2068" t="s">
        <v>8315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8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8308</v>
      </c>
      <c r="R2069" t="s">
        <v>8315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8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8308</v>
      </c>
      <c r="R2070" t="s">
        <v>8315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8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8308</v>
      </c>
      <c r="R2071" t="s">
        <v>8315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8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8308</v>
      </c>
      <c r="R2072" t="s">
        <v>8315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8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8308</v>
      </c>
      <c r="R2073" t="s">
        <v>8315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8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8308</v>
      </c>
      <c r="R2074" t="s">
        <v>8315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8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8308</v>
      </c>
      <c r="R2075" t="s">
        <v>8315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8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8308</v>
      </c>
      <c r="R2076" t="s">
        <v>8315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8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8308</v>
      </c>
      <c r="R2077" t="s">
        <v>8315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8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8308</v>
      </c>
      <c r="R2078" t="s">
        <v>8315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8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8308</v>
      </c>
      <c r="R2079" t="s">
        <v>8315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8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8308</v>
      </c>
      <c r="R2080" t="s">
        <v>8315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8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8308</v>
      </c>
      <c r="R2081" t="s">
        <v>8315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8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8308</v>
      </c>
      <c r="R2082" t="s">
        <v>8315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8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8326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8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8326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8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8326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8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8326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8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8326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8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8326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8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8326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8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8326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8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8326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8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8326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8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8326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8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8326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8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8326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8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8326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8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8326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8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8326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8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8326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8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8326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8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8326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8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8326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8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8326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8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8326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8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8326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8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8326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8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8326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8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8326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8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8326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8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8326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8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8326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8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8326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8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8326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8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8326</v>
      </c>
      <c r="R2114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ref="U2114:U2177" si="169">YEAR(T2114)</f>
        <v>2013</v>
      </c>
    </row>
    <row r="2115" spans="1:21" ht="30" hidden="1" x14ac:dyDescent="0.25">
      <c r="A2115">
        <v>2113</v>
      </c>
      <c r="B2115" s="8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2" t="s">
        <v>8326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60" hidden="1" x14ac:dyDescent="0.25">
      <c r="A2116">
        <v>2114</v>
      </c>
      <c r="B2116" s="8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8326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8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8326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8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8326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8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8326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8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8326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8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8326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8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8326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8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8337</v>
      </c>
      <c r="R2123" t="s">
        <v>8339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8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8337</v>
      </c>
      <c r="R2124" t="s">
        <v>8339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8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8337</v>
      </c>
      <c r="R2125" t="s">
        <v>8339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8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8337</v>
      </c>
      <c r="R2126" t="s">
        <v>8339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8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8337</v>
      </c>
      <c r="R2127" t="s">
        <v>8339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8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8337</v>
      </c>
      <c r="R2128" t="s">
        <v>8339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8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8337</v>
      </c>
      <c r="R2129" t="s">
        <v>8339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8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8337</v>
      </c>
      <c r="R2130" t="s">
        <v>8339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8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8337</v>
      </c>
      <c r="R2131" t="s">
        <v>8339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8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8337</v>
      </c>
      <c r="R2132" t="s">
        <v>8339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8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8337</v>
      </c>
      <c r="R2133" t="s">
        <v>8339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8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8337</v>
      </c>
      <c r="R2134" t="s">
        <v>8339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8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8337</v>
      </c>
      <c r="R2135" t="s">
        <v>8339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8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8337</v>
      </c>
      <c r="R2136" t="s">
        <v>8339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8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8337</v>
      </c>
      <c r="R2137" t="s">
        <v>8339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8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8337</v>
      </c>
      <c r="R2138" t="s">
        <v>8339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8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8337</v>
      </c>
      <c r="R2139" t="s">
        <v>8339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8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8337</v>
      </c>
      <c r="R2140" t="s">
        <v>8339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8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8337</v>
      </c>
      <c r="R2141" t="s">
        <v>8339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8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8337</v>
      </c>
      <c r="R2142" t="s">
        <v>8339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8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8337</v>
      </c>
      <c r="R2143" t="s">
        <v>8339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8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8337</v>
      </c>
      <c r="R2144" t="s">
        <v>8339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8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8337</v>
      </c>
      <c r="R2145" t="s">
        <v>8339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8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8337</v>
      </c>
      <c r="R2146" t="s">
        <v>8339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8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8337</v>
      </c>
      <c r="R2147" t="s">
        <v>8339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8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8337</v>
      </c>
      <c r="R2148" t="s">
        <v>8339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8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8337</v>
      </c>
      <c r="R2149" t="s">
        <v>8339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8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8337</v>
      </c>
      <c r="R2150" t="s">
        <v>8339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8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8337</v>
      </c>
      <c r="R2151" t="s">
        <v>8339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8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8337</v>
      </c>
      <c r="R2152" t="s">
        <v>8339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8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8337</v>
      </c>
      <c r="R2153" t="s">
        <v>8339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8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8337</v>
      </c>
      <c r="R2154" t="s">
        <v>8339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8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8337</v>
      </c>
      <c r="R2155" t="s">
        <v>8339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8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8337</v>
      </c>
      <c r="R2156" t="s">
        <v>8339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8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8337</v>
      </c>
      <c r="R2157" t="s">
        <v>8339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8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8337</v>
      </c>
      <c r="R2158" t="s">
        <v>8339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8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8337</v>
      </c>
      <c r="R2159" t="s">
        <v>8339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8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8337</v>
      </c>
      <c r="R2160" t="s">
        <v>8339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8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8337</v>
      </c>
      <c r="R2161" t="s">
        <v>8339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8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8337</v>
      </c>
      <c r="R2162" t="s">
        <v>8339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8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8326</v>
      </c>
      <c r="R2163" t="s">
        <v>8336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8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8326</v>
      </c>
      <c r="R2164" t="s">
        <v>8336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8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8326</v>
      </c>
      <c r="R2165" t="s">
        <v>8336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8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8326</v>
      </c>
      <c r="R2166" t="s">
        <v>8336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8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8326</v>
      </c>
      <c r="R2167" t="s">
        <v>8336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8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8326</v>
      </c>
      <c r="R2168" t="s">
        <v>8336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8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8326</v>
      </c>
      <c r="R2169" t="s">
        <v>8336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8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8326</v>
      </c>
      <c r="R2170" t="s">
        <v>8336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8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8326</v>
      </c>
      <c r="R2171" t="s">
        <v>8336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8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8326</v>
      </c>
      <c r="R2172" t="s">
        <v>8336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8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8326</v>
      </c>
      <c r="R2173" t="s">
        <v>8336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8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8326</v>
      </c>
      <c r="R2174" t="s">
        <v>8336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8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8326</v>
      </c>
      <c r="R2175" t="s">
        <v>8336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8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8326</v>
      </c>
      <c r="R2176" t="s">
        <v>8336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8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8326</v>
      </c>
      <c r="R2177" t="s">
        <v>8336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8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8326</v>
      </c>
      <c r="R2178" t="s">
        <v>8336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ref="U2178:U2241" si="174">YEAR(T2178)</f>
        <v>2015</v>
      </c>
    </row>
    <row r="2179" spans="1:21" ht="75" hidden="1" x14ac:dyDescent="0.25">
      <c r="A2179">
        <v>2177</v>
      </c>
      <c r="B2179" s="8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2" t="s">
        <v>8326</v>
      </c>
      <c r="R2179" t="s">
        <v>8336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5" hidden="1" x14ac:dyDescent="0.25">
      <c r="A2180">
        <v>2178</v>
      </c>
      <c r="B2180" s="8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8326</v>
      </c>
      <c r="R2180" t="s">
        <v>8336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8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8326</v>
      </c>
      <c r="R2181" t="s">
        <v>8336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8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8326</v>
      </c>
      <c r="R2182" t="s">
        <v>8336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8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8337</v>
      </c>
      <c r="R2183" t="s">
        <v>8338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8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8337</v>
      </c>
      <c r="R2184" t="s">
        <v>8338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8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8337</v>
      </c>
      <c r="R2185" t="s">
        <v>8338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8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8337</v>
      </c>
      <c r="R2186" t="s">
        <v>8338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8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8337</v>
      </c>
      <c r="R2187" t="s">
        <v>8338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8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8337</v>
      </c>
      <c r="R2188" t="s">
        <v>8338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8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8337</v>
      </c>
      <c r="R2189" t="s">
        <v>8338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8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8337</v>
      </c>
      <c r="R2190" t="s">
        <v>8338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8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8337</v>
      </c>
      <c r="R2191" t="s">
        <v>8338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8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8337</v>
      </c>
      <c r="R2192" t="s">
        <v>8338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8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8337</v>
      </c>
      <c r="R2193" t="s">
        <v>8338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8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8337</v>
      </c>
      <c r="R2194" t="s">
        <v>8338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8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8337</v>
      </c>
      <c r="R2195" t="s">
        <v>8338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8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8337</v>
      </c>
      <c r="R2196" t="s">
        <v>8338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8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8337</v>
      </c>
      <c r="R2197" t="s">
        <v>8338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8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8337</v>
      </c>
      <c r="R2198" t="s">
        <v>8338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8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8337</v>
      </c>
      <c r="R2199" t="s">
        <v>8338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8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8337</v>
      </c>
      <c r="R2200" t="s">
        <v>8338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8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8337</v>
      </c>
      <c r="R2201" t="s">
        <v>8338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8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8337</v>
      </c>
      <c r="R2202" t="s">
        <v>8338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8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8326</v>
      </c>
      <c r="R2203" t="s">
        <v>8341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8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8326</v>
      </c>
      <c r="R2204" t="s">
        <v>8341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8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8326</v>
      </c>
      <c r="R2205" t="s">
        <v>8341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8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8326</v>
      </c>
      <c r="R2206" t="s">
        <v>8341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8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8326</v>
      </c>
      <c r="R2207" t="s">
        <v>8341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8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8326</v>
      </c>
      <c r="R2208" t="s">
        <v>8341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8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8326</v>
      </c>
      <c r="R2209" t="s">
        <v>8341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8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8326</v>
      </c>
      <c r="R2210" t="s">
        <v>8341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8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8326</v>
      </c>
      <c r="R2211" t="s">
        <v>8341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8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8326</v>
      </c>
      <c r="R2212" t="s">
        <v>8341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8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8326</v>
      </c>
      <c r="R2213" t="s">
        <v>8341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8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8326</v>
      </c>
      <c r="R2214" t="s">
        <v>8341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8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8326</v>
      </c>
      <c r="R2215" t="s">
        <v>8341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8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8326</v>
      </c>
      <c r="R2216" t="s">
        <v>8341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8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8326</v>
      </c>
      <c r="R2217" t="s">
        <v>8341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8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8326</v>
      </c>
      <c r="R2218" t="s">
        <v>8341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8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8326</v>
      </c>
      <c r="R2219" t="s">
        <v>8341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8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8326</v>
      </c>
      <c r="R2220" t="s">
        <v>8341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8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8326</v>
      </c>
      <c r="R2221" t="s">
        <v>8341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8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8326</v>
      </c>
      <c r="R2222" t="s">
        <v>8341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8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8337</v>
      </c>
      <c r="R2223" t="s">
        <v>8338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8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8337</v>
      </c>
      <c r="R2224" t="s">
        <v>8338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8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8337</v>
      </c>
      <c r="R2225" t="s">
        <v>8338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8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8337</v>
      </c>
      <c r="R2226" t="s">
        <v>8338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8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8337</v>
      </c>
      <c r="R2227" t="s">
        <v>8338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8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8337</v>
      </c>
      <c r="R2228" t="s">
        <v>8338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8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8337</v>
      </c>
      <c r="R2229" t="s">
        <v>8338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8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8337</v>
      </c>
      <c r="R2230" t="s">
        <v>8338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8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8337</v>
      </c>
      <c r="R2231" t="s">
        <v>8338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8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8337</v>
      </c>
      <c r="R2232" t="s">
        <v>8338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8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8337</v>
      </c>
      <c r="R2233" t="s">
        <v>8338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8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8337</v>
      </c>
      <c r="R2234" t="s">
        <v>8338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8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8337</v>
      </c>
      <c r="R2235" t="s">
        <v>8338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8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8337</v>
      </c>
      <c r="R2236" t="s">
        <v>8338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8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8337</v>
      </c>
      <c r="R2237" t="s">
        <v>8338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8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8337</v>
      </c>
      <c r="R2238" t="s">
        <v>8338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8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8337</v>
      </c>
      <c r="R2239" t="s">
        <v>8338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8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8337</v>
      </c>
      <c r="R2240" t="s">
        <v>8338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8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8337</v>
      </c>
      <c r="R2241" t="s">
        <v>8338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8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8337</v>
      </c>
      <c r="R2242" t="s">
        <v>8338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ref="U2242:U2305" si="179">YEAR(T2242)</f>
        <v>2016</v>
      </c>
    </row>
    <row r="2243" spans="1:21" ht="60" hidden="1" x14ac:dyDescent="0.25">
      <c r="A2243">
        <v>2241</v>
      </c>
      <c r="B2243" s="8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2" t="s">
        <v>8337</v>
      </c>
      <c r="R2243" t="s">
        <v>8338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0" hidden="1" x14ac:dyDescent="0.25">
      <c r="A2244">
        <v>2242</v>
      </c>
      <c r="B2244" s="8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8337</v>
      </c>
      <c r="R2244" t="s">
        <v>8338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8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8337</v>
      </c>
      <c r="R2245" t="s">
        <v>8338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8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8337</v>
      </c>
      <c r="R2246" t="s">
        <v>8338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8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8337</v>
      </c>
      <c r="R2247" t="s">
        <v>8338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8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8337</v>
      </c>
      <c r="R2248" t="s">
        <v>8338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8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8337</v>
      </c>
      <c r="R2249" t="s">
        <v>8338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8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8337</v>
      </c>
      <c r="R2250" t="s">
        <v>8338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8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8337</v>
      </c>
      <c r="R2251" t="s">
        <v>8338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8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8337</v>
      </c>
      <c r="R2252" t="s">
        <v>8338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8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8337</v>
      </c>
      <c r="R2253" t="s">
        <v>8338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8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8337</v>
      </c>
      <c r="R2254" t="s">
        <v>8338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8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8337</v>
      </c>
      <c r="R2255" t="s">
        <v>8338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8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8337</v>
      </c>
      <c r="R2256" t="s">
        <v>8338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8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8337</v>
      </c>
      <c r="R2257" t="s">
        <v>8338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8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8337</v>
      </c>
      <c r="R2258" t="s">
        <v>8338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8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8337</v>
      </c>
      <c r="R2259" t="s">
        <v>8338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8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8337</v>
      </c>
      <c r="R2260" t="s">
        <v>8338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8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8337</v>
      </c>
      <c r="R2261" t="s">
        <v>8338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8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8337</v>
      </c>
      <c r="R2262" t="s">
        <v>8338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8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8337</v>
      </c>
      <c r="R2263" t="s">
        <v>8338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8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8337</v>
      </c>
      <c r="R2264" t="s">
        <v>8338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8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8337</v>
      </c>
      <c r="R2265" t="s">
        <v>8338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8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8337</v>
      </c>
      <c r="R2266" t="s">
        <v>8338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8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8337</v>
      </c>
      <c r="R2267" t="s">
        <v>8338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8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8337</v>
      </c>
      <c r="R2268" t="s">
        <v>8338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8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8337</v>
      </c>
      <c r="R2269" t="s">
        <v>8338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8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8337</v>
      </c>
      <c r="R2270" t="s">
        <v>8338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8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8337</v>
      </c>
      <c r="R2271" t="s">
        <v>8338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8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8337</v>
      </c>
      <c r="R2272" t="s">
        <v>8338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8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8337</v>
      </c>
      <c r="R2273" t="s">
        <v>8338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8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8337</v>
      </c>
      <c r="R2274" t="s">
        <v>8338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8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8337</v>
      </c>
      <c r="R2275" t="s">
        <v>8338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8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8337</v>
      </c>
      <c r="R2276" t="s">
        <v>8338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8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8337</v>
      </c>
      <c r="R2277" t="s">
        <v>8338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8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8337</v>
      </c>
      <c r="R2278" t="s">
        <v>8338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8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8337</v>
      </c>
      <c r="R2279" t="s">
        <v>8338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8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8337</v>
      </c>
      <c r="R2280" t="s">
        <v>8338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8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8337</v>
      </c>
      <c r="R2281" t="s">
        <v>8338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8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8337</v>
      </c>
      <c r="R2282" t="s">
        <v>8338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8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8326</v>
      </c>
      <c r="R2283" t="s">
        <v>8336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8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8326</v>
      </c>
      <c r="R2284" t="s">
        <v>8336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8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8326</v>
      </c>
      <c r="R2285" t="s">
        <v>8336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8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8326</v>
      </c>
      <c r="R2286" t="s">
        <v>8336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8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8326</v>
      </c>
      <c r="R2287" t="s">
        <v>8336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8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8326</v>
      </c>
      <c r="R2288" t="s">
        <v>8336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8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8326</v>
      </c>
      <c r="R2289" t="s">
        <v>8336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8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8326</v>
      </c>
      <c r="R2290" t="s">
        <v>8336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8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8326</v>
      </c>
      <c r="R2291" t="s">
        <v>8336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8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8326</v>
      </c>
      <c r="R2292" t="s">
        <v>8336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8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8326</v>
      </c>
      <c r="R2293" t="s">
        <v>8336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8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8326</v>
      </c>
      <c r="R2294" t="s">
        <v>8336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8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8326</v>
      </c>
      <c r="R2295" t="s">
        <v>8336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8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8326</v>
      </c>
      <c r="R2296" t="s">
        <v>8336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8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8326</v>
      </c>
      <c r="R2297" t="s">
        <v>8336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8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8326</v>
      </c>
      <c r="R2298" t="s">
        <v>8336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8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8326</v>
      </c>
      <c r="R2299" t="s">
        <v>8336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8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8326</v>
      </c>
      <c r="R2300" t="s">
        <v>8336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8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8326</v>
      </c>
      <c r="R2301" t="s">
        <v>8336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8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8326</v>
      </c>
      <c r="R2302" t="s">
        <v>8336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8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8326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8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8326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8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8326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8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8326</v>
      </c>
      <c r="R2306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ref="U2306:U2369" si="184">YEAR(T2306)</f>
        <v>2011</v>
      </c>
    </row>
    <row r="2307" spans="1:21" ht="60" hidden="1" x14ac:dyDescent="0.25">
      <c r="A2307">
        <v>2305</v>
      </c>
      <c r="B2307" s="8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2" t="s">
        <v>8326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5" hidden="1" x14ac:dyDescent="0.25">
      <c r="A2308">
        <v>2306</v>
      </c>
      <c r="B2308" s="8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8326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8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8326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8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8326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8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8326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8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8326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8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8326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8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8326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8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8326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8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8326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8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8326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8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8326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8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8326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8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8326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8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8326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8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8326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8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8323</v>
      </c>
      <c r="R2323" t="s">
        <v>8345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8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8323</v>
      </c>
      <c r="R2324" t="s">
        <v>8345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8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8323</v>
      </c>
      <c r="R2325" t="s">
        <v>8345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8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8323</v>
      </c>
      <c r="R2326" t="s">
        <v>8345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8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8323</v>
      </c>
      <c r="R2327" t="s">
        <v>8345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8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8323</v>
      </c>
      <c r="R2328" t="s">
        <v>8345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8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8323</v>
      </c>
      <c r="R2329" t="s">
        <v>8345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8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8323</v>
      </c>
      <c r="R2330" t="s">
        <v>8345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8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8323</v>
      </c>
      <c r="R2331" t="s">
        <v>8345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8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8323</v>
      </c>
      <c r="R2332" t="s">
        <v>8345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8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8323</v>
      </c>
      <c r="R2333" t="s">
        <v>8345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8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8323</v>
      </c>
      <c r="R2334" t="s">
        <v>8345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8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8323</v>
      </c>
      <c r="R2335" t="s">
        <v>8345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8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8323</v>
      </c>
      <c r="R2336" t="s">
        <v>8345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8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8323</v>
      </c>
      <c r="R2337" t="s">
        <v>8345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8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8323</v>
      </c>
      <c r="R2338" t="s">
        <v>8345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8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8323</v>
      </c>
      <c r="R2339" t="s">
        <v>8345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8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8323</v>
      </c>
      <c r="R2340" t="s">
        <v>8345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8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8323</v>
      </c>
      <c r="R2341" t="s">
        <v>8345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8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8323</v>
      </c>
      <c r="R2342" t="s">
        <v>8345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8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8308</v>
      </c>
      <c r="R2343" t="s">
        <v>8340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8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8308</v>
      </c>
      <c r="R2344" t="s">
        <v>8340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8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8308</v>
      </c>
      <c r="R2345" t="s">
        <v>8340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8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8308</v>
      </c>
      <c r="R2346" t="s">
        <v>8340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8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8308</v>
      </c>
      <c r="R2347" t="s">
        <v>8340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8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8308</v>
      </c>
      <c r="R2348" t="s">
        <v>8340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8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8308</v>
      </c>
      <c r="R2349" t="s">
        <v>8340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8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8308</v>
      </c>
      <c r="R2350" t="s">
        <v>8340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8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8308</v>
      </c>
      <c r="R2351" t="s">
        <v>8340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8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8308</v>
      </c>
      <c r="R2352" t="s">
        <v>8340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8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8308</v>
      </c>
      <c r="R2353" t="s">
        <v>8340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8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8308</v>
      </c>
      <c r="R2354" t="s">
        <v>8340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8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8308</v>
      </c>
      <c r="R2355" t="s">
        <v>8340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8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8308</v>
      </c>
      <c r="R2356" t="s">
        <v>8340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8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8308</v>
      </c>
      <c r="R2357" t="s">
        <v>8340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8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8308</v>
      </c>
      <c r="R2358" t="s">
        <v>8340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8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8308</v>
      </c>
      <c r="R2359" t="s">
        <v>8340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8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8308</v>
      </c>
      <c r="R2360" t="s">
        <v>8340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8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8308</v>
      </c>
      <c r="R2361" t="s">
        <v>8340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8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8308</v>
      </c>
      <c r="R2362" t="s">
        <v>8340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8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8308</v>
      </c>
      <c r="R2363" t="s">
        <v>8340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8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8308</v>
      </c>
      <c r="R2364" t="s">
        <v>8340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8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8308</v>
      </c>
      <c r="R2365" t="s">
        <v>8340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8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8308</v>
      </c>
      <c r="R2366" t="s">
        <v>8340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8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8308</v>
      </c>
      <c r="R2367" t="s">
        <v>8340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8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8308</v>
      </c>
      <c r="R2368" t="s">
        <v>8340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8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8308</v>
      </c>
      <c r="R2369" t="s">
        <v>8340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8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8308</v>
      </c>
      <c r="R2370" t="s">
        <v>8340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ref="U2370:U2433" si="189">YEAR(T2370)</f>
        <v>2015</v>
      </c>
    </row>
    <row r="2371" spans="1:21" ht="60" hidden="1" x14ac:dyDescent="0.25">
      <c r="A2371">
        <v>2369</v>
      </c>
      <c r="B2371" s="8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2" t="s">
        <v>8308</v>
      </c>
      <c r="R2371" t="s">
        <v>8340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60" hidden="1" x14ac:dyDescent="0.25">
      <c r="A2372">
        <v>2370</v>
      </c>
      <c r="B2372" s="8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8308</v>
      </c>
      <c r="R2372" t="s">
        <v>8340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8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8308</v>
      </c>
      <c r="R2373" t="s">
        <v>8340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8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8308</v>
      </c>
      <c r="R2374" t="s">
        <v>8340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8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8308</v>
      </c>
      <c r="R2375" t="s">
        <v>8340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8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8308</v>
      </c>
      <c r="R2376" t="s">
        <v>8340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8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8308</v>
      </c>
      <c r="R2377" t="s">
        <v>8340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8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8308</v>
      </c>
      <c r="R2378" t="s">
        <v>8340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8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8308</v>
      </c>
      <c r="R2379" t="s">
        <v>8340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8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8308</v>
      </c>
      <c r="R2380" t="s">
        <v>8340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8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8308</v>
      </c>
      <c r="R2381" t="s">
        <v>8340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8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8308</v>
      </c>
      <c r="R2382" t="s">
        <v>8340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8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8308</v>
      </c>
      <c r="R2383" t="s">
        <v>8340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8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8308</v>
      </c>
      <c r="R2384" t="s">
        <v>8340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8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8308</v>
      </c>
      <c r="R2385" t="s">
        <v>8340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8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8308</v>
      </c>
      <c r="R2386" t="s">
        <v>8340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8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8308</v>
      </c>
      <c r="R2387" t="s">
        <v>8340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8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8308</v>
      </c>
      <c r="R2388" t="s">
        <v>8340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8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8308</v>
      </c>
      <c r="R2389" t="s">
        <v>8340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8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8308</v>
      </c>
      <c r="R2390" t="s">
        <v>8340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8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8308</v>
      </c>
      <c r="R2391" t="s">
        <v>8340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8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8308</v>
      </c>
      <c r="R2392" t="s">
        <v>8340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8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8308</v>
      </c>
      <c r="R2393" t="s">
        <v>8340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8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8308</v>
      </c>
      <c r="R2394" t="s">
        <v>8340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8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8308</v>
      </c>
      <c r="R2395" t="s">
        <v>8340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8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8308</v>
      </c>
      <c r="R2396" t="s">
        <v>8340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8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8308</v>
      </c>
      <c r="R2397" t="s">
        <v>8340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8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8308</v>
      </c>
      <c r="R2398" t="s">
        <v>8340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8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8308</v>
      </c>
      <c r="R2399" t="s">
        <v>8340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8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8308</v>
      </c>
      <c r="R2400" t="s">
        <v>8340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8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8308</v>
      </c>
      <c r="R2401" t="s">
        <v>8340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8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8308</v>
      </c>
      <c r="R2402" t="s">
        <v>8340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8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8323</v>
      </c>
      <c r="R2403" t="s">
        <v>8324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8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8323</v>
      </c>
      <c r="R2404" t="s">
        <v>8324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8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8323</v>
      </c>
      <c r="R2405" t="s">
        <v>8324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8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8323</v>
      </c>
      <c r="R2406" t="s">
        <v>8324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8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8323</v>
      </c>
      <c r="R2407" t="s">
        <v>8324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8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8323</v>
      </c>
      <c r="R2408" t="s">
        <v>8324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8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8323</v>
      </c>
      <c r="R2409" t="s">
        <v>8324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8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8323</v>
      </c>
      <c r="R2410" t="s">
        <v>8324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8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8323</v>
      </c>
      <c r="R2411" t="s">
        <v>8324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8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8323</v>
      </c>
      <c r="R2412" t="s">
        <v>8324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8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8323</v>
      </c>
      <c r="R2413" t="s">
        <v>8324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8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8323</v>
      </c>
      <c r="R2414" t="s">
        <v>8324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8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8323</v>
      </c>
      <c r="R2415" t="s">
        <v>8324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8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8323</v>
      </c>
      <c r="R2416" t="s">
        <v>8324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8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8323</v>
      </c>
      <c r="R2417" t="s">
        <v>8324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8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8323</v>
      </c>
      <c r="R2418" t="s">
        <v>8324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8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8323</v>
      </c>
      <c r="R2419" t="s">
        <v>8324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8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8323</v>
      </c>
      <c r="R2420" t="s">
        <v>8324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8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8323</v>
      </c>
      <c r="R2421" t="s">
        <v>8324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8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8323</v>
      </c>
      <c r="R2422" t="s">
        <v>8324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8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8323</v>
      </c>
      <c r="R2423" t="s">
        <v>8324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8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8323</v>
      </c>
      <c r="R2424" t="s">
        <v>8324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8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8323</v>
      </c>
      <c r="R2425" t="s">
        <v>8324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8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8323</v>
      </c>
      <c r="R2426" t="s">
        <v>8324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8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8323</v>
      </c>
      <c r="R2427" t="s">
        <v>8324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8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8323</v>
      </c>
      <c r="R2428" t="s">
        <v>8324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8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8323</v>
      </c>
      <c r="R2429" t="s">
        <v>8324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8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8323</v>
      </c>
      <c r="R2430" t="s">
        <v>8324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8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8323</v>
      </c>
      <c r="R2431" t="s">
        <v>8324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8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8323</v>
      </c>
      <c r="R2432" t="s">
        <v>8324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8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8323</v>
      </c>
      <c r="R2433" t="s">
        <v>8324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8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8323</v>
      </c>
      <c r="R2434" t="s">
        <v>8324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ref="U2434:U2497" si="194">YEAR(T2434)</f>
        <v>2015</v>
      </c>
    </row>
    <row r="2435" spans="1:21" ht="60" hidden="1" x14ac:dyDescent="0.25">
      <c r="A2435">
        <v>2433</v>
      </c>
      <c r="B2435" s="8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2" t="s">
        <v>8323</v>
      </c>
      <c r="R2435" t="s">
        <v>8324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60" hidden="1" x14ac:dyDescent="0.25">
      <c r="A2436">
        <v>2434</v>
      </c>
      <c r="B2436" s="8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8323</v>
      </c>
      <c r="R2436" t="s">
        <v>8324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8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8323</v>
      </c>
      <c r="R2437" t="s">
        <v>8324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8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8323</v>
      </c>
      <c r="R2438" t="s">
        <v>8324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8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8323</v>
      </c>
      <c r="R2439" t="s">
        <v>8324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8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8323</v>
      </c>
      <c r="R2440" t="s">
        <v>8324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8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8323</v>
      </c>
      <c r="R2441" t="s">
        <v>8324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8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8323</v>
      </c>
      <c r="R2442" t="s">
        <v>8324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8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8323</v>
      </c>
      <c r="R2443" t="s">
        <v>8345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8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8323</v>
      </c>
      <c r="R2444" t="s">
        <v>8345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8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8323</v>
      </c>
      <c r="R2445" t="s">
        <v>8345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8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8323</v>
      </c>
      <c r="R2446" t="s">
        <v>8345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8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8323</v>
      </c>
      <c r="R2447" t="s">
        <v>8345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8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8323</v>
      </c>
      <c r="R2448" t="s">
        <v>8345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8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8323</v>
      </c>
      <c r="R2449" t="s">
        <v>8345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8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8323</v>
      </c>
      <c r="R2450" t="s">
        <v>8345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8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8323</v>
      </c>
      <c r="R2451" t="s">
        <v>8345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8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8323</v>
      </c>
      <c r="R2452" t="s">
        <v>8345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8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8323</v>
      </c>
      <c r="R2453" t="s">
        <v>8345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8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8323</v>
      </c>
      <c r="R2454" t="s">
        <v>8345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8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8323</v>
      </c>
      <c r="R2455" t="s">
        <v>8345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8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8323</v>
      </c>
      <c r="R2456" t="s">
        <v>8345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8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8323</v>
      </c>
      <c r="R2457" t="s">
        <v>8345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8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8323</v>
      </c>
      <c r="R2458" t="s">
        <v>8345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8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8323</v>
      </c>
      <c r="R2459" t="s">
        <v>8345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8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8323</v>
      </c>
      <c r="R2460" t="s">
        <v>8345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8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8323</v>
      </c>
      <c r="R2461" t="s">
        <v>8345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8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8323</v>
      </c>
      <c r="R2462" t="s">
        <v>8345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8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8326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8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8326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8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8326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8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8326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8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8326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8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8326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8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8326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8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8326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8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8326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8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8326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8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8326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8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8326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8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8326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8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8326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8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8326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8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8326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8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8326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8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8326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8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8326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8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8326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8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8326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8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8326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8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8326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8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8326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8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8326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8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8326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8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8326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8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8326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8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8326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8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8326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8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8326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8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8326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8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8326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8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8326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8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8326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8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8326</v>
      </c>
      <c r="R2498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ref="U2498:U2561" si="199">YEAR(T2498)</f>
        <v>2013</v>
      </c>
    </row>
    <row r="2499" spans="1:21" ht="45" hidden="1" x14ac:dyDescent="0.25">
      <c r="A2499">
        <v>2497</v>
      </c>
      <c r="B2499" s="8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2" t="s">
        <v>8326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5" hidden="1" x14ac:dyDescent="0.25">
      <c r="A2500">
        <v>2498</v>
      </c>
      <c r="B2500" s="8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8326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8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8326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8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8326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8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8323</v>
      </c>
      <c r="R2503" t="s">
        <v>8355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8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8323</v>
      </c>
      <c r="R2504" t="s">
        <v>8355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8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8323</v>
      </c>
      <c r="R2505" t="s">
        <v>8355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8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8323</v>
      </c>
      <c r="R2506" t="s">
        <v>8355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8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8323</v>
      </c>
      <c r="R2507" t="s">
        <v>8355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8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8323</v>
      </c>
      <c r="R2508" t="s">
        <v>8355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8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8323</v>
      </c>
      <c r="R2509" t="s">
        <v>8355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8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8323</v>
      </c>
      <c r="R2510" t="s">
        <v>8355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8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8323</v>
      </c>
      <c r="R2511" t="s">
        <v>8355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8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8323</v>
      </c>
      <c r="R2512" t="s">
        <v>8355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8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8323</v>
      </c>
      <c r="R2513" t="s">
        <v>8355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8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8323</v>
      </c>
      <c r="R2514" t="s">
        <v>8355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8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8323</v>
      </c>
      <c r="R2515" t="s">
        <v>8355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8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8323</v>
      </c>
      <c r="R2516" t="s">
        <v>8355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8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8323</v>
      </c>
      <c r="R2517" t="s">
        <v>8355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8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8323</v>
      </c>
      <c r="R2518" t="s">
        <v>8355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8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8323</v>
      </c>
      <c r="R2519" t="s">
        <v>8355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8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8323</v>
      </c>
      <c r="R2520" t="s">
        <v>8355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8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8323</v>
      </c>
      <c r="R2521" t="s">
        <v>8355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8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8323</v>
      </c>
      <c r="R2522" t="s">
        <v>8355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8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8326</v>
      </c>
      <c r="R2523" t="s">
        <v>8346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8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8326</v>
      </c>
      <c r="R2524" t="s">
        <v>8346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8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8326</v>
      </c>
      <c r="R2525" t="s">
        <v>8346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8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8326</v>
      </c>
      <c r="R2526" t="s">
        <v>8346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8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8326</v>
      </c>
      <c r="R2527" t="s">
        <v>8346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8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8326</v>
      </c>
      <c r="R2528" t="s">
        <v>8346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8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8326</v>
      </c>
      <c r="R2529" t="s">
        <v>8346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8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8326</v>
      </c>
      <c r="R2530" t="s">
        <v>8346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8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8326</v>
      </c>
      <c r="R2531" t="s">
        <v>8346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8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8326</v>
      </c>
      <c r="R2532" t="s">
        <v>8346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8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8326</v>
      </c>
      <c r="R2533" t="s">
        <v>8346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8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8326</v>
      </c>
      <c r="R2534" t="s">
        <v>8346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8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8326</v>
      </c>
      <c r="R2535" t="s">
        <v>8346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8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8326</v>
      </c>
      <c r="R2536" t="s">
        <v>8346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8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8326</v>
      </c>
      <c r="R2537" t="s">
        <v>8346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8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8326</v>
      </c>
      <c r="R2538" t="s">
        <v>8346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8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8326</v>
      </c>
      <c r="R2539" t="s">
        <v>8346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8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8326</v>
      </c>
      <c r="R2540" t="s">
        <v>8346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8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8326</v>
      </c>
      <c r="R2541" t="s">
        <v>8346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8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8326</v>
      </c>
      <c r="R2542" t="s">
        <v>8346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8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8326</v>
      </c>
      <c r="R2543" t="s">
        <v>8346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8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8326</v>
      </c>
      <c r="R2544" t="s">
        <v>8346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8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8326</v>
      </c>
      <c r="R2545" t="s">
        <v>8346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8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8326</v>
      </c>
      <c r="R2546" t="s">
        <v>8346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8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8326</v>
      </c>
      <c r="R2547" t="s">
        <v>8346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8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8326</v>
      </c>
      <c r="R2548" t="s">
        <v>8346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8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8326</v>
      </c>
      <c r="R2549" t="s">
        <v>8346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8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8326</v>
      </c>
      <c r="R2550" t="s">
        <v>8346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8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8326</v>
      </c>
      <c r="R2551" t="s">
        <v>8346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8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8326</v>
      </c>
      <c r="R2552" t="s">
        <v>8346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8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8326</v>
      </c>
      <c r="R2553" t="s">
        <v>8346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8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8326</v>
      </c>
      <c r="R2554" t="s">
        <v>8346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8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8326</v>
      </c>
      <c r="R2555" t="s">
        <v>8346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8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8326</v>
      </c>
      <c r="R2556" t="s">
        <v>8346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8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8326</v>
      </c>
      <c r="R2557" t="s">
        <v>8346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8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8326</v>
      </c>
      <c r="R2558" t="s">
        <v>8346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8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8326</v>
      </c>
      <c r="R2559" t="s">
        <v>8346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8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8326</v>
      </c>
      <c r="R2560" t="s">
        <v>8346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8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8326</v>
      </c>
      <c r="R2561" t="s">
        <v>8346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8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8326</v>
      </c>
      <c r="R2562" t="s">
        <v>8346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ref="U2562:U2625" si="204">YEAR(T2562)</f>
        <v>2015</v>
      </c>
    </row>
    <row r="2563" spans="1:21" ht="60" hidden="1" x14ac:dyDescent="0.25">
      <c r="A2563">
        <v>2561</v>
      </c>
      <c r="B2563" s="8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2" t="s">
        <v>8323</v>
      </c>
      <c r="R2563" t="s">
        <v>8324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60" hidden="1" x14ac:dyDescent="0.25">
      <c r="A2564">
        <v>2562</v>
      </c>
      <c r="B2564" s="8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8323</v>
      </c>
      <c r="R2564" t="s">
        <v>8324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8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8323</v>
      </c>
      <c r="R2565" t="s">
        <v>8324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8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8323</v>
      </c>
      <c r="R2566" t="s">
        <v>8324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8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8323</v>
      </c>
      <c r="R2567" t="s">
        <v>8324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8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8323</v>
      </c>
      <c r="R2568" t="s">
        <v>8324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8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8323</v>
      </c>
      <c r="R2569" t="s">
        <v>8324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8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8323</v>
      </c>
      <c r="R2570" t="s">
        <v>8324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8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8323</v>
      </c>
      <c r="R2571" t="s">
        <v>8324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8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8323</v>
      </c>
      <c r="R2572" t="s">
        <v>8324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8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8323</v>
      </c>
      <c r="R2573" t="s">
        <v>8324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8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8323</v>
      </c>
      <c r="R2574" t="s">
        <v>8324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8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8323</v>
      </c>
      <c r="R2575" t="s">
        <v>8324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8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8323</v>
      </c>
      <c r="R2576" t="s">
        <v>8324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8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8323</v>
      </c>
      <c r="R2577" t="s">
        <v>8324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8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8323</v>
      </c>
      <c r="R2578" t="s">
        <v>8324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8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8323</v>
      </c>
      <c r="R2579" t="s">
        <v>8324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8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8323</v>
      </c>
      <c r="R2580" t="s">
        <v>8324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8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8323</v>
      </c>
      <c r="R2581" t="s">
        <v>8324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8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8323</v>
      </c>
      <c r="R2582" t="s">
        <v>8324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8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8323</v>
      </c>
      <c r="R2583" t="s">
        <v>8324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8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8323</v>
      </c>
      <c r="R2584" t="s">
        <v>8324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8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8323</v>
      </c>
      <c r="R2585" t="s">
        <v>8324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8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8323</v>
      </c>
      <c r="R2586" t="s">
        <v>8324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8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8323</v>
      </c>
      <c r="R2587" t="s">
        <v>8324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8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8323</v>
      </c>
      <c r="R2588" t="s">
        <v>8324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8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8323</v>
      </c>
      <c r="R2589" t="s">
        <v>8324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8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8323</v>
      </c>
      <c r="R2590" t="s">
        <v>8324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8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8323</v>
      </c>
      <c r="R2591" t="s">
        <v>8324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8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8323</v>
      </c>
      <c r="R2592" t="s">
        <v>8324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8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8323</v>
      </c>
      <c r="R2593" t="s">
        <v>8324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8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8323</v>
      </c>
      <c r="R2594" t="s">
        <v>8324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8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8323</v>
      </c>
      <c r="R2595" t="s">
        <v>8324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8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8323</v>
      </c>
      <c r="R2596" t="s">
        <v>8324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8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8323</v>
      </c>
      <c r="R2597" t="s">
        <v>8324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8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8323</v>
      </c>
      <c r="R2598" t="s">
        <v>8324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8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8323</v>
      </c>
      <c r="R2599" t="s">
        <v>8324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8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8323</v>
      </c>
      <c r="R2600" t="s">
        <v>8324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8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8323</v>
      </c>
      <c r="R2601" t="s">
        <v>8324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8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8323</v>
      </c>
      <c r="R2602" t="s">
        <v>8324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8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8308</v>
      </c>
      <c r="R2603" t="s">
        <v>8344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8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8308</v>
      </c>
      <c r="R2604" t="s">
        <v>8344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8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8308</v>
      </c>
      <c r="R2605" t="s">
        <v>8344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8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8308</v>
      </c>
      <c r="R2606" t="s">
        <v>8344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8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8308</v>
      </c>
      <c r="R2607" t="s">
        <v>8344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8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8308</v>
      </c>
      <c r="R2608" t="s">
        <v>8344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8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8308</v>
      </c>
      <c r="R2609" t="s">
        <v>8344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8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8308</v>
      </c>
      <c r="R2610" t="s">
        <v>8344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8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8308</v>
      </c>
      <c r="R2611" t="s">
        <v>8344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8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8308</v>
      </c>
      <c r="R2612" t="s">
        <v>8344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8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8308</v>
      </c>
      <c r="R2613" t="s">
        <v>8344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8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8308</v>
      </c>
      <c r="R2614" t="s">
        <v>8344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8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8308</v>
      </c>
      <c r="R2615" t="s">
        <v>8344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8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8308</v>
      </c>
      <c r="R2616" t="s">
        <v>8344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8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8308</v>
      </c>
      <c r="R2617" t="s">
        <v>8344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8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8308</v>
      </c>
      <c r="R2618" t="s">
        <v>8344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8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8308</v>
      </c>
      <c r="R2619" t="s">
        <v>8344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8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8308</v>
      </c>
      <c r="R2620" t="s">
        <v>8344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8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8308</v>
      </c>
      <c r="R2621" t="s">
        <v>8344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8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8308</v>
      </c>
      <c r="R2622" t="s">
        <v>8344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8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8308</v>
      </c>
      <c r="R2623" t="s">
        <v>8344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8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8308</v>
      </c>
      <c r="R2624" t="s">
        <v>8344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8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8308</v>
      </c>
      <c r="R2625" t="s">
        <v>8344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8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8308</v>
      </c>
      <c r="R2626" t="s">
        <v>8344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ref="U2626:U2689" si="209">YEAR(T2626)</f>
        <v>2012</v>
      </c>
    </row>
    <row r="2627" spans="1:21" ht="60" hidden="1" x14ac:dyDescent="0.25">
      <c r="A2627">
        <v>2625</v>
      </c>
      <c r="B2627" s="8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2" t="s">
        <v>8308</v>
      </c>
      <c r="R2627" t="s">
        <v>8344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5" hidden="1" x14ac:dyDescent="0.25">
      <c r="A2628">
        <v>2626</v>
      </c>
      <c r="B2628" s="8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8308</v>
      </c>
      <c r="R2628" t="s">
        <v>8344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8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8308</v>
      </c>
      <c r="R2629" t="s">
        <v>8344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8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8308</v>
      </c>
      <c r="R2630" t="s">
        <v>8344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8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8308</v>
      </c>
      <c r="R2631" t="s">
        <v>8344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8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8308</v>
      </c>
      <c r="R2632" t="s">
        <v>8344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8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8308</v>
      </c>
      <c r="R2633" t="s">
        <v>8344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8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8308</v>
      </c>
      <c r="R2634" t="s">
        <v>8344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8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8308</v>
      </c>
      <c r="R2635" t="s">
        <v>8344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8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8308</v>
      </c>
      <c r="R2636" t="s">
        <v>8344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8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8308</v>
      </c>
      <c r="R2637" t="s">
        <v>8344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8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8308</v>
      </c>
      <c r="R2638" t="s">
        <v>8344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8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8308</v>
      </c>
      <c r="R2639" t="s">
        <v>8344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8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8308</v>
      </c>
      <c r="R2640" t="s">
        <v>8344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8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8308</v>
      </c>
      <c r="R2641" t="s">
        <v>8344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8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8308</v>
      </c>
      <c r="R2642" t="s">
        <v>8344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8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8308</v>
      </c>
      <c r="R2643" t="s">
        <v>8344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8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8308</v>
      </c>
      <c r="R2644" t="s">
        <v>8344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8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8308</v>
      </c>
      <c r="R2645" t="s">
        <v>8344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8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8308</v>
      </c>
      <c r="R2646" t="s">
        <v>8344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8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8308</v>
      </c>
      <c r="R2647" t="s">
        <v>8344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8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8308</v>
      </c>
      <c r="R2648" t="s">
        <v>8344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8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8308</v>
      </c>
      <c r="R2649" t="s">
        <v>8344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8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8308</v>
      </c>
      <c r="R2650" t="s">
        <v>8344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8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8308</v>
      </c>
      <c r="R2651" t="s">
        <v>8344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8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8308</v>
      </c>
      <c r="R2652" t="s">
        <v>8344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8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8308</v>
      </c>
      <c r="R2653" t="s">
        <v>8344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8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8308</v>
      </c>
      <c r="R2654" t="s">
        <v>8344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8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8308</v>
      </c>
      <c r="R2655" t="s">
        <v>8344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8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8308</v>
      </c>
      <c r="R2656" t="s">
        <v>8344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8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8308</v>
      </c>
      <c r="R2657" t="s">
        <v>8344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8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8308</v>
      </c>
      <c r="R2658" t="s">
        <v>8344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8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8308</v>
      </c>
      <c r="R2659" t="s">
        <v>8344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8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8308</v>
      </c>
      <c r="R2660" t="s">
        <v>8344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8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8308</v>
      </c>
      <c r="R2661" t="s">
        <v>8344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8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8308</v>
      </c>
      <c r="R2662" t="s">
        <v>8344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8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8308</v>
      </c>
      <c r="R2663" t="s">
        <v>8329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8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8308</v>
      </c>
      <c r="R2664" t="s">
        <v>8329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8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8308</v>
      </c>
      <c r="R2665" t="s">
        <v>8329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8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8308</v>
      </c>
      <c r="R2666" t="s">
        <v>8329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8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8308</v>
      </c>
      <c r="R2667" t="s">
        <v>8329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8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8308</v>
      </c>
      <c r="R2668" t="s">
        <v>8329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8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8308</v>
      </c>
      <c r="R2669" t="s">
        <v>8329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8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8308</v>
      </c>
      <c r="R2670" t="s">
        <v>8329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8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8308</v>
      </c>
      <c r="R2671" t="s">
        <v>8329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8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8308</v>
      </c>
      <c r="R2672" t="s">
        <v>8329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8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8308</v>
      </c>
      <c r="R2673" t="s">
        <v>8329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8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8308</v>
      </c>
      <c r="R2674" t="s">
        <v>8329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8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8308</v>
      </c>
      <c r="R2675" t="s">
        <v>8329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8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8308</v>
      </c>
      <c r="R2676" t="s">
        <v>8329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8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8308</v>
      </c>
      <c r="R2677" t="s">
        <v>8329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8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8308</v>
      </c>
      <c r="R2678" t="s">
        <v>8329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8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8308</v>
      </c>
      <c r="R2679" t="s">
        <v>8329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8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8308</v>
      </c>
      <c r="R2680" t="s">
        <v>8329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8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8308</v>
      </c>
      <c r="R2681" t="s">
        <v>8329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8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8308</v>
      </c>
      <c r="R2682" t="s">
        <v>8329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8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8323</v>
      </c>
      <c r="R2683" t="s">
        <v>8324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8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8323</v>
      </c>
      <c r="R2684" t="s">
        <v>8324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8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8323</v>
      </c>
      <c r="R2685" t="s">
        <v>8324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8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8323</v>
      </c>
      <c r="R2686" t="s">
        <v>8324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8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8323</v>
      </c>
      <c r="R2687" t="s">
        <v>8324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8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8323</v>
      </c>
      <c r="R2688" t="s">
        <v>8324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8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8323</v>
      </c>
      <c r="R2689" t="s">
        <v>8324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8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8323</v>
      </c>
      <c r="R2690" t="s">
        <v>8324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ref="U2690:U2753" si="214">YEAR(T2690)</f>
        <v>2015</v>
      </c>
    </row>
    <row r="2691" spans="1:21" ht="60" hidden="1" x14ac:dyDescent="0.25">
      <c r="A2691">
        <v>2689</v>
      </c>
      <c r="B2691" s="8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2" t="s">
        <v>8323</v>
      </c>
      <c r="R2691" t="s">
        <v>8324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60" hidden="1" x14ac:dyDescent="0.25">
      <c r="A2692">
        <v>2690</v>
      </c>
      <c r="B2692" s="8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8323</v>
      </c>
      <c r="R2692" t="s">
        <v>8324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8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8323</v>
      </c>
      <c r="R2693" t="s">
        <v>8324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8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8323</v>
      </c>
      <c r="R2694" t="s">
        <v>8324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8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8323</v>
      </c>
      <c r="R2695" t="s">
        <v>8324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8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8323</v>
      </c>
      <c r="R2696" t="s">
        <v>8324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8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8323</v>
      </c>
      <c r="R2697" t="s">
        <v>8324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8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8323</v>
      </c>
      <c r="R2698" t="s">
        <v>8324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8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8323</v>
      </c>
      <c r="R2699" t="s">
        <v>8324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8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8323</v>
      </c>
      <c r="R2700" t="s">
        <v>8324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8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8323</v>
      </c>
      <c r="R2701" t="s">
        <v>8324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8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8323</v>
      </c>
      <c r="R2702" t="s">
        <v>8324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8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8313</v>
      </c>
      <c r="R2703" t="s">
        <v>8314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8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8313</v>
      </c>
      <c r="R2704" t="s">
        <v>8314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8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8313</v>
      </c>
      <c r="R2705" t="s">
        <v>8314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8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8313</v>
      </c>
      <c r="R2706" t="s">
        <v>8314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8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8313</v>
      </c>
      <c r="R2707" t="s">
        <v>8314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8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8313</v>
      </c>
      <c r="R2708" t="s">
        <v>8314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8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8313</v>
      </c>
      <c r="R2709" t="s">
        <v>8314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8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8313</v>
      </c>
      <c r="R2710" t="s">
        <v>8314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8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8313</v>
      </c>
      <c r="R2711" t="s">
        <v>8314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8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8313</v>
      </c>
      <c r="R2712" t="s">
        <v>8314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8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8313</v>
      </c>
      <c r="R2713" t="s">
        <v>8314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8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8313</v>
      </c>
      <c r="R2714" t="s">
        <v>8314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8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8313</v>
      </c>
      <c r="R2715" t="s">
        <v>8314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8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8313</v>
      </c>
      <c r="R2716" t="s">
        <v>8314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8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8313</v>
      </c>
      <c r="R2717" t="s">
        <v>8314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8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8313</v>
      </c>
      <c r="R2718" t="s">
        <v>8314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8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8313</v>
      </c>
      <c r="R2719" t="s">
        <v>8314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8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8313</v>
      </c>
      <c r="R2720" t="s">
        <v>8314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8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8313</v>
      </c>
      <c r="R2721" t="s">
        <v>8314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8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8313</v>
      </c>
      <c r="R2722" t="s">
        <v>8314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8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8308</v>
      </c>
      <c r="R2723" t="s">
        <v>8315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8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8308</v>
      </c>
      <c r="R2724" t="s">
        <v>8315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8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8308</v>
      </c>
      <c r="R2725" t="s">
        <v>8315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8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8308</v>
      </c>
      <c r="R2726" t="s">
        <v>8315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8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8308</v>
      </c>
      <c r="R2727" t="s">
        <v>8315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8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8308</v>
      </c>
      <c r="R2728" t="s">
        <v>8315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8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8308</v>
      </c>
      <c r="R2729" t="s">
        <v>8315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8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8308</v>
      </c>
      <c r="R2730" t="s">
        <v>8315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8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8308</v>
      </c>
      <c r="R2731" t="s">
        <v>8315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8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8308</v>
      </c>
      <c r="R2732" t="s">
        <v>8315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8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8308</v>
      </c>
      <c r="R2733" t="s">
        <v>8315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8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8308</v>
      </c>
      <c r="R2734" t="s">
        <v>8315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8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8308</v>
      </c>
      <c r="R2735" t="s">
        <v>8315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8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8308</v>
      </c>
      <c r="R2736" t="s">
        <v>8315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8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8308</v>
      </c>
      <c r="R2737" t="s">
        <v>8315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8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8308</v>
      </c>
      <c r="R2738" t="s">
        <v>8315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8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8308</v>
      </c>
      <c r="R2739" t="s">
        <v>8315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8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8308</v>
      </c>
      <c r="R2740" t="s">
        <v>8315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8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8308</v>
      </c>
      <c r="R2741" t="s">
        <v>8315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8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8308</v>
      </c>
      <c r="R2742" t="s">
        <v>8315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8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8319</v>
      </c>
      <c r="R2743" t="s">
        <v>8354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8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8319</v>
      </c>
      <c r="R2744" t="s">
        <v>8354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8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8319</v>
      </c>
      <c r="R2745" t="s">
        <v>8354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8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8319</v>
      </c>
      <c r="R2746" t="s">
        <v>8354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8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8319</v>
      </c>
      <c r="R2747" t="s">
        <v>8354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8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8319</v>
      </c>
      <c r="R2748" t="s">
        <v>8354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8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8319</v>
      </c>
      <c r="R2749" t="s">
        <v>8354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8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8319</v>
      </c>
      <c r="R2750" t="s">
        <v>8354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8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8319</v>
      </c>
      <c r="R2751" t="s">
        <v>8354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8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8319</v>
      </c>
      <c r="R2752" t="s">
        <v>8354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8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8319</v>
      </c>
      <c r="R2753" t="s">
        <v>8354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8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8319</v>
      </c>
      <c r="R2754" t="s">
        <v>8354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ref="U2754:U2817" si="219">YEAR(T2754)</f>
        <v>2011</v>
      </c>
    </row>
    <row r="2755" spans="1:21" ht="45" hidden="1" x14ac:dyDescent="0.25">
      <c r="A2755">
        <v>2753</v>
      </c>
      <c r="B2755" s="8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2" t="s">
        <v>8319</v>
      </c>
      <c r="R2755" t="s">
        <v>8354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5" hidden="1" x14ac:dyDescent="0.25">
      <c r="A2756">
        <v>2754</v>
      </c>
      <c r="B2756" s="8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8319</v>
      </c>
      <c r="R2756" t="s">
        <v>8354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8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8319</v>
      </c>
      <c r="R2757" t="s">
        <v>8354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8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8319</v>
      </c>
      <c r="R2758" t="s">
        <v>8354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8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8319</v>
      </c>
      <c r="R2759" t="s">
        <v>8354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8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8319</v>
      </c>
      <c r="R2760" t="s">
        <v>8354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8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8319</v>
      </c>
      <c r="R2761" t="s">
        <v>8354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8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8319</v>
      </c>
      <c r="R2762" t="s">
        <v>8354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8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8319</v>
      </c>
      <c r="R2763" t="s">
        <v>8354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8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8319</v>
      </c>
      <c r="R2764" t="s">
        <v>8354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8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8319</v>
      </c>
      <c r="R2765" t="s">
        <v>8354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8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8319</v>
      </c>
      <c r="R2766" t="s">
        <v>8354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8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8319</v>
      </c>
      <c r="R2767" t="s">
        <v>8354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8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8319</v>
      </c>
      <c r="R2768" t="s">
        <v>8354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8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8319</v>
      </c>
      <c r="R2769" t="s">
        <v>8354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8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8319</v>
      </c>
      <c r="R2770" t="s">
        <v>8354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8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8319</v>
      </c>
      <c r="R2771" t="s">
        <v>8354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8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8319</v>
      </c>
      <c r="R2772" t="s">
        <v>8354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8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8319</v>
      </c>
      <c r="R2773" t="s">
        <v>8354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8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8319</v>
      </c>
      <c r="R2774" t="s">
        <v>8354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8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8319</v>
      </c>
      <c r="R2775" t="s">
        <v>8354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8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8319</v>
      </c>
      <c r="R2776" t="s">
        <v>8354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8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8319</v>
      </c>
      <c r="R2777" t="s">
        <v>8354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8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8319</v>
      </c>
      <c r="R2778" t="s">
        <v>8354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8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8319</v>
      </c>
      <c r="R2779" t="s">
        <v>8354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8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8319</v>
      </c>
      <c r="R2780" t="s">
        <v>8354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8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8319</v>
      </c>
      <c r="R2781" t="s">
        <v>8354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8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8319</v>
      </c>
      <c r="R2782" t="s">
        <v>8354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8" t="s">
        <v>2781</v>
      </c>
      <c r="C2783" s="3" t="s">
        <v>6891</v>
      </c>
      <c r="D2783" s="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8313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8" t="s">
        <v>2782</v>
      </c>
      <c r="C2784" s="3" t="s">
        <v>6892</v>
      </c>
      <c r="D2784" s="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8313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8" t="s">
        <v>2783</v>
      </c>
      <c r="C2785" s="3" t="s">
        <v>6893</v>
      </c>
      <c r="D2785" s="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8313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8" t="s">
        <v>2784</v>
      </c>
      <c r="C2786" s="3" t="s">
        <v>6894</v>
      </c>
      <c r="D2786" s="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8313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8" t="s">
        <v>2785</v>
      </c>
      <c r="C2787" s="3" t="s">
        <v>6895</v>
      </c>
      <c r="D2787" s="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8313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8" t="s">
        <v>2786</v>
      </c>
      <c r="C2788" s="3" t="s">
        <v>6896</v>
      </c>
      <c r="D2788" s="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8313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8" t="s">
        <v>2787</v>
      </c>
      <c r="C2789" s="3" t="s">
        <v>6897</v>
      </c>
      <c r="D2789" s="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8313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8" t="s">
        <v>2788</v>
      </c>
      <c r="C2790" s="3" t="s">
        <v>6898</v>
      </c>
      <c r="D2790" s="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8313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8" t="s">
        <v>2789</v>
      </c>
      <c r="C2791" s="3" t="s">
        <v>6899</v>
      </c>
      <c r="D2791" s="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8313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8" t="s">
        <v>2790</v>
      </c>
      <c r="C2792" s="3" t="s">
        <v>6900</v>
      </c>
      <c r="D2792" s="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8313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8" t="s">
        <v>2791</v>
      </c>
      <c r="C2793" s="3" t="s">
        <v>6901</v>
      </c>
      <c r="D2793" s="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8313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8" t="s">
        <v>2792</v>
      </c>
      <c r="C2794" s="3" t="s">
        <v>6902</v>
      </c>
      <c r="D2794" s="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8313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8" t="s">
        <v>2793</v>
      </c>
      <c r="C2795" s="3" t="s">
        <v>6903</v>
      </c>
      <c r="D2795" s="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8313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8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8313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8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8313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8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8313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8" t="s">
        <v>2797</v>
      </c>
      <c r="C2799" s="3" t="s">
        <v>6907</v>
      </c>
      <c r="D2799" s="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8313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8" t="s">
        <v>2798</v>
      </c>
      <c r="C2800" s="3" t="s">
        <v>6908</v>
      </c>
      <c r="D2800" s="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8313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8" t="s">
        <v>2799</v>
      </c>
      <c r="C2801" s="3" t="s">
        <v>6909</v>
      </c>
      <c r="D2801" s="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8313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8" t="s">
        <v>2800</v>
      </c>
      <c r="C2802" s="3" t="s">
        <v>6910</v>
      </c>
      <c r="D2802" s="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8313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5" hidden="1" x14ac:dyDescent="0.25">
      <c r="A2803">
        <v>2801</v>
      </c>
      <c r="B2803" s="8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8313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8" t="s">
        <v>2802</v>
      </c>
      <c r="C2804" s="3" t="s">
        <v>6912</v>
      </c>
      <c r="D2804" s="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8313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8" t="s">
        <v>2803</v>
      </c>
      <c r="C2805" s="3" t="s">
        <v>6913</v>
      </c>
      <c r="D2805" s="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8313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8" t="s">
        <v>2804</v>
      </c>
      <c r="C2806" s="3" t="s">
        <v>6914</v>
      </c>
      <c r="D2806" s="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8313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8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8313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8" t="s">
        <v>2806</v>
      </c>
      <c r="C2808" s="3" t="s">
        <v>6916</v>
      </c>
      <c r="D2808" s="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8313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8" t="s">
        <v>2807</v>
      </c>
      <c r="C2809" s="3" t="s">
        <v>6917</v>
      </c>
      <c r="D2809" s="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8313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8" t="s">
        <v>2808</v>
      </c>
      <c r="C2810" s="3" t="s">
        <v>6918</v>
      </c>
      <c r="D2810" s="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8313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8" t="s">
        <v>2809</v>
      </c>
      <c r="C2811" s="3" t="s">
        <v>6919</v>
      </c>
      <c r="D2811" s="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8313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8" t="s">
        <v>2810</v>
      </c>
      <c r="C2812" s="3" t="s">
        <v>6920</v>
      </c>
      <c r="D2812" s="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8313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8" t="s">
        <v>2811</v>
      </c>
      <c r="C2813" s="3" t="s">
        <v>6921</v>
      </c>
      <c r="D2813" s="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8313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8" t="s">
        <v>2812</v>
      </c>
      <c r="C2814" s="3" t="s">
        <v>6922</v>
      </c>
      <c r="D2814" s="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8313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8" t="s">
        <v>2813</v>
      </c>
      <c r="C2815" s="3" t="s">
        <v>6923</v>
      </c>
      <c r="D2815" s="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8313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8" t="s">
        <v>2814</v>
      </c>
      <c r="C2816" s="3" t="s">
        <v>6924</v>
      </c>
      <c r="D2816" s="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8313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8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8313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8" t="s">
        <v>2816</v>
      </c>
      <c r="C2818" s="3" t="s">
        <v>6926</v>
      </c>
      <c r="D2818" s="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8313</v>
      </c>
      <c r="R2818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ref="U2818:U2881" si="224">YEAR(T2818)</f>
        <v>2015</v>
      </c>
    </row>
    <row r="2819" spans="1:21" ht="60" x14ac:dyDescent="0.25">
      <c r="A2819">
        <v>2817</v>
      </c>
      <c r="B2819" s="8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2" t="s">
        <v>8313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5" hidden="1" x14ac:dyDescent="0.25">
      <c r="A2820">
        <v>2818</v>
      </c>
      <c r="B2820" s="8" t="s">
        <v>2818</v>
      </c>
      <c r="C2820" s="3" t="s">
        <v>6928</v>
      </c>
      <c r="D2820" s="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8313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8" t="s">
        <v>2819</v>
      </c>
      <c r="C2821" s="3" t="s">
        <v>6929</v>
      </c>
      <c r="D2821" s="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8313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8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8313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8" t="s">
        <v>2821</v>
      </c>
      <c r="C2823" s="3" t="s">
        <v>6931</v>
      </c>
      <c r="D2823" s="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8313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8" t="s">
        <v>2822</v>
      </c>
      <c r="C2824" s="3" t="s">
        <v>6932</v>
      </c>
      <c r="D2824" s="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8313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8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8313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8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8313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8" t="s">
        <v>2825</v>
      </c>
      <c r="C2827" s="3" t="s">
        <v>6935</v>
      </c>
      <c r="D2827" s="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8313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8" t="s">
        <v>2826</v>
      </c>
      <c r="C2828" s="3" t="s">
        <v>6936</v>
      </c>
      <c r="D2828" s="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8313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8" t="s">
        <v>2827</v>
      </c>
      <c r="C2829" s="3" t="s">
        <v>6937</v>
      </c>
      <c r="D2829" s="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8313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8" t="s">
        <v>2828</v>
      </c>
      <c r="C2830" s="3" t="s">
        <v>6938</v>
      </c>
      <c r="D2830" s="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8313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8" t="s">
        <v>2829</v>
      </c>
      <c r="C2831" s="3" t="s">
        <v>6939</v>
      </c>
      <c r="D2831" s="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8313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8" t="s">
        <v>2830</v>
      </c>
      <c r="C2832" s="3" t="s">
        <v>6940</v>
      </c>
      <c r="D2832" s="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8313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8" t="s">
        <v>2831</v>
      </c>
      <c r="C2833" s="3" t="s">
        <v>6941</v>
      </c>
      <c r="D2833" s="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8313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8" t="s">
        <v>2832</v>
      </c>
      <c r="C2834" s="3" t="s">
        <v>6942</v>
      </c>
      <c r="D2834" s="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8313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8" t="s">
        <v>2833</v>
      </c>
      <c r="C2835" s="3" t="s">
        <v>6943</v>
      </c>
      <c r="D2835" s="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8313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8" t="s">
        <v>2834</v>
      </c>
      <c r="C2836" s="3" t="s">
        <v>6944</v>
      </c>
      <c r="D2836" s="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8313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8" t="s">
        <v>2835</v>
      </c>
      <c r="C2837" s="3" t="s">
        <v>6945</v>
      </c>
      <c r="D2837" s="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8313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8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8313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8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8313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8" t="s">
        <v>2838</v>
      </c>
      <c r="C2840" s="3" t="s">
        <v>6948</v>
      </c>
      <c r="D2840" s="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8313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8" t="s">
        <v>2839</v>
      </c>
      <c r="C2841" s="3" t="s">
        <v>6949</v>
      </c>
      <c r="D2841" s="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8313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8" t="s">
        <v>2840</v>
      </c>
      <c r="C2842" s="3" t="s">
        <v>6950</v>
      </c>
      <c r="D2842" s="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8313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8" t="s">
        <v>2841</v>
      </c>
      <c r="C2843" s="3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8313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8" t="s">
        <v>2842</v>
      </c>
      <c r="C2844" s="3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8313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8" t="s">
        <v>2843</v>
      </c>
      <c r="C2845" s="3" t="s">
        <v>6953</v>
      </c>
      <c r="D2845" s="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8313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8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8313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5" hidden="1" x14ac:dyDescent="0.25">
      <c r="A2847">
        <v>2845</v>
      </c>
      <c r="B2847" s="8" t="s">
        <v>2845</v>
      </c>
      <c r="C2847" s="3" t="s">
        <v>6955</v>
      </c>
      <c r="D2847" s="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8313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8" t="s">
        <v>2846</v>
      </c>
      <c r="C2848" s="3" t="s">
        <v>6956</v>
      </c>
      <c r="D2848" s="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8313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8" t="s">
        <v>2847</v>
      </c>
      <c r="C2849" s="3" t="s">
        <v>6957</v>
      </c>
      <c r="D2849" s="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8313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8" t="s">
        <v>2848</v>
      </c>
      <c r="C2850" s="3" t="s">
        <v>6958</v>
      </c>
      <c r="D2850" s="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8313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8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8313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8" t="s">
        <v>2850</v>
      </c>
      <c r="C2852" s="3" t="s">
        <v>6960</v>
      </c>
      <c r="D2852" s="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8313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8" t="s">
        <v>2851</v>
      </c>
      <c r="C2853" s="3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8313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8" t="s">
        <v>2852</v>
      </c>
      <c r="C2854" s="3" t="s">
        <v>6962</v>
      </c>
      <c r="D2854" s="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8313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8" t="s">
        <v>2853</v>
      </c>
      <c r="C2855" s="3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8313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8" t="s">
        <v>2854</v>
      </c>
      <c r="C2856" s="3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8313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8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8313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8" t="s">
        <v>2856</v>
      </c>
      <c r="C2858" s="3" t="s">
        <v>6966</v>
      </c>
      <c r="D2858" s="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8313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8" t="s">
        <v>2857</v>
      </c>
      <c r="C2859" s="3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8313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60" hidden="1" x14ac:dyDescent="0.25">
      <c r="A2860">
        <v>2858</v>
      </c>
      <c r="B2860" s="8" t="s">
        <v>2858</v>
      </c>
      <c r="C2860" s="3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8313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8" t="s">
        <v>2859</v>
      </c>
      <c r="C2861" s="3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8313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8" t="s">
        <v>2860</v>
      </c>
      <c r="C2862" s="3" t="s">
        <v>6970</v>
      </c>
      <c r="D2862" s="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8313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8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8313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8" t="s">
        <v>2862</v>
      </c>
      <c r="C2864" s="3" t="s">
        <v>6972</v>
      </c>
      <c r="D2864" s="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8313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8" t="s">
        <v>2863</v>
      </c>
      <c r="C2865" s="3" t="s">
        <v>6973</v>
      </c>
      <c r="D2865" s="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8313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8" t="s">
        <v>2864</v>
      </c>
      <c r="C2866" s="3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8313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8" t="s">
        <v>2865</v>
      </c>
      <c r="C2867" s="3" t="s">
        <v>6975</v>
      </c>
      <c r="D2867" s="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8313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5" hidden="1" x14ac:dyDescent="0.25">
      <c r="A2868">
        <v>2866</v>
      </c>
      <c r="B2868" s="8" t="s">
        <v>2866</v>
      </c>
      <c r="C2868" s="3" t="s">
        <v>6976</v>
      </c>
      <c r="D2868" s="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8313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8" t="s">
        <v>2867</v>
      </c>
      <c r="C2869" s="3" t="s">
        <v>6977</v>
      </c>
      <c r="D2869" s="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8313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8" t="s">
        <v>2868</v>
      </c>
      <c r="C2870" s="3" t="s">
        <v>6978</v>
      </c>
      <c r="D2870" s="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8313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8" t="s">
        <v>2869</v>
      </c>
      <c r="C2871" s="3" t="s">
        <v>6979</v>
      </c>
      <c r="D2871" s="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8313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8" t="s">
        <v>2870</v>
      </c>
      <c r="C2872" s="3" t="s">
        <v>6980</v>
      </c>
      <c r="D2872" s="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8313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8" t="s">
        <v>2871</v>
      </c>
      <c r="C2873" s="3" t="s">
        <v>6981</v>
      </c>
      <c r="D2873" s="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8313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8" t="s">
        <v>2872</v>
      </c>
      <c r="C2874" s="3" t="s">
        <v>6982</v>
      </c>
      <c r="D2874" s="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8313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8" t="s">
        <v>2873</v>
      </c>
      <c r="C2875" s="3" t="s">
        <v>6983</v>
      </c>
      <c r="D2875" s="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8313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60" hidden="1" x14ac:dyDescent="0.25">
      <c r="A2876">
        <v>2874</v>
      </c>
      <c r="B2876" s="8" t="s">
        <v>2874</v>
      </c>
      <c r="C2876" s="3" t="s">
        <v>6984</v>
      </c>
      <c r="D2876" s="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8313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60" hidden="1" x14ac:dyDescent="0.25">
      <c r="A2877">
        <v>2875</v>
      </c>
      <c r="B2877" s="8" t="s">
        <v>2875</v>
      </c>
      <c r="C2877" s="3" t="s">
        <v>6985</v>
      </c>
      <c r="D2877" s="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8313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8" t="s">
        <v>2876</v>
      </c>
      <c r="C2878" s="3" t="s">
        <v>6986</v>
      </c>
      <c r="D2878" s="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8313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8" t="s">
        <v>2877</v>
      </c>
      <c r="C2879" s="3" t="s">
        <v>6987</v>
      </c>
      <c r="D2879" s="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8313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8" t="s">
        <v>2878</v>
      </c>
      <c r="C2880" s="3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8313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8" t="s">
        <v>2879</v>
      </c>
      <c r="C2881" s="3" t="s">
        <v>6989</v>
      </c>
      <c r="D2881" s="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8313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60" hidden="1" x14ac:dyDescent="0.25">
      <c r="A2882">
        <v>2880</v>
      </c>
      <c r="B2882" s="8" t="s">
        <v>2880</v>
      </c>
      <c r="C2882" s="3" t="s">
        <v>6990</v>
      </c>
      <c r="D2882" s="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8313</v>
      </c>
      <c r="R2882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ref="U2882:U2945" si="229">YEAR(T2882)</f>
        <v>2015</v>
      </c>
    </row>
    <row r="2883" spans="1:21" ht="60" hidden="1" x14ac:dyDescent="0.25">
      <c r="A2883">
        <v>2881</v>
      </c>
      <c r="B2883" s="8" t="s">
        <v>2881</v>
      </c>
      <c r="C2883" s="3" t="s">
        <v>6991</v>
      </c>
      <c r="D2883" s="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2" t="s">
        <v>8313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60" hidden="1" x14ac:dyDescent="0.25">
      <c r="A2884">
        <v>2882</v>
      </c>
      <c r="B2884" s="8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8313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8" t="s">
        <v>2883</v>
      </c>
      <c r="C2885" s="3" t="s">
        <v>6993</v>
      </c>
      <c r="D2885" s="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8313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8" t="s">
        <v>2884</v>
      </c>
      <c r="C2886" s="3" t="s">
        <v>6994</v>
      </c>
      <c r="D2886" s="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8313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8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8313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8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8313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8" t="s">
        <v>2887</v>
      </c>
      <c r="C2889" s="3" t="s">
        <v>6997</v>
      </c>
      <c r="D2889" s="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8313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60" hidden="1" x14ac:dyDescent="0.25">
      <c r="A2890">
        <v>2888</v>
      </c>
      <c r="B2890" s="8" t="s">
        <v>2888</v>
      </c>
      <c r="C2890" s="3" t="s">
        <v>6998</v>
      </c>
      <c r="D2890" s="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8313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8" t="s">
        <v>2889</v>
      </c>
      <c r="C2891" s="3" t="s">
        <v>6999</v>
      </c>
      <c r="D2891" s="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8313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8" t="s">
        <v>2890</v>
      </c>
      <c r="C2892" s="3" t="s">
        <v>7000</v>
      </c>
      <c r="D2892" s="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8313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8" t="s">
        <v>2891</v>
      </c>
      <c r="C2893" s="3" t="s">
        <v>7001</v>
      </c>
      <c r="D2893" s="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8313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8" t="s">
        <v>2892</v>
      </c>
      <c r="C2894" s="3" t="s">
        <v>7002</v>
      </c>
      <c r="D2894" s="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8313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8" t="s">
        <v>2893</v>
      </c>
      <c r="C2895" s="3" t="s">
        <v>7003</v>
      </c>
      <c r="D2895" s="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8313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30" hidden="1" x14ac:dyDescent="0.25">
      <c r="A2896">
        <v>2894</v>
      </c>
      <c r="B2896" s="8" t="s">
        <v>2894</v>
      </c>
      <c r="C2896" s="3" t="s">
        <v>7004</v>
      </c>
      <c r="D2896" s="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8313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8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8313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8" t="s">
        <v>2896</v>
      </c>
      <c r="C2898" s="3" t="s">
        <v>7006</v>
      </c>
      <c r="D2898" s="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8313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8" t="s">
        <v>2897</v>
      </c>
      <c r="C2899" s="3" t="s">
        <v>7007</v>
      </c>
      <c r="D2899" s="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8313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8" t="s">
        <v>2898</v>
      </c>
      <c r="C2900" s="3" t="s">
        <v>7008</v>
      </c>
      <c r="D2900" s="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8313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8" t="s">
        <v>2899</v>
      </c>
      <c r="C2901" s="3" t="s">
        <v>7009</v>
      </c>
      <c r="D2901" s="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8313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8" t="s">
        <v>2900</v>
      </c>
      <c r="C2902" s="3" t="s">
        <v>7010</v>
      </c>
      <c r="D2902" s="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8313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8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8313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45" hidden="1" x14ac:dyDescent="0.25">
      <c r="A2904">
        <v>2902</v>
      </c>
      <c r="B2904" s="8" t="s">
        <v>2902</v>
      </c>
      <c r="C2904" s="3" t="s">
        <v>7012</v>
      </c>
      <c r="D2904" s="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8313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8" t="s">
        <v>2903</v>
      </c>
      <c r="C2905" s="3" t="s">
        <v>7013</v>
      </c>
      <c r="D2905" s="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8313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8" t="s">
        <v>2904</v>
      </c>
      <c r="C2906" s="3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8313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8" t="s">
        <v>2905</v>
      </c>
      <c r="C2907" s="3" t="s">
        <v>7015</v>
      </c>
      <c r="D2907" s="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8313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8" t="s">
        <v>2906</v>
      </c>
      <c r="C2908" s="3" t="s">
        <v>7016</v>
      </c>
      <c r="D2908" s="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8313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8" t="s">
        <v>2907</v>
      </c>
      <c r="C2909" s="3" t="s">
        <v>7017</v>
      </c>
      <c r="D2909" s="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8313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8" t="s">
        <v>2908</v>
      </c>
      <c r="C2910" s="3" t="s">
        <v>7018</v>
      </c>
      <c r="D2910" s="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8313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8" t="s">
        <v>2909</v>
      </c>
      <c r="C2911" s="3" t="s">
        <v>7019</v>
      </c>
      <c r="D2911" s="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8313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8" t="s">
        <v>2910</v>
      </c>
      <c r="C2912" s="3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8313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8" t="s">
        <v>2911</v>
      </c>
      <c r="C2913" s="3" t="s">
        <v>7021</v>
      </c>
      <c r="D2913" s="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8313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8" t="s">
        <v>2912</v>
      </c>
      <c r="C2914" s="3" t="s">
        <v>7022</v>
      </c>
      <c r="D2914" s="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8313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60" hidden="1" x14ac:dyDescent="0.25">
      <c r="A2915">
        <v>2913</v>
      </c>
      <c r="B2915" s="8" t="s">
        <v>2913</v>
      </c>
      <c r="C2915" s="3" t="s">
        <v>7023</v>
      </c>
      <c r="D2915" s="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8313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8" t="s">
        <v>2914</v>
      </c>
      <c r="C2916" s="3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8313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8" t="s">
        <v>2915</v>
      </c>
      <c r="C2917" s="3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8313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8" t="s">
        <v>2916</v>
      </c>
      <c r="C2918" s="3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8313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8" t="s">
        <v>2917</v>
      </c>
      <c r="C2919" s="3" t="s">
        <v>7027</v>
      </c>
      <c r="D2919" s="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8313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8" t="s">
        <v>2918</v>
      </c>
      <c r="C2920" s="3" t="s">
        <v>7028</v>
      </c>
      <c r="D2920" s="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8313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8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8313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8" t="s">
        <v>2920</v>
      </c>
      <c r="C2922" s="3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8313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8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8313</v>
      </c>
      <c r="R2923" t="s">
        <v>8333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8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8313</v>
      </c>
      <c r="R2924" t="s">
        <v>8333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8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8313</v>
      </c>
      <c r="R2925" t="s">
        <v>8333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8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8313</v>
      </c>
      <c r="R2926" t="s">
        <v>8333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8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8313</v>
      </c>
      <c r="R2927" t="s">
        <v>8333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8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8313</v>
      </c>
      <c r="R2928" t="s">
        <v>8333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8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8313</v>
      </c>
      <c r="R2929" t="s">
        <v>8333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8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8313</v>
      </c>
      <c r="R2930" t="s">
        <v>8333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8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8313</v>
      </c>
      <c r="R2931" t="s">
        <v>8333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8" t="s">
        <v>2930</v>
      </c>
      <c r="C2932" s="3" t="s">
        <v>7040</v>
      </c>
      <c r="D2932" s="4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8313</v>
      </c>
      <c r="R2932" t="s">
        <v>8333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8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8313</v>
      </c>
      <c r="R2933" t="s">
        <v>8333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8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8313</v>
      </c>
      <c r="R2934" t="s">
        <v>8333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8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8313</v>
      </c>
      <c r="R2935" t="s">
        <v>8333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8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8313</v>
      </c>
      <c r="R2936" t="s">
        <v>8333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8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8313</v>
      </c>
      <c r="R2937" t="s">
        <v>8333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8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8313</v>
      </c>
      <c r="R2938" t="s">
        <v>8333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8" t="s">
        <v>2937</v>
      </c>
      <c r="C2939" s="3" t="s">
        <v>7047</v>
      </c>
      <c r="D2939" s="4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8313</v>
      </c>
      <c r="R2939" t="s">
        <v>8333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8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8313</v>
      </c>
      <c r="R2940" t="s">
        <v>8333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60" hidden="1" x14ac:dyDescent="0.25">
      <c r="A2941">
        <v>2939</v>
      </c>
      <c r="B2941" s="8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8313</v>
      </c>
      <c r="R2941" t="s">
        <v>8333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8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8313</v>
      </c>
      <c r="R2942" t="s">
        <v>8333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8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8313</v>
      </c>
      <c r="R2943" t="s">
        <v>8314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8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8313</v>
      </c>
      <c r="R2944" t="s">
        <v>8314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8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8313</v>
      </c>
      <c r="R2945" t="s">
        <v>8314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8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8313</v>
      </c>
      <c r="R2946" t="s">
        <v>8314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ref="U2946:U3009" si="234">YEAR(T2946)</f>
        <v>2015</v>
      </c>
    </row>
    <row r="2947" spans="1:21" ht="60" hidden="1" x14ac:dyDescent="0.25">
      <c r="A2947">
        <v>2945</v>
      </c>
      <c r="B2947" s="8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2" t="s">
        <v>8313</v>
      </c>
      <c r="R2947" t="s">
        <v>8314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60" hidden="1" x14ac:dyDescent="0.25">
      <c r="A2948">
        <v>2946</v>
      </c>
      <c r="B2948" s="8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8313</v>
      </c>
      <c r="R2948" t="s">
        <v>8314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8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8313</v>
      </c>
      <c r="R2949" t="s">
        <v>8314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8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8313</v>
      </c>
      <c r="R2950" t="s">
        <v>8314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8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8313</v>
      </c>
      <c r="R2951" t="s">
        <v>8314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8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8313</v>
      </c>
      <c r="R2952" t="s">
        <v>8314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60" hidden="1" x14ac:dyDescent="0.25">
      <c r="A2953">
        <v>2951</v>
      </c>
      <c r="B2953" s="8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8313</v>
      </c>
      <c r="R2953" t="s">
        <v>8314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8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8313</v>
      </c>
      <c r="R2954" t="s">
        <v>8314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8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8313</v>
      </c>
      <c r="R2955" t="s">
        <v>8314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8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8313</v>
      </c>
      <c r="R2956" t="s">
        <v>8314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8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8313</v>
      </c>
      <c r="R2957" t="s">
        <v>8314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8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8313</v>
      </c>
      <c r="R2958" t="s">
        <v>8314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8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8313</v>
      </c>
      <c r="R2959" t="s">
        <v>8314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8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8313</v>
      </c>
      <c r="R2960" t="s">
        <v>8314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8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8313</v>
      </c>
      <c r="R2961" t="s">
        <v>8314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8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8313</v>
      </c>
      <c r="R2962" t="s">
        <v>8314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8" t="s">
        <v>2961</v>
      </c>
      <c r="C2963" s="3" t="s">
        <v>7071</v>
      </c>
      <c r="D2963" s="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8313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8" t="s">
        <v>2962</v>
      </c>
      <c r="C2964" s="3" t="s">
        <v>7072</v>
      </c>
      <c r="D2964" s="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8313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8" t="s">
        <v>2963</v>
      </c>
      <c r="C2965" s="3" t="s">
        <v>7073</v>
      </c>
      <c r="D2965" s="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8313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8" t="s">
        <v>2964</v>
      </c>
      <c r="C2966" s="3" t="s">
        <v>7074</v>
      </c>
      <c r="D2966" s="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8313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8" t="s">
        <v>2965</v>
      </c>
      <c r="C2967" s="3" t="s">
        <v>7075</v>
      </c>
      <c r="D2967" s="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8313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8" t="s">
        <v>2966</v>
      </c>
      <c r="C2968" s="3" t="s">
        <v>7076</v>
      </c>
      <c r="D2968" s="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8313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8" t="s">
        <v>2967</v>
      </c>
      <c r="C2969" s="3" t="s">
        <v>7077</v>
      </c>
      <c r="D2969" s="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8313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8" t="s">
        <v>2968</v>
      </c>
      <c r="C2970" s="3" t="s">
        <v>7078</v>
      </c>
      <c r="D2970" s="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8313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8" t="s">
        <v>2969</v>
      </c>
      <c r="C2971" s="3" t="s">
        <v>7079</v>
      </c>
      <c r="D2971" s="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8313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8" t="s">
        <v>2970</v>
      </c>
      <c r="C2972" s="3" t="s">
        <v>7080</v>
      </c>
      <c r="D2972" s="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8313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8" t="s">
        <v>2971</v>
      </c>
      <c r="C2973" s="3" t="s">
        <v>7081</v>
      </c>
      <c r="D2973" s="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8313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8" t="s">
        <v>2972</v>
      </c>
      <c r="C2974" s="3" t="s">
        <v>7082</v>
      </c>
      <c r="D2974" s="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8313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8" t="s">
        <v>2973</v>
      </c>
      <c r="C2975" s="3" t="s">
        <v>7083</v>
      </c>
      <c r="D2975" s="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8313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60" hidden="1" x14ac:dyDescent="0.25">
      <c r="A2976">
        <v>2974</v>
      </c>
      <c r="B2976" s="8" t="s">
        <v>2974</v>
      </c>
      <c r="C2976" s="3" t="s">
        <v>7084</v>
      </c>
      <c r="D2976" s="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8313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8" t="s">
        <v>2975</v>
      </c>
      <c r="C2977" s="3" t="s">
        <v>7085</v>
      </c>
      <c r="D2977" s="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8313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8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8313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8" t="s">
        <v>2977</v>
      </c>
      <c r="C2979" s="3" t="s">
        <v>7087</v>
      </c>
      <c r="D2979" s="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8313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8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8313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8" t="s">
        <v>2979</v>
      </c>
      <c r="C2981" s="3" t="s">
        <v>7089</v>
      </c>
      <c r="D2981" s="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8313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5" hidden="1" x14ac:dyDescent="0.25">
      <c r="A2982">
        <v>2980</v>
      </c>
      <c r="B2982" s="8" t="s">
        <v>2980</v>
      </c>
      <c r="C2982" s="3" t="s">
        <v>7090</v>
      </c>
      <c r="D2982" s="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8313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8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8313</v>
      </c>
      <c r="R2983" t="s">
        <v>8314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8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8313</v>
      </c>
      <c r="R2984" t="s">
        <v>8314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8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8313</v>
      </c>
      <c r="R2985" t="s">
        <v>8314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8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8313</v>
      </c>
      <c r="R2986" t="s">
        <v>8314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8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8313</v>
      </c>
      <c r="R2987" t="s">
        <v>8314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8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8313</v>
      </c>
      <c r="R2988" t="s">
        <v>8314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8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8313</v>
      </c>
      <c r="R2989" t="s">
        <v>8314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8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8313</v>
      </c>
      <c r="R2990" t="s">
        <v>8314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8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8313</v>
      </c>
      <c r="R2991" t="s">
        <v>8314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8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8313</v>
      </c>
      <c r="R2992" t="s">
        <v>8314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60" hidden="1" x14ac:dyDescent="0.25">
      <c r="A2993">
        <v>2991</v>
      </c>
      <c r="B2993" s="8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8313</v>
      </c>
      <c r="R2993" t="s">
        <v>8314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8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8313</v>
      </c>
      <c r="R2994" t="s">
        <v>8314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8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8313</v>
      </c>
      <c r="R2995" t="s">
        <v>8314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8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8313</v>
      </c>
      <c r="R2996" t="s">
        <v>8314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8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8313</v>
      </c>
      <c r="R2997" t="s">
        <v>8314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45" hidden="1" x14ac:dyDescent="0.25">
      <c r="A2998">
        <v>2996</v>
      </c>
      <c r="B2998" s="8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8313</v>
      </c>
      <c r="R2998" t="s">
        <v>8314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8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8313</v>
      </c>
      <c r="R2999" t="s">
        <v>8314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8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8313</v>
      </c>
      <c r="R3000" t="s">
        <v>8314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8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8313</v>
      </c>
      <c r="R3001" t="s">
        <v>8314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8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8313</v>
      </c>
      <c r="R3002" t="s">
        <v>8314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8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8313</v>
      </c>
      <c r="R3003" t="s">
        <v>8314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8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8313</v>
      </c>
      <c r="R3004" t="s">
        <v>8314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8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8313</v>
      </c>
      <c r="R3005" t="s">
        <v>8314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8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8313</v>
      </c>
      <c r="R3006" t="s">
        <v>8314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8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8313</v>
      </c>
      <c r="R3007" t="s">
        <v>8314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8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8313</v>
      </c>
      <c r="R3008" t="s">
        <v>8314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8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8313</v>
      </c>
      <c r="R3009" t="s">
        <v>8314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8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8313</v>
      </c>
      <c r="R3010" t="s">
        <v>8314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ref="U3010:U3073" si="239">YEAR(T3010)</f>
        <v>2016</v>
      </c>
    </row>
    <row r="3011" spans="1:21" ht="60" hidden="1" x14ac:dyDescent="0.25">
      <c r="A3011">
        <v>3009</v>
      </c>
      <c r="B3011" s="8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2" t="s">
        <v>8313</v>
      </c>
      <c r="R3011" t="s">
        <v>8314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60" hidden="1" x14ac:dyDescent="0.25">
      <c r="A3012">
        <v>3010</v>
      </c>
      <c r="B3012" s="8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8313</v>
      </c>
      <c r="R3012" t="s">
        <v>8314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5" hidden="1" x14ac:dyDescent="0.25">
      <c r="A3013">
        <v>3011</v>
      </c>
      <c r="B3013" s="8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8313</v>
      </c>
      <c r="R3013" t="s">
        <v>8314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8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8313</v>
      </c>
      <c r="R3014" t="s">
        <v>8314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8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8313</v>
      </c>
      <c r="R3015" t="s">
        <v>8314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8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8313</v>
      </c>
      <c r="R3016" t="s">
        <v>8314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8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8313</v>
      </c>
      <c r="R3017" t="s">
        <v>8314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8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8313</v>
      </c>
      <c r="R3018" t="s">
        <v>8314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8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8313</v>
      </c>
      <c r="R3019" t="s">
        <v>8314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8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8313</v>
      </c>
      <c r="R3020" t="s">
        <v>8314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8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8313</v>
      </c>
      <c r="R3021" t="s">
        <v>8314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8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8313</v>
      </c>
      <c r="R3022" t="s">
        <v>8314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8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8313</v>
      </c>
      <c r="R3023" t="s">
        <v>8314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8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8313</v>
      </c>
      <c r="R3024" t="s">
        <v>8314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8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8313</v>
      </c>
      <c r="R3025" t="s">
        <v>8314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8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8313</v>
      </c>
      <c r="R3026" t="s">
        <v>8314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8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8313</v>
      </c>
      <c r="R3027" t="s">
        <v>8314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8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8313</v>
      </c>
      <c r="R3028" t="s">
        <v>8314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8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8313</v>
      </c>
      <c r="R3029" t="s">
        <v>8314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8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8313</v>
      </c>
      <c r="R3030" t="s">
        <v>8314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8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8313</v>
      </c>
      <c r="R3031" t="s">
        <v>8314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8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8313</v>
      </c>
      <c r="R3032" t="s">
        <v>8314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8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8313</v>
      </c>
      <c r="R3033" t="s">
        <v>8314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8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8313</v>
      </c>
      <c r="R3034" t="s">
        <v>8314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8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8313</v>
      </c>
      <c r="R3035" t="s">
        <v>8314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8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8313</v>
      </c>
      <c r="R3036" t="s">
        <v>8314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8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8313</v>
      </c>
      <c r="R3037" t="s">
        <v>8314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8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8313</v>
      </c>
      <c r="R3038" t="s">
        <v>8314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8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8313</v>
      </c>
      <c r="R3039" t="s">
        <v>8314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8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8313</v>
      </c>
      <c r="R3040" t="s">
        <v>8314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8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8313</v>
      </c>
      <c r="R3041" t="s">
        <v>8314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8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8313</v>
      </c>
      <c r="R3042" t="s">
        <v>8314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8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8313</v>
      </c>
      <c r="R3043" t="s">
        <v>8314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60" hidden="1" x14ac:dyDescent="0.25">
      <c r="A3044">
        <v>3042</v>
      </c>
      <c r="B3044" s="8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8313</v>
      </c>
      <c r="R3044" t="s">
        <v>8314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8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8313</v>
      </c>
      <c r="R3045" t="s">
        <v>8314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8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8313</v>
      </c>
      <c r="R3046" t="s">
        <v>8314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8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8313</v>
      </c>
      <c r="R3047" t="s">
        <v>8314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8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8313</v>
      </c>
      <c r="R3048" t="s">
        <v>8314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8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8313</v>
      </c>
      <c r="R3049" t="s">
        <v>8314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8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8313</v>
      </c>
      <c r="R3050" t="s">
        <v>8314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8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8313</v>
      </c>
      <c r="R3051" t="s">
        <v>8314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8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8313</v>
      </c>
      <c r="R3052" t="s">
        <v>8314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8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8313</v>
      </c>
      <c r="R3053" t="s">
        <v>8314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8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8313</v>
      </c>
      <c r="R3054" t="s">
        <v>8314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8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8313</v>
      </c>
      <c r="R3055" t="s">
        <v>8314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8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8313</v>
      </c>
      <c r="R3056" t="s">
        <v>8314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8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8313</v>
      </c>
      <c r="R3057" t="s">
        <v>8314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8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8313</v>
      </c>
      <c r="R3058" t="s">
        <v>8314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8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8313</v>
      </c>
      <c r="R3059" t="s">
        <v>8314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8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8313</v>
      </c>
      <c r="R3060" t="s">
        <v>8314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8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8313</v>
      </c>
      <c r="R3061" t="s">
        <v>8314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8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8313</v>
      </c>
      <c r="R3062" t="s">
        <v>8314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8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8313</v>
      </c>
      <c r="R3063" t="s">
        <v>8314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8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8313</v>
      </c>
      <c r="R3064" t="s">
        <v>8314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8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8313</v>
      </c>
      <c r="R3065" t="s">
        <v>8314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8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8313</v>
      </c>
      <c r="R3066" t="s">
        <v>8314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8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8313</v>
      </c>
      <c r="R3067" t="s">
        <v>8314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8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8313</v>
      </c>
      <c r="R3068" t="s">
        <v>8314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8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8313</v>
      </c>
      <c r="R3069" t="s">
        <v>8314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8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8313</v>
      </c>
      <c r="R3070" t="s">
        <v>8314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8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8313</v>
      </c>
      <c r="R3071" t="s">
        <v>8314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8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8313</v>
      </c>
      <c r="R3072" t="s">
        <v>8314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8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8313</v>
      </c>
      <c r="R3073" t="s">
        <v>8314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8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8313</v>
      </c>
      <c r="R3074" t="s">
        <v>8314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ref="U3074:U3137" si="244">YEAR(T3074)</f>
        <v>2016</v>
      </c>
    </row>
    <row r="3075" spans="1:21" ht="45" hidden="1" x14ac:dyDescent="0.25">
      <c r="A3075">
        <v>3073</v>
      </c>
      <c r="B3075" s="8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2" t="s">
        <v>8313</v>
      </c>
      <c r="R3075" t="s">
        <v>8314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75" hidden="1" x14ac:dyDescent="0.25">
      <c r="A3076">
        <v>3074</v>
      </c>
      <c r="B3076" s="8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8313</v>
      </c>
      <c r="R3076" t="s">
        <v>8314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8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8313</v>
      </c>
      <c r="R3077" t="s">
        <v>8314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8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8313</v>
      </c>
      <c r="R3078" t="s">
        <v>8314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8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8313</v>
      </c>
      <c r="R3079" t="s">
        <v>8314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8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8313</v>
      </c>
      <c r="R3080" t="s">
        <v>8314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8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8313</v>
      </c>
      <c r="R3081" t="s">
        <v>8314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8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8313</v>
      </c>
      <c r="R3082" t="s">
        <v>8314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8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8313</v>
      </c>
      <c r="R3083" t="s">
        <v>8314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8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8313</v>
      </c>
      <c r="R3084" t="s">
        <v>8314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8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8313</v>
      </c>
      <c r="R3085" t="s">
        <v>8314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8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8313</v>
      </c>
      <c r="R3086" t="s">
        <v>8314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8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8313</v>
      </c>
      <c r="R3087" t="s">
        <v>8314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8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8313</v>
      </c>
      <c r="R3088" t="s">
        <v>8314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8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8313</v>
      </c>
      <c r="R3089" t="s">
        <v>8314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8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8313</v>
      </c>
      <c r="R3090" t="s">
        <v>8314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8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8313</v>
      </c>
      <c r="R3091" t="s">
        <v>8314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8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8313</v>
      </c>
      <c r="R3092" t="s">
        <v>8314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8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8313</v>
      </c>
      <c r="R3093" t="s">
        <v>8314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8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8313</v>
      </c>
      <c r="R3094" t="s">
        <v>8314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8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8313</v>
      </c>
      <c r="R3095" t="s">
        <v>8314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8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8313</v>
      </c>
      <c r="R3096" t="s">
        <v>8314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8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8313</v>
      </c>
      <c r="R3097" t="s">
        <v>8314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8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8313</v>
      </c>
      <c r="R3098" t="s">
        <v>8314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8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8313</v>
      </c>
      <c r="R3099" t="s">
        <v>8314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8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8313</v>
      </c>
      <c r="R3100" t="s">
        <v>8314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8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8313</v>
      </c>
      <c r="R3101" t="s">
        <v>8314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8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8313</v>
      </c>
      <c r="R3102" t="s">
        <v>8314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8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8313</v>
      </c>
      <c r="R3103" t="s">
        <v>8314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8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8313</v>
      </c>
      <c r="R3104" t="s">
        <v>8314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8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8313</v>
      </c>
      <c r="R3105" t="s">
        <v>8314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8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8313</v>
      </c>
      <c r="R3106" t="s">
        <v>8314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8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8313</v>
      </c>
      <c r="R3107" t="s">
        <v>8314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8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8313</v>
      </c>
      <c r="R3108" t="s">
        <v>8314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8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8313</v>
      </c>
      <c r="R3109" t="s">
        <v>8314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8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8313</v>
      </c>
      <c r="R3110" t="s">
        <v>8314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8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8313</v>
      </c>
      <c r="R3111" t="s">
        <v>8314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8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8313</v>
      </c>
      <c r="R3112" t="s">
        <v>8314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8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8313</v>
      </c>
      <c r="R3113" t="s">
        <v>8314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8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8313</v>
      </c>
      <c r="R3114" t="s">
        <v>8314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8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8313</v>
      </c>
      <c r="R3115" t="s">
        <v>8314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8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8313</v>
      </c>
      <c r="R3116" t="s">
        <v>8314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8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8313</v>
      </c>
      <c r="R3117" t="s">
        <v>8314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8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8313</v>
      </c>
      <c r="R3118" t="s">
        <v>8314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8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8313</v>
      </c>
      <c r="R3119" t="s">
        <v>8314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8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8313</v>
      </c>
      <c r="R3120" t="s">
        <v>8314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8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8313</v>
      </c>
      <c r="R3121" t="s">
        <v>8314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8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8313</v>
      </c>
      <c r="R3122" t="s">
        <v>8314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8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8313</v>
      </c>
      <c r="R3123" t="s">
        <v>8314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8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8313</v>
      </c>
      <c r="R3124" t="s">
        <v>8314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8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8313</v>
      </c>
      <c r="R3125" t="s">
        <v>8314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8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8313</v>
      </c>
      <c r="R3126" t="s">
        <v>8314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hidden="1" x14ac:dyDescent="0.25">
      <c r="A3127">
        <v>3125</v>
      </c>
      <c r="B3127" s="8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8313</v>
      </c>
      <c r="R3127" t="s">
        <v>8314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90" hidden="1" x14ac:dyDescent="0.25">
      <c r="A3128">
        <v>3126</v>
      </c>
      <c r="B3128" s="8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8313</v>
      </c>
      <c r="R3128" t="s">
        <v>8314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8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8313</v>
      </c>
      <c r="R3129" t="s">
        <v>8314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8" t="s">
        <v>3128</v>
      </c>
      <c r="C3130" s="3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8313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8" t="s">
        <v>3129</v>
      </c>
      <c r="C3131" s="3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8313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8" t="s">
        <v>3130</v>
      </c>
      <c r="C3132" s="3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8313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8" t="s">
        <v>3131</v>
      </c>
      <c r="C3133" s="3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8313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8" t="s">
        <v>3132</v>
      </c>
      <c r="C3134" s="3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8313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8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8313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8" t="s">
        <v>3134</v>
      </c>
      <c r="C3136" s="3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8313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8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8313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8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8313</v>
      </c>
      <c r="R3138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ref="U3138:U3201" si="249">YEAR(T3138)</f>
        <v>2017</v>
      </c>
    </row>
    <row r="3139" spans="1:21" ht="45" hidden="1" x14ac:dyDescent="0.25">
      <c r="A3139">
        <v>3137</v>
      </c>
      <c r="B3139" s="8" t="s">
        <v>3137</v>
      </c>
      <c r="C3139" s="3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2" t="s">
        <v>8313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60" hidden="1" x14ac:dyDescent="0.25">
      <c r="A3140">
        <v>3138</v>
      </c>
      <c r="B3140" s="8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8313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8" t="s">
        <v>3139</v>
      </c>
      <c r="C3141" s="3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8313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8" t="s">
        <v>3140</v>
      </c>
      <c r="C3142" s="3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8313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8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8313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8" t="s">
        <v>3142</v>
      </c>
      <c r="C3144" s="3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8313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8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8313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8" t="s">
        <v>3144</v>
      </c>
      <c r="C3146" s="3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8313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8" t="s">
        <v>3145</v>
      </c>
      <c r="C3147" s="3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8313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8" t="s">
        <v>3146</v>
      </c>
      <c r="C3148" s="3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8313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8" t="s">
        <v>3147</v>
      </c>
      <c r="C3149" s="3" t="s">
        <v>7257</v>
      </c>
      <c r="D3149" s="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8313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8" t="s">
        <v>3148</v>
      </c>
      <c r="C3150" s="3" t="s">
        <v>7258</v>
      </c>
      <c r="D3150" s="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8313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8" t="s">
        <v>3149</v>
      </c>
      <c r="C3151" s="3" t="s">
        <v>7259</v>
      </c>
      <c r="D3151" s="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8313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8" t="s">
        <v>3150</v>
      </c>
      <c r="C3152" s="3" t="s">
        <v>7260</v>
      </c>
      <c r="D3152" s="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8313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45" hidden="1" x14ac:dyDescent="0.25">
      <c r="A3153">
        <v>3151</v>
      </c>
      <c r="B3153" s="8" t="s">
        <v>3151</v>
      </c>
      <c r="C3153" s="3" t="s">
        <v>7261</v>
      </c>
      <c r="D3153" s="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8313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8" t="s">
        <v>3152</v>
      </c>
      <c r="C3154" s="3" t="s">
        <v>7262</v>
      </c>
      <c r="D3154" s="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8313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8" t="s">
        <v>3153</v>
      </c>
      <c r="C3155" s="3" t="s">
        <v>7263</v>
      </c>
      <c r="D3155" s="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8313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8" t="s">
        <v>3154</v>
      </c>
      <c r="C3156" s="3" t="s">
        <v>7264</v>
      </c>
      <c r="D3156" s="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8313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8" t="s">
        <v>3155</v>
      </c>
      <c r="C3157" s="3" t="s">
        <v>7265</v>
      </c>
      <c r="D3157" s="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8313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8" t="s">
        <v>3156</v>
      </c>
      <c r="C3158" s="3" t="s">
        <v>7266</v>
      </c>
      <c r="D3158" s="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8313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8" t="s">
        <v>3157</v>
      </c>
      <c r="C3159" s="3" t="s">
        <v>7267</v>
      </c>
      <c r="D3159" s="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8313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8" t="s">
        <v>3158</v>
      </c>
      <c r="C3160" s="3" t="s">
        <v>7268</v>
      </c>
      <c r="D3160" s="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8313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8" t="s">
        <v>3159</v>
      </c>
      <c r="C3161" s="3" t="s">
        <v>7269</v>
      </c>
      <c r="D3161" s="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8313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5" hidden="1" x14ac:dyDescent="0.25">
      <c r="A3162">
        <v>3160</v>
      </c>
      <c r="B3162" s="8" t="s">
        <v>3160</v>
      </c>
      <c r="C3162" s="3" t="s">
        <v>7270</v>
      </c>
      <c r="D3162" s="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8313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8" t="s">
        <v>3161</v>
      </c>
      <c r="C3163" s="3" t="s">
        <v>7271</v>
      </c>
      <c r="D3163" s="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8313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8" t="s">
        <v>3162</v>
      </c>
      <c r="C3164" s="3" t="s">
        <v>7272</v>
      </c>
      <c r="D3164" s="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8313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8" t="s">
        <v>3163</v>
      </c>
      <c r="C3165" s="3" t="s">
        <v>7273</v>
      </c>
      <c r="D3165" s="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8313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8" t="s">
        <v>3164</v>
      </c>
      <c r="C3166" s="3" t="s">
        <v>7274</v>
      </c>
      <c r="D3166" s="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8313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8" t="s">
        <v>3165</v>
      </c>
      <c r="C3167" s="3" t="s">
        <v>7275</v>
      </c>
      <c r="D3167" s="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8313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8" t="s">
        <v>3166</v>
      </c>
      <c r="C3168" s="3" t="s">
        <v>7276</v>
      </c>
      <c r="D3168" s="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8313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8" t="s">
        <v>3167</v>
      </c>
      <c r="C3169" s="3" t="s">
        <v>7277</v>
      </c>
      <c r="D3169" s="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8313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8" t="s">
        <v>3168</v>
      </c>
      <c r="C3170" s="3" t="s">
        <v>7278</v>
      </c>
      <c r="D3170" s="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8313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8" t="s">
        <v>3169</v>
      </c>
      <c r="C3171" s="3" t="s">
        <v>7279</v>
      </c>
      <c r="D3171" s="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8313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8" t="s">
        <v>3170</v>
      </c>
      <c r="C3172" s="3" t="s">
        <v>7280</v>
      </c>
      <c r="D3172" s="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8313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8" t="s">
        <v>3171</v>
      </c>
      <c r="C3173" s="3" t="s">
        <v>7281</v>
      </c>
      <c r="D3173" s="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8313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8" t="s">
        <v>3172</v>
      </c>
      <c r="C3174" s="3" t="s">
        <v>7282</v>
      </c>
      <c r="D3174" s="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8313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8" t="s">
        <v>3173</v>
      </c>
      <c r="C3175" s="3" t="s">
        <v>7283</v>
      </c>
      <c r="D3175" s="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8313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8" t="s">
        <v>3174</v>
      </c>
      <c r="C3176" s="3" t="s">
        <v>7284</v>
      </c>
      <c r="D3176" s="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8313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8" t="s">
        <v>3175</v>
      </c>
      <c r="C3177" s="3" t="s">
        <v>7285</v>
      </c>
      <c r="D3177" s="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8313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60" hidden="1" x14ac:dyDescent="0.25">
      <c r="A3178">
        <v>3176</v>
      </c>
      <c r="B3178" s="8" t="s">
        <v>3176</v>
      </c>
      <c r="C3178" s="3" t="s">
        <v>7286</v>
      </c>
      <c r="D3178" s="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8313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8" t="s">
        <v>3177</v>
      </c>
      <c r="C3179" s="3" t="s">
        <v>7287</v>
      </c>
      <c r="D3179" s="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8313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8" t="s">
        <v>3178</v>
      </c>
      <c r="C3180" s="3" t="s">
        <v>7288</v>
      </c>
      <c r="D3180" s="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8313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8" t="s">
        <v>3179</v>
      </c>
      <c r="C3181" s="3" t="s">
        <v>7289</v>
      </c>
      <c r="D3181" s="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8313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8" t="s">
        <v>3180</v>
      </c>
      <c r="C3182" s="3" t="s">
        <v>7290</v>
      </c>
      <c r="D3182" s="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8313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8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8313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8" t="s">
        <v>3182</v>
      </c>
      <c r="C3184" s="3" t="s">
        <v>7292</v>
      </c>
      <c r="D3184" s="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8313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5" hidden="1" x14ac:dyDescent="0.25">
      <c r="A3185">
        <v>3183</v>
      </c>
      <c r="B3185" s="8" t="s">
        <v>3183</v>
      </c>
      <c r="C3185" s="3" t="s">
        <v>7293</v>
      </c>
      <c r="D3185" s="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8313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8" t="s">
        <v>3184</v>
      </c>
      <c r="C3186" s="3" t="s">
        <v>7294</v>
      </c>
      <c r="D3186" s="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8313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8" t="s">
        <v>3185</v>
      </c>
      <c r="C3187" s="3" t="s">
        <v>7295</v>
      </c>
      <c r="D3187" s="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8313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8" t="s">
        <v>3186</v>
      </c>
      <c r="C3188" s="3" t="s">
        <v>7296</v>
      </c>
      <c r="D3188" s="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8313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8" t="s">
        <v>3187</v>
      </c>
      <c r="C3189" s="3" t="s">
        <v>7297</v>
      </c>
      <c r="D3189" s="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8313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8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8313</v>
      </c>
      <c r="R3190" t="s">
        <v>8333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8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8313</v>
      </c>
      <c r="R3191" t="s">
        <v>8333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8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8313</v>
      </c>
      <c r="R3192" t="s">
        <v>8333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8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8313</v>
      </c>
      <c r="R3193" t="s">
        <v>8333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8" t="s">
        <v>3192</v>
      </c>
      <c r="C3194" s="3" t="s">
        <v>7302</v>
      </c>
      <c r="D3194" s="4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8313</v>
      </c>
      <c r="R3194" t="s">
        <v>8333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8" t="s">
        <v>3193</v>
      </c>
      <c r="C3195" s="3" t="s">
        <v>7303</v>
      </c>
      <c r="D3195" s="4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8313</v>
      </c>
      <c r="R3195" t="s">
        <v>8333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8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8313</v>
      </c>
      <c r="R3196" t="s">
        <v>8333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8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8313</v>
      </c>
      <c r="R3197" t="s">
        <v>8333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8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8313</v>
      </c>
      <c r="R3198" t="s">
        <v>8333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8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8313</v>
      </c>
      <c r="R3199" t="s">
        <v>8333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8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8313</v>
      </c>
      <c r="R3200" t="s">
        <v>8333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8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8313</v>
      </c>
      <c r="R3201" t="s">
        <v>8333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8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8313</v>
      </c>
      <c r="R3202" t="s">
        <v>8333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ref="U3202:U3265" si="254">YEAR(T3202)</f>
        <v>2016</v>
      </c>
    </row>
    <row r="3203" spans="1:21" ht="60" hidden="1" x14ac:dyDescent="0.25">
      <c r="A3203">
        <v>3201</v>
      </c>
      <c r="B3203" s="8" t="s">
        <v>3201</v>
      </c>
      <c r="C3203" s="3" t="s">
        <v>7311</v>
      </c>
      <c r="D3203" s="4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2" t="s">
        <v>8313</v>
      </c>
      <c r="R3203" t="s">
        <v>8333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5" hidden="1" x14ac:dyDescent="0.25">
      <c r="A3204">
        <v>3202</v>
      </c>
      <c r="B3204" s="8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8313</v>
      </c>
      <c r="R3204" t="s">
        <v>8333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8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8313</v>
      </c>
      <c r="R3205" t="s">
        <v>8333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8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8313</v>
      </c>
      <c r="R3206" t="s">
        <v>8333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8" t="s">
        <v>3205</v>
      </c>
      <c r="C3207" s="3" t="s">
        <v>7315</v>
      </c>
      <c r="D3207" s="4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8313</v>
      </c>
      <c r="R3207" t="s">
        <v>8333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8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8313</v>
      </c>
      <c r="R3208" t="s">
        <v>8333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8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8313</v>
      </c>
      <c r="R3209" t="s">
        <v>8333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8" t="s">
        <v>3208</v>
      </c>
      <c r="C3210" s="3" t="s">
        <v>7318</v>
      </c>
      <c r="D3210" s="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8313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8" t="s">
        <v>3209</v>
      </c>
      <c r="C3211" s="3" t="s">
        <v>7319</v>
      </c>
      <c r="D3211" s="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8313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8" t="s">
        <v>3210</v>
      </c>
      <c r="C3212" s="3" t="s">
        <v>7320</v>
      </c>
      <c r="D3212" s="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8313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8" t="s">
        <v>3211</v>
      </c>
      <c r="C3213" s="3" t="s">
        <v>7321</v>
      </c>
      <c r="D3213" s="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8313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8" t="s">
        <v>3212</v>
      </c>
      <c r="C3214" s="3" t="s">
        <v>7322</v>
      </c>
      <c r="D3214" s="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8313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8" t="s">
        <v>3213</v>
      </c>
      <c r="C3215" s="3" t="s">
        <v>7323</v>
      </c>
      <c r="D3215" s="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8313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8" t="s">
        <v>3214</v>
      </c>
      <c r="C3216" s="3" t="s">
        <v>7324</v>
      </c>
      <c r="D3216" s="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8313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0" hidden="1" x14ac:dyDescent="0.25">
      <c r="A3217">
        <v>3215</v>
      </c>
      <c r="B3217" s="8" t="s">
        <v>3215</v>
      </c>
      <c r="C3217" s="3" t="s">
        <v>7325</v>
      </c>
      <c r="D3217" s="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8313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8" t="s">
        <v>3216</v>
      </c>
      <c r="C3218" s="3" t="s">
        <v>7326</v>
      </c>
      <c r="D3218" s="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8313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8" t="s">
        <v>3217</v>
      </c>
      <c r="C3219" s="3" t="s">
        <v>7327</v>
      </c>
      <c r="D3219" s="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8313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8" t="s">
        <v>3218</v>
      </c>
      <c r="C3220" s="3" t="s">
        <v>7328</v>
      </c>
      <c r="D3220" s="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8313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8" t="s">
        <v>3219</v>
      </c>
      <c r="C3221" s="3" t="s">
        <v>7329</v>
      </c>
      <c r="D3221" s="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8313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8" t="s">
        <v>3220</v>
      </c>
      <c r="C3222" s="3" t="s">
        <v>7330</v>
      </c>
      <c r="D3222" s="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8313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8" t="s">
        <v>3221</v>
      </c>
      <c r="C3223" s="3" t="s">
        <v>7331</v>
      </c>
      <c r="D3223" s="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8313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8" t="s">
        <v>3222</v>
      </c>
      <c r="C3224" s="3" t="s">
        <v>7332</v>
      </c>
      <c r="D3224" s="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8313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8" t="s">
        <v>3223</v>
      </c>
      <c r="C3225" s="3" t="s">
        <v>7333</v>
      </c>
      <c r="D3225" s="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8313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8" t="s">
        <v>3224</v>
      </c>
      <c r="C3226" s="3" t="s">
        <v>7334</v>
      </c>
      <c r="D3226" s="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8313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5" hidden="1" x14ac:dyDescent="0.25">
      <c r="A3227">
        <v>3225</v>
      </c>
      <c r="B3227" s="8" t="s">
        <v>3225</v>
      </c>
      <c r="C3227" s="3" t="s">
        <v>7335</v>
      </c>
      <c r="D3227" s="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8313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8" t="s">
        <v>3226</v>
      </c>
      <c r="C3228" s="3" t="s">
        <v>7336</v>
      </c>
      <c r="D3228" s="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8313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8" t="s">
        <v>3227</v>
      </c>
      <c r="C3229" s="3" t="s">
        <v>7337</v>
      </c>
      <c r="D3229" s="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8313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30" hidden="1" x14ac:dyDescent="0.25">
      <c r="A3230">
        <v>3228</v>
      </c>
      <c r="B3230" s="8" t="s">
        <v>3228</v>
      </c>
      <c r="C3230" s="3" t="s">
        <v>7338</v>
      </c>
      <c r="D3230" s="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8313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8" t="s">
        <v>3229</v>
      </c>
      <c r="C3231" s="3" t="s">
        <v>7339</v>
      </c>
      <c r="D3231" s="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8313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8" t="s">
        <v>3230</v>
      </c>
      <c r="C3232" s="3" t="s">
        <v>7340</v>
      </c>
      <c r="D3232" s="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8313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8" t="s">
        <v>3231</v>
      </c>
      <c r="C3233" s="3" t="s">
        <v>7341</v>
      </c>
      <c r="D3233" s="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8313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8" t="s">
        <v>3232</v>
      </c>
      <c r="C3234" s="3" t="s">
        <v>7342</v>
      </c>
      <c r="D3234" s="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8313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8" t="s">
        <v>3233</v>
      </c>
      <c r="C3235" s="3" t="s">
        <v>7343</v>
      </c>
      <c r="D3235" s="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8313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8" t="s">
        <v>3234</v>
      </c>
      <c r="C3236" s="3" t="s">
        <v>7344</v>
      </c>
      <c r="D3236" s="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8313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60" hidden="1" x14ac:dyDescent="0.25">
      <c r="A3237">
        <v>3235</v>
      </c>
      <c r="B3237" s="8" t="s">
        <v>3235</v>
      </c>
      <c r="C3237" s="3" t="s">
        <v>7345</v>
      </c>
      <c r="D3237" s="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8313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8" t="s">
        <v>3236</v>
      </c>
      <c r="C3238" s="3" t="s">
        <v>7346</v>
      </c>
      <c r="D3238" s="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8313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8" t="s">
        <v>3237</v>
      </c>
      <c r="C3239" s="3" t="s">
        <v>7347</v>
      </c>
      <c r="D3239" s="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8313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8" t="s">
        <v>3238</v>
      </c>
      <c r="C3240" s="3" t="s">
        <v>7348</v>
      </c>
      <c r="D3240" s="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8313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8" t="s">
        <v>3239</v>
      </c>
      <c r="C3241" s="3" t="s">
        <v>7349</v>
      </c>
      <c r="D3241" s="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8313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8" t="s">
        <v>3240</v>
      </c>
      <c r="C3242" s="3" t="s">
        <v>7350</v>
      </c>
      <c r="D3242" s="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8313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8" t="s">
        <v>3241</v>
      </c>
      <c r="C3243" s="3" t="s">
        <v>7351</v>
      </c>
      <c r="D3243" s="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8313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8" t="s">
        <v>3242</v>
      </c>
      <c r="C3244" s="3" t="s">
        <v>7352</v>
      </c>
      <c r="D3244" s="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8313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8" t="s">
        <v>3243</v>
      </c>
      <c r="C3245" s="3" t="s">
        <v>7353</v>
      </c>
      <c r="D3245" s="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8313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8" t="s">
        <v>3244</v>
      </c>
      <c r="C3246" s="3" t="s">
        <v>7354</v>
      </c>
      <c r="D3246" s="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8313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8" t="s">
        <v>3245</v>
      </c>
      <c r="C3247" s="3" t="s">
        <v>7355</v>
      </c>
      <c r="D3247" s="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8313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8" t="s">
        <v>3246</v>
      </c>
      <c r="C3248" s="3" t="s">
        <v>7356</v>
      </c>
      <c r="D3248" s="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8313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8" t="s">
        <v>3247</v>
      </c>
      <c r="C3249" s="3" t="s">
        <v>7357</v>
      </c>
      <c r="D3249" s="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8313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8" t="s">
        <v>3248</v>
      </c>
      <c r="C3250" s="3" t="s">
        <v>7358</v>
      </c>
      <c r="D3250" s="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8313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8" t="s">
        <v>3249</v>
      </c>
      <c r="C3251" s="3" t="s">
        <v>7359</v>
      </c>
      <c r="D3251" s="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8313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8" t="s">
        <v>3250</v>
      </c>
      <c r="C3252" s="3" t="s">
        <v>7360</v>
      </c>
      <c r="D3252" s="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8313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8" t="s">
        <v>3251</v>
      </c>
      <c r="C3253" s="3" t="s">
        <v>7361</v>
      </c>
      <c r="D3253" s="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8313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8" t="s">
        <v>3252</v>
      </c>
      <c r="C3254" s="3" t="s">
        <v>7362</v>
      </c>
      <c r="D3254" s="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8313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8" t="s">
        <v>3253</v>
      </c>
      <c r="C3255" s="3" t="s">
        <v>7363</v>
      </c>
      <c r="D3255" s="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8313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8" t="s">
        <v>3254</v>
      </c>
      <c r="C3256" s="3" t="s">
        <v>7364</v>
      </c>
      <c r="D3256" s="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8313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8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8313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8" t="s">
        <v>3256</v>
      </c>
      <c r="C3258" s="3" t="s">
        <v>7366</v>
      </c>
      <c r="D3258" s="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8313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8" t="s">
        <v>3257</v>
      </c>
      <c r="C3259" s="3" t="s">
        <v>7367</v>
      </c>
      <c r="D3259" s="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8313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8" t="s">
        <v>3258</v>
      </c>
      <c r="C3260" s="3" t="s">
        <v>7368</v>
      </c>
      <c r="D3260" s="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8313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60" hidden="1" x14ac:dyDescent="0.25">
      <c r="A3261">
        <v>3259</v>
      </c>
      <c r="B3261" s="8" t="s">
        <v>3259</v>
      </c>
      <c r="C3261" s="3" t="s">
        <v>7369</v>
      </c>
      <c r="D3261" s="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8313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8" t="s">
        <v>3260</v>
      </c>
      <c r="C3262" s="3" t="s">
        <v>7370</v>
      </c>
      <c r="D3262" s="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8313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8" t="s">
        <v>3261</v>
      </c>
      <c r="C3263" s="3" t="s">
        <v>7371</v>
      </c>
      <c r="D3263" s="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8313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8" t="s">
        <v>3262</v>
      </c>
      <c r="C3264" s="3" t="s">
        <v>7372</v>
      </c>
      <c r="D3264" s="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8313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8" t="s">
        <v>3263</v>
      </c>
      <c r="C3265" s="3" t="s">
        <v>7373</v>
      </c>
      <c r="D3265" s="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8313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8" t="s">
        <v>3264</v>
      </c>
      <c r="C3266" s="3" t="s">
        <v>7374</v>
      </c>
      <c r="D3266" s="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8313</v>
      </c>
      <c r="R3266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ref="U3266:U3329" si="259">YEAR(T3266)</f>
        <v>2015</v>
      </c>
    </row>
    <row r="3267" spans="1:21" ht="45" hidden="1" x14ac:dyDescent="0.25">
      <c r="A3267">
        <v>3265</v>
      </c>
      <c r="B3267" s="8" t="s">
        <v>3265</v>
      </c>
      <c r="C3267" s="3" t="s">
        <v>7375</v>
      </c>
      <c r="D3267" s="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2" t="s">
        <v>8313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5" hidden="1" x14ac:dyDescent="0.25">
      <c r="A3268">
        <v>3266</v>
      </c>
      <c r="B3268" s="8" t="s">
        <v>3266</v>
      </c>
      <c r="C3268" s="3" t="s">
        <v>7376</v>
      </c>
      <c r="D3268" s="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8313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8" t="s">
        <v>3267</v>
      </c>
      <c r="C3269" s="3" t="s">
        <v>7377</v>
      </c>
      <c r="D3269" s="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8313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8" t="s">
        <v>3268</v>
      </c>
      <c r="C3270" s="3" t="s">
        <v>7378</v>
      </c>
      <c r="D3270" s="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8313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8" t="s">
        <v>3269</v>
      </c>
      <c r="C3271" s="3" t="s">
        <v>7379</v>
      </c>
      <c r="D3271" s="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8313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8" t="s">
        <v>3270</v>
      </c>
      <c r="C3272" s="3" t="s">
        <v>7380</v>
      </c>
      <c r="D3272" s="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8313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8" t="s">
        <v>3271</v>
      </c>
      <c r="C3273" s="3" t="s">
        <v>7381</v>
      </c>
      <c r="D3273" s="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8313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8" t="s">
        <v>3272</v>
      </c>
      <c r="C3274" s="3" t="s">
        <v>7382</v>
      </c>
      <c r="D3274" s="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8313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8" t="s">
        <v>3273</v>
      </c>
      <c r="C3275" s="3" t="s">
        <v>7383</v>
      </c>
      <c r="D3275" s="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8313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8" t="s">
        <v>3274</v>
      </c>
      <c r="C3276" s="3" t="s">
        <v>7384</v>
      </c>
      <c r="D3276" s="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8313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8" t="s">
        <v>3275</v>
      </c>
      <c r="C3277" s="3" t="s">
        <v>7385</v>
      </c>
      <c r="D3277" s="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8313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8" t="s">
        <v>3276</v>
      </c>
      <c r="C3278" s="3" t="s">
        <v>7386</v>
      </c>
      <c r="D3278" s="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8313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8" t="s">
        <v>3277</v>
      </c>
      <c r="C3279" s="3" t="s">
        <v>7387</v>
      </c>
      <c r="D3279" s="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8313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8" t="s">
        <v>3278</v>
      </c>
      <c r="C3280" s="3" t="s">
        <v>7388</v>
      </c>
      <c r="D3280" s="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8313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8" t="s">
        <v>3279</v>
      </c>
      <c r="C3281" s="3" t="s">
        <v>7389</v>
      </c>
      <c r="D3281" s="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8313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8" t="s">
        <v>3280</v>
      </c>
      <c r="C3282" s="3" t="s">
        <v>7390</v>
      </c>
      <c r="D3282" s="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8313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8" t="s">
        <v>3281</v>
      </c>
      <c r="C3283" s="3" t="s">
        <v>7391</v>
      </c>
      <c r="D3283" s="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8313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8" t="s">
        <v>3282</v>
      </c>
      <c r="C3284" s="3" t="s">
        <v>7392</v>
      </c>
      <c r="D3284" s="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8313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8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8313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8" t="s">
        <v>3284</v>
      </c>
      <c r="C3286" s="3" t="s">
        <v>7394</v>
      </c>
      <c r="D3286" s="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8313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8" t="s">
        <v>3285</v>
      </c>
      <c r="C3287" s="3" t="s">
        <v>7395</v>
      </c>
      <c r="D3287" s="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8313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8" t="s">
        <v>3286</v>
      </c>
      <c r="C3288" s="3" t="s">
        <v>7396</v>
      </c>
      <c r="D3288" s="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8313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8" t="s">
        <v>3287</v>
      </c>
      <c r="C3289" s="3" t="s">
        <v>7397</v>
      </c>
      <c r="D3289" s="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8313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8" t="s">
        <v>3288</v>
      </c>
      <c r="C3290" s="3" t="s">
        <v>7398</v>
      </c>
      <c r="D3290" s="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8313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8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8313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8" t="s">
        <v>3290</v>
      </c>
      <c r="C3292" s="3" t="s">
        <v>7400</v>
      </c>
      <c r="D3292" s="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8313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8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8313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8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8313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8" t="s">
        <v>3293</v>
      </c>
      <c r="C3295" s="3" t="s">
        <v>7403</v>
      </c>
      <c r="D3295" s="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8313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8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8313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8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8313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8" t="s">
        <v>3296</v>
      </c>
      <c r="C3298" s="3" t="s">
        <v>7406</v>
      </c>
      <c r="D3298" s="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8313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8" t="s">
        <v>3297</v>
      </c>
      <c r="C3299" s="3" t="s">
        <v>7407</v>
      </c>
      <c r="D3299" s="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8313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8" t="s">
        <v>3298</v>
      </c>
      <c r="C3300" s="3" t="s">
        <v>7408</v>
      </c>
      <c r="D3300" s="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8313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8" t="s">
        <v>3299</v>
      </c>
      <c r="C3301" s="3" t="s">
        <v>7409</v>
      </c>
      <c r="D3301" s="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8313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8" t="s">
        <v>3300</v>
      </c>
      <c r="C3302" s="3" t="s">
        <v>7410</v>
      </c>
      <c r="D3302" s="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8313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8" t="s">
        <v>3301</v>
      </c>
      <c r="C3303" s="3" t="s">
        <v>7411</v>
      </c>
      <c r="D3303" s="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8313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8" t="s">
        <v>3302</v>
      </c>
      <c r="C3304" s="3" t="s">
        <v>7412</v>
      </c>
      <c r="D3304" s="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8313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8" t="s">
        <v>3303</v>
      </c>
      <c r="C3305" s="3" t="s">
        <v>7413</v>
      </c>
      <c r="D3305" s="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8313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8" t="s">
        <v>3304</v>
      </c>
      <c r="C3306" s="3" t="s">
        <v>7414</v>
      </c>
      <c r="D3306" s="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8313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8" t="s">
        <v>3305</v>
      </c>
      <c r="C3307" s="3" t="s">
        <v>7415</v>
      </c>
      <c r="D3307" s="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8313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8" t="s">
        <v>3306</v>
      </c>
      <c r="C3308" s="3" t="s">
        <v>7416</v>
      </c>
      <c r="D3308" s="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8313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8" t="s">
        <v>3307</v>
      </c>
      <c r="C3309" s="3" t="s">
        <v>7417</v>
      </c>
      <c r="D3309" s="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8313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8" t="s">
        <v>3308</v>
      </c>
      <c r="C3310" s="3" t="s">
        <v>7418</v>
      </c>
      <c r="D3310" s="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8313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8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8313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8" t="s">
        <v>3310</v>
      </c>
      <c r="C3312" s="3" t="s">
        <v>7420</v>
      </c>
      <c r="D3312" s="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8313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8" t="s">
        <v>3311</v>
      </c>
      <c r="C3313" s="3" t="s">
        <v>7421</v>
      </c>
      <c r="D3313" s="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8313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8" t="s">
        <v>3312</v>
      </c>
      <c r="C3314" s="3" t="s">
        <v>7422</v>
      </c>
      <c r="D3314" s="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8313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8" t="s">
        <v>3313</v>
      </c>
      <c r="C3315" s="3" t="s">
        <v>7423</v>
      </c>
      <c r="D3315" s="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8313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8" t="s">
        <v>3314</v>
      </c>
      <c r="C3316" s="3" t="s">
        <v>7424</v>
      </c>
      <c r="D3316" s="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8313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8" t="s">
        <v>3315</v>
      </c>
      <c r="C3317" s="3" t="s">
        <v>7425</v>
      </c>
      <c r="D3317" s="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8313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8" t="s">
        <v>3316</v>
      </c>
      <c r="C3318" s="3" t="s">
        <v>7426</v>
      </c>
      <c r="D3318" s="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8313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8" t="s">
        <v>3317</v>
      </c>
      <c r="C3319" s="3" t="s">
        <v>7427</v>
      </c>
      <c r="D3319" s="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8313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8" t="s">
        <v>3318</v>
      </c>
      <c r="C3320" s="3" t="s">
        <v>7428</v>
      </c>
      <c r="D3320" s="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8313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8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8313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5" hidden="1" x14ac:dyDescent="0.25">
      <c r="A3322">
        <v>3320</v>
      </c>
      <c r="B3322" s="8" t="s">
        <v>3320</v>
      </c>
      <c r="C3322" s="3" t="s">
        <v>7430</v>
      </c>
      <c r="D3322" s="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8313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8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8313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8" t="s">
        <v>3322</v>
      </c>
      <c r="C3324" s="3" t="s">
        <v>7432</v>
      </c>
      <c r="D3324" s="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8313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8" t="s">
        <v>3323</v>
      </c>
      <c r="C3325" s="3" t="s">
        <v>7433</v>
      </c>
      <c r="D3325" s="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8313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8" t="s">
        <v>3324</v>
      </c>
      <c r="C3326" s="3" t="s">
        <v>7434</v>
      </c>
      <c r="D3326" s="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8313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8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8313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8" t="s">
        <v>3326</v>
      </c>
      <c r="C3328" s="3" t="s">
        <v>7436</v>
      </c>
      <c r="D3328" s="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8313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8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8313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8" t="s">
        <v>3328</v>
      </c>
      <c r="C3330" s="3" t="s">
        <v>7438</v>
      </c>
      <c r="D3330" s="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8313</v>
      </c>
      <c r="R3330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ref="U3330:U3393" si="264">YEAR(T3330)</f>
        <v>2014</v>
      </c>
    </row>
    <row r="3331" spans="1:21" ht="45" x14ac:dyDescent="0.25">
      <c r="A3331">
        <v>3329</v>
      </c>
      <c r="B3331" s="8" t="s">
        <v>3329</v>
      </c>
      <c r="C3331" s="3" t="s">
        <v>7439</v>
      </c>
      <c r="D3331" s="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2" t="s">
        <v>8313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8" t="s">
        <v>3330</v>
      </c>
      <c r="C3332" s="3" t="s">
        <v>7440</v>
      </c>
      <c r="D3332" s="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8313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8" t="s">
        <v>3331</v>
      </c>
      <c r="C3333" s="3" t="s">
        <v>7441</v>
      </c>
      <c r="D3333" s="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8313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8" t="s">
        <v>3332</v>
      </c>
      <c r="C3334" s="3" t="s">
        <v>7442</v>
      </c>
      <c r="D3334" s="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8313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8" t="s">
        <v>3333</v>
      </c>
      <c r="C3335" s="3" t="s">
        <v>7443</v>
      </c>
      <c r="D3335" s="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8313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8" t="s">
        <v>3334</v>
      </c>
      <c r="C3336" s="3" t="s">
        <v>7444</v>
      </c>
      <c r="D3336" s="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8313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8" t="s">
        <v>3335</v>
      </c>
      <c r="C3337" s="3" t="s">
        <v>7445</v>
      </c>
      <c r="D3337" s="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8313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8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8313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8" t="s">
        <v>3337</v>
      </c>
      <c r="C3339" s="3" t="s">
        <v>7447</v>
      </c>
      <c r="D3339" s="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8313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8" t="s">
        <v>3338</v>
      </c>
      <c r="C3340" s="3" t="s">
        <v>7448</v>
      </c>
      <c r="D3340" s="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8313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8" t="s">
        <v>3339</v>
      </c>
      <c r="C3341" s="3" t="s">
        <v>7449</v>
      </c>
      <c r="D3341" s="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8313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8" t="s">
        <v>3340</v>
      </c>
      <c r="C3342" s="3" t="s">
        <v>7450</v>
      </c>
      <c r="D3342" s="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8313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8" t="s">
        <v>3341</v>
      </c>
      <c r="C3343" s="3" t="s">
        <v>7451</v>
      </c>
      <c r="D3343" s="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8313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8" t="s">
        <v>3342</v>
      </c>
      <c r="C3344" s="3" t="s">
        <v>7452</v>
      </c>
      <c r="D3344" s="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8313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8" t="s">
        <v>3343</v>
      </c>
      <c r="C3345" s="3" t="s">
        <v>7453</v>
      </c>
      <c r="D3345" s="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8313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8" t="s">
        <v>3344</v>
      </c>
      <c r="C3346" s="3" t="s">
        <v>7454</v>
      </c>
      <c r="D3346" s="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8313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8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8313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8" t="s">
        <v>3346</v>
      </c>
      <c r="C3348" s="3" t="s">
        <v>7456</v>
      </c>
      <c r="D3348" s="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8313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8" t="s">
        <v>3347</v>
      </c>
      <c r="C3349" s="3" t="s">
        <v>7457</v>
      </c>
      <c r="D3349" s="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8313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8" t="s">
        <v>3266</v>
      </c>
      <c r="C3350" s="3" t="s">
        <v>7458</v>
      </c>
      <c r="D3350" s="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8313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8" t="s">
        <v>3348</v>
      </c>
      <c r="C3351" s="3" t="s">
        <v>7459</v>
      </c>
      <c r="D3351" s="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8313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8" t="s">
        <v>3349</v>
      </c>
      <c r="C3352" s="3" t="s">
        <v>7460</v>
      </c>
      <c r="D3352" s="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8313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8" t="s">
        <v>3350</v>
      </c>
      <c r="C3353" s="3" t="s">
        <v>7461</v>
      </c>
      <c r="D3353" s="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8313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8" t="s">
        <v>3351</v>
      </c>
      <c r="C3354" s="3" t="s">
        <v>7462</v>
      </c>
      <c r="D3354" s="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8313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8" t="s">
        <v>3352</v>
      </c>
      <c r="C3355" s="3" t="s">
        <v>7463</v>
      </c>
      <c r="D3355" s="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8313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8" t="s">
        <v>3353</v>
      </c>
      <c r="C3356" s="3" t="s">
        <v>7464</v>
      </c>
      <c r="D3356" s="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8313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8" t="s">
        <v>3354</v>
      </c>
      <c r="C3357" s="3" t="s">
        <v>7465</v>
      </c>
      <c r="D3357" s="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8313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8" t="s">
        <v>3355</v>
      </c>
      <c r="C3358" s="3" t="s">
        <v>7466</v>
      </c>
      <c r="D3358" s="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8313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8" t="s">
        <v>3356</v>
      </c>
      <c r="C3359" s="3" t="s">
        <v>7467</v>
      </c>
      <c r="D3359" s="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8313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8" t="s">
        <v>3357</v>
      </c>
      <c r="C3360" s="3" t="s">
        <v>7468</v>
      </c>
      <c r="D3360" s="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8313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8" t="s">
        <v>3358</v>
      </c>
      <c r="C3361" s="3" t="s">
        <v>7469</v>
      </c>
      <c r="D3361" s="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8313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8" t="s">
        <v>3359</v>
      </c>
      <c r="C3362" s="3" t="s">
        <v>7470</v>
      </c>
      <c r="D3362" s="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8313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8" t="s">
        <v>3360</v>
      </c>
      <c r="C3363" s="3" t="s">
        <v>7471</v>
      </c>
      <c r="D3363" s="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8313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8" t="s">
        <v>3361</v>
      </c>
      <c r="C3364" s="3" t="s">
        <v>7472</v>
      </c>
      <c r="D3364" s="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8313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8" t="s">
        <v>3362</v>
      </c>
      <c r="C3365" s="3" t="s">
        <v>7473</v>
      </c>
      <c r="D3365" s="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8313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8" t="s">
        <v>3363</v>
      </c>
      <c r="C3366" s="3" t="s">
        <v>7474</v>
      </c>
      <c r="D3366" s="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8313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8" t="s">
        <v>3364</v>
      </c>
      <c r="C3367" s="3" t="s">
        <v>7475</v>
      </c>
      <c r="D3367" s="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8313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8" t="s">
        <v>3365</v>
      </c>
      <c r="C3368" s="3" t="s">
        <v>7476</v>
      </c>
      <c r="D3368" s="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8313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8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8313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8" t="s">
        <v>3367</v>
      </c>
      <c r="C3370" s="3" t="s">
        <v>7478</v>
      </c>
      <c r="D3370" s="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8313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5" hidden="1" x14ac:dyDescent="0.25">
      <c r="A3371">
        <v>3369</v>
      </c>
      <c r="B3371" s="8" t="s">
        <v>3368</v>
      </c>
      <c r="C3371" s="3" t="s">
        <v>7479</v>
      </c>
      <c r="D3371" s="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8313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0" hidden="1" x14ac:dyDescent="0.25">
      <c r="A3372">
        <v>3370</v>
      </c>
      <c r="B3372" s="8" t="s">
        <v>3369</v>
      </c>
      <c r="C3372" s="3" t="s">
        <v>7480</v>
      </c>
      <c r="D3372" s="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8313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8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8313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8" t="s">
        <v>3371</v>
      </c>
      <c r="C3374" s="3" t="s">
        <v>7482</v>
      </c>
      <c r="D3374" s="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8313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8" t="s">
        <v>3372</v>
      </c>
      <c r="C3375" s="3" t="s">
        <v>7483</v>
      </c>
      <c r="D3375" s="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8313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8" t="s">
        <v>3373</v>
      </c>
      <c r="C3376" s="3" t="s">
        <v>7484</v>
      </c>
      <c r="D3376" s="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8313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8" t="s">
        <v>3374</v>
      </c>
      <c r="C3377" s="3" t="s">
        <v>7485</v>
      </c>
      <c r="D3377" s="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8313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8" t="s">
        <v>3375</v>
      </c>
      <c r="C3378" s="3" t="s">
        <v>7486</v>
      </c>
      <c r="D3378" s="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8313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8" t="s">
        <v>3376</v>
      </c>
      <c r="C3379" s="3" t="s">
        <v>7487</v>
      </c>
      <c r="D3379" s="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8313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8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8313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8" t="s">
        <v>3378</v>
      </c>
      <c r="C3381" s="3" t="s">
        <v>7489</v>
      </c>
      <c r="D3381" s="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8313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8" t="s">
        <v>3379</v>
      </c>
      <c r="C3382" s="3" t="s">
        <v>7490</v>
      </c>
      <c r="D3382" s="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8313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8" t="s">
        <v>3380</v>
      </c>
      <c r="C3383" s="3" t="s">
        <v>7491</v>
      </c>
      <c r="D3383" s="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8313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8" t="s">
        <v>3381</v>
      </c>
      <c r="C3384" s="3" t="s">
        <v>7492</v>
      </c>
      <c r="D3384" s="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8313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8" t="s">
        <v>3382</v>
      </c>
      <c r="C3385" s="3" t="s">
        <v>7493</v>
      </c>
      <c r="D3385" s="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8313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8" t="s">
        <v>3383</v>
      </c>
      <c r="C3386" s="3" t="s">
        <v>7494</v>
      </c>
      <c r="D3386" s="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8313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8" t="s">
        <v>3384</v>
      </c>
      <c r="C3387" s="3" t="s">
        <v>7495</v>
      </c>
      <c r="D3387" s="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8313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8" t="s">
        <v>3385</v>
      </c>
      <c r="C3388" s="3" t="s">
        <v>7496</v>
      </c>
      <c r="D3388" s="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8313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8" t="s">
        <v>3386</v>
      </c>
      <c r="C3389" s="3" t="s">
        <v>7497</v>
      </c>
      <c r="D3389" s="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8313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8" t="s">
        <v>3387</v>
      </c>
      <c r="C3390" s="3" t="s">
        <v>7498</v>
      </c>
      <c r="D3390" s="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8313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8" t="s">
        <v>3388</v>
      </c>
      <c r="C3391" s="3" t="s">
        <v>7499</v>
      </c>
      <c r="D3391" s="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8313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8" t="s">
        <v>3389</v>
      </c>
      <c r="C3392" s="3" t="s">
        <v>7500</v>
      </c>
      <c r="D3392" s="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8313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8" t="s">
        <v>3390</v>
      </c>
      <c r="C3393" s="3" t="s">
        <v>7501</v>
      </c>
      <c r="D3393" s="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8313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8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8313</v>
      </c>
      <c r="R3394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ref="U3394:U3457" si="269">YEAR(T3394)</f>
        <v>2016</v>
      </c>
    </row>
    <row r="3395" spans="1:21" ht="45" hidden="1" x14ac:dyDescent="0.25">
      <c r="A3395">
        <v>3393</v>
      </c>
      <c r="B3395" s="8" t="s">
        <v>3392</v>
      </c>
      <c r="C3395" s="3" t="s">
        <v>7503</v>
      </c>
      <c r="D3395" s="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2" t="s">
        <v>8313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8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8313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8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8313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8" t="s">
        <v>3395</v>
      </c>
      <c r="C3398" s="3" t="s">
        <v>7506</v>
      </c>
      <c r="D3398" s="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8313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8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8313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8" t="s">
        <v>3397</v>
      </c>
      <c r="C3400" s="3" t="s">
        <v>7508</v>
      </c>
      <c r="D3400" s="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8313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8" t="s">
        <v>3398</v>
      </c>
      <c r="C3401" s="3" t="s">
        <v>7509</v>
      </c>
      <c r="D3401" s="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8313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8" t="s">
        <v>3399</v>
      </c>
      <c r="C3402" s="3" t="s">
        <v>7510</v>
      </c>
      <c r="D3402" s="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8313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8" t="s">
        <v>3400</v>
      </c>
      <c r="C3403" s="3" t="s">
        <v>7511</v>
      </c>
      <c r="D3403" s="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8313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8" t="s">
        <v>3401</v>
      </c>
      <c r="C3404" s="3" t="s">
        <v>7512</v>
      </c>
      <c r="D3404" s="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8313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8" t="s">
        <v>3402</v>
      </c>
      <c r="C3405" s="3" t="s">
        <v>7513</v>
      </c>
      <c r="D3405" s="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8313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8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8313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8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8313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8" t="s">
        <v>3405</v>
      </c>
      <c r="C3408" s="3" t="s">
        <v>7516</v>
      </c>
      <c r="D3408" s="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8313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8" t="s">
        <v>3406</v>
      </c>
      <c r="C3409" s="3" t="s">
        <v>7517</v>
      </c>
      <c r="D3409" s="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8313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8" t="s">
        <v>3407</v>
      </c>
      <c r="C3410" s="3" t="s">
        <v>7518</v>
      </c>
      <c r="D3410" s="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8313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8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8313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8" t="s">
        <v>3409</v>
      </c>
      <c r="C3412" s="3" t="s">
        <v>7520</v>
      </c>
      <c r="D3412" s="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8313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8" t="s">
        <v>3410</v>
      </c>
      <c r="C3413" s="3" t="s">
        <v>7521</v>
      </c>
      <c r="D3413" s="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8313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8" t="s">
        <v>3411</v>
      </c>
      <c r="C3414" s="3" t="s">
        <v>7522</v>
      </c>
      <c r="D3414" s="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8313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8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8313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8" t="s">
        <v>3413</v>
      </c>
      <c r="C3416" s="3" t="s">
        <v>7524</v>
      </c>
      <c r="D3416" s="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8313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8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8313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8" t="s">
        <v>3415</v>
      </c>
      <c r="C3418" s="3" t="s">
        <v>7526</v>
      </c>
      <c r="D3418" s="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8313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8" t="s">
        <v>3416</v>
      </c>
      <c r="C3419" s="3" t="s">
        <v>7527</v>
      </c>
      <c r="D3419" s="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8313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8" t="s">
        <v>3417</v>
      </c>
      <c r="C3420" s="3" t="s">
        <v>7528</v>
      </c>
      <c r="D3420" s="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8313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8" t="s">
        <v>3418</v>
      </c>
      <c r="C3421" s="3" t="s">
        <v>7529</v>
      </c>
      <c r="D3421" s="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8313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8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8313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8" t="s">
        <v>3420</v>
      </c>
      <c r="C3423" s="3" t="s">
        <v>7531</v>
      </c>
      <c r="D3423" s="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8313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8" t="s">
        <v>3421</v>
      </c>
      <c r="C3424" s="3" t="s">
        <v>7532</v>
      </c>
      <c r="D3424" s="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8313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8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8313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8" t="s">
        <v>3423</v>
      </c>
      <c r="C3426" s="3" t="s">
        <v>7534</v>
      </c>
      <c r="D3426" s="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8313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8" t="s">
        <v>3424</v>
      </c>
      <c r="C3427" s="3" t="s">
        <v>7535</v>
      </c>
      <c r="D3427" s="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8313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8" t="s">
        <v>3425</v>
      </c>
      <c r="C3428" s="3" t="s">
        <v>7536</v>
      </c>
      <c r="D3428" s="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8313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8" t="s">
        <v>3426</v>
      </c>
      <c r="C3429" s="3" t="s">
        <v>7537</v>
      </c>
      <c r="D3429" s="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8313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8" t="s">
        <v>3427</v>
      </c>
      <c r="C3430" s="3" t="s">
        <v>7538</v>
      </c>
      <c r="D3430" s="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8313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8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8313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8" t="s">
        <v>3429</v>
      </c>
      <c r="C3432" s="3" t="s">
        <v>7540</v>
      </c>
      <c r="D3432" s="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8313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8" t="s">
        <v>3430</v>
      </c>
      <c r="C3433" s="3" t="s">
        <v>7541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8313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8" t="s">
        <v>3431</v>
      </c>
      <c r="C3434" s="3" t="s">
        <v>7542</v>
      </c>
      <c r="D3434" s="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8313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8" t="s">
        <v>3432</v>
      </c>
      <c r="C3435" s="3" t="s">
        <v>7543</v>
      </c>
      <c r="D3435" s="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8313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8" t="s">
        <v>3433</v>
      </c>
      <c r="C3436" s="3" t="s">
        <v>7544</v>
      </c>
      <c r="D3436" s="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8313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8" t="s">
        <v>3434</v>
      </c>
      <c r="C3437" s="3" t="s">
        <v>7545</v>
      </c>
      <c r="D3437" s="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8313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8" t="s">
        <v>3435</v>
      </c>
      <c r="C3438" s="3" t="s">
        <v>7546</v>
      </c>
      <c r="D3438" s="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8313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8" t="s">
        <v>3436</v>
      </c>
      <c r="C3439" s="3" t="s">
        <v>7547</v>
      </c>
      <c r="D3439" s="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8313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8" t="s">
        <v>3437</v>
      </c>
      <c r="C3440" s="3" t="s">
        <v>7548</v>
      </c>
      <c r="D3440" s="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8313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8" t="s">
        <v>3438</v>
      </c>
      <c r="C3441" s="3" t="s">
        <v>7549</v>
      </c>
      <c r="D3441" s="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8313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8" t="s">
        <v>3439</v>
      </c>
      <c r="C3442" s="3" t="s">
        <v>7550</v>
      </c>
      <c r="D3442" s="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8313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8" t="s">
        <v>3440</v>
      </c>
      <c r="C3443" s="3" t="s">
        <v>7551</v>
      </c>
      <c r="D3443" s="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8313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8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8313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8" t="s">
        <v>3442</v>
      </c>
      <c r="C3445" s="3" t="s">
        <v>7553</v>
      </c>
      <c r="D3445" s="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8313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8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8313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8" t="s">
        <v>3444</v>
      </c>
      <c r="C3447" s="3" t="s">
        <v>7555</v>
      </c>
      <c r="D3447" s="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8313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8" t="s">
        <v>3445</v>
      </c>
      <c r="C3448" s="3" t="s">
        <v>7556</v>
      </c>
      <c r="D3448" s="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8313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8" t="s">
        <v>3446</v>
      </c>
      <c r="C3449" s="3" t="s">
        <v>7557</v>
      </c>
      <c r="D3449" s="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8313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8" t="s">
        <v>3447</v>
      </c>
      <c r="C3450" s="3" t="s">
        <v>7558</v>
      </c>
      <c r="D3450" s="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8313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8" t="s">
        <v>3448</v>
      </c>
      <c r="C3451" s="3" t="s">
        <v>7559</v>
      </c>
      <c r="D3451" s="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8313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8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8313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8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8313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8" t="s">
        <v>3451</v>
      </c>
      <c r="C3454" s="3" t="s">
        <v>7562</v>
      </c>
      <c r="D3454" s="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8313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8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8313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8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8313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8" t="s">
        <v>3454</v>
      </c>
      <c r="C3457" s="3" t="s">
        <v>7565</v>
      </c>
      <c r="D3457" s="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8313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8" t="s">
        <v>3455</v>
      </c>
      <c r="C3458" s="3" t="s">
        <v>7566</v>
      </c>
      <c r="D3458" s="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8313</v>
      </c>
      <c r="R3458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ref="U3458:U3521" si="274">YEAR(T3458)</f>
        <v>2014</v>
      </c>
    </row>
    <row r="3459" spans="1:21" ht="30" hidden="1" x14ac:dyDescent="0.25">
      <c r="A3459">
        <v>3457</v>
      </c>
      <c r="B3459" s="8" t="s">
        <v>3456</v>
      </c>
      <c r="C3459" s="3" t="s">
        <v>7567</v>
      </c>
      <c r="D3459" s="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2" t="s">
        <v>8313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60" hidden="1" x14ac:dyDescent="0.25">
      <c r="A3460">
        <v>3458</v>
      </c>
      <c r="B3460" s="8" t="s">
        <v>3457</v>
      </c>
      <c r="C3460" s="3" t="s">
        <v>7568</v>
      </c>
      <c r="D3460" s="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8313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8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8313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8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8313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8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8313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8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8313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8" t="s">
        <v>3462</v>
      </c>
      <c r="C3465" s="3" t="s">
        <v>7573</v>
      </c>
      <c r="D3465" s="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8313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8" t="s">
        <v>3463</v>
      </c>
      <c r="C3466" s="3" t="s">
        <v>7574</v>
      </c>
      <c r="D3466" s="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8313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8" t="s">
        <v>3464</v>
      </c>
      <c r="C3467" s="3" t="s">
        <v>7575</v>
      </c>
      <c r="D3467" s="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8313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8" t="s">
        <v>3465</v>
      </c>
      <c r="C3468" s="3" t="s">
        <v>7576</v>
      </c>
      <c r="D3468" s="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8313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8" t="s">
        <v>3466</v>
      </c>
      <c r="C3469" s="3" t="s">
        <v>7577</v>
      </c>
      <c r="D3469" s="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8313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8" t="s">
        <v>3467</v>
      </c>
      <c r="C3470" s="3" t="s">
        <v>7578</v>
      </c>
      <c r="D3470" s="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8313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8" t="s">
        <v>3468</v>
      </c>
      <c r="C3471" s="3" t="s">
        <v>7579</v>
      </c>
      <c r="D3471" s="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8313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8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8313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8" t="s">
        <v>3470</v>
      </c>
      <c r="C3473" s="3" t="s">
        <v>7581</v>
      </c>
      <c r="D3473" s="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8313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8" t="s">
        <v>3471</v>
      </c>
      <c r="C3474" s="3" t="s">
        <v>7582</v>
      </c>
      <c r="D3474" s="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8313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8" t="s">
        <v>3472</v>
      </c>
      <c r="C3475" s="3" t="s">
        <v>7583</v>
      </c>
      <c r="D3475" s="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8313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8" t="s">
        <v>3473</v>
      </c>
      <c r="C3476" s="3" t="s">
        <v>7584</v>
      </c>
      <c r="D3476" s="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8313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8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8313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8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8313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8" t="s">
        <v>3476</v>
      </c>
      <c r="C3479" s="3" t="s">
        <v>7587</v>
      </c>
      <c r="D3479" s="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8313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8" t="s">
        <v>3477</v>
      </c>
      <c r="C3480" s="3" t="s">
        <v>7588</v>
      </c>
      <c r="D3480" s="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8313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8" t="s">
        <v>3478</v>
      </c>
      <c r="C3481" s="3" t="s">
        <v>7589</v>
      </c>
      <c r="D3481" s="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8313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8" t="s">
        <v>3479</v>
      </c>
      <c r="C3482" s="3" t="s">
        <v>7590</v>
      </c>
      <c r="D3482" s="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8313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8" t="s">
        <v>3480</v>
      </c>
      <c r="C3483" s="3" t="s">
        <v>7591</v>
      </c>
      <c r="D3483" s="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8313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8" t="s">
        <v>3481</v>
      </c>
      <c r="C3484" s="3" t="s">
        <v>7592</v>
      </c>
      <c r="D3484" s="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8313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8" t="s">
        <v>3482</v>
      </c>
      <c r="C3485" s="3" t="s">
        <v>7593</v>
      </c>
      <c r="D3485" s="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8313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8" t="s">
        <v>3483</v>
      </c>
      <c r="C3486" s="3" t="s">
        <v>7594</v>
      </c>
      <c r="D3486" s="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8313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8" t="s">
        <v>3484</v>
      </c>
      <c r="C3487" s="3" t="s">
        <v>7595</v>
      </c>
      <c r="D3487" s="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8313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8" t="s">
        <v>3485</v>
      </c>
      <c r="C3488" s="3" t="s">
        <v>7596</v>
      </c>
      <c r="D3488" s="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8313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8" t="s">
        <v>3486</v>
      </c>
      <c r="C3489" s="3" t="s">
        <v>7597</v>
      </c>
      <c r="D3489" s="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8313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8" t="s">
        <v>3487</v>
      </c>
      <c r="C3490" s="3" t="s">
        <v>7598</v>
      </c>
      <c r="D3490" s="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8313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8" t="s">
        <v>3488</v>
      </c>
      <c r="C3491" s="3" t="s">
        <v>7599</v>
      </c>
      <c r="D3491" s="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8313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8" t="s">
        <v>3489</v>
      </c>
      <c r="C3492" s="3" t="s">
        <v>7600</v>
      </c>
      <c r="D3492" s="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8313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8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8313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8" t="s">
        <v>3491</v>
      </c>
      <c r="C3494" s="3" t="s">
        <v>7602</v>
      </c>
      <c r="D3494" s="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8313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8" t="s">
        <v>3492</v>
      </c>
      <c r="C3495" s="3" t="s">
        <v>7603</v>
      </c>
      <c r="D3495" s="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8313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8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8313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8" t="s">
        <v>3494</v>
      </c>
      <c r="C3497" s="3" t="s">
        <v>7605</v>
      </c>
      <c r="D3497" s="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8313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8" t="s">
        <v>3495</v>
      </c>
      <c r="C3498" s="3" t="s">
        <v>7606</v>
      </c>
      <c r="D3498" s="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8313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8" t="s">
        <v>3496</v>
      </c>
      <c r="C3499" s="3" t="s">
        <v>7607</v>
      </c>
      <c r="D3499" s="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8313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8" t="s">
        <v>3497</v>
      </c>
      <c r="C3500" s="3" t="s">
        <v>7608</v>
      </c>
      <c r="D3500" s="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8313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8" t="s">
        <v>3498</v>
      </c>
      <c r="C3501" s="3" t="s">
        <v>7609</v>
      </c>
      <c r="D3501" s="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8313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8" t="s">
        <v>3499</v>
      </c>
      <c r="C3502" s="3" t="s">
        <v>7610</v>
      </c>
      <c r="D3502" s="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8313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8" t="s">
        <v>3500</v>
      </c>
      <c r="C3503" s="3" t="s">
        <v>7611</v>
      </c>
      <c r="D3503" s="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8313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8" t="s">
        <v>3501</v>
      </c>
      <c r="C3504" s="3" t="s">
        <v>7612</v>
      </c>
      <c r="D3504" s="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8313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8" t="s">
        <v>3502</v>
      </c>
      <c r="C3505" s="3" t="s">
        <v>7613</v>
      </c>
      <c r="D3505" s="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8313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8" t="s">
        <v>3503</v>
      </c>
      <c r="C3506" s="3" t="s">
        <v>7614</v>
      </c>
      <c r="D3506" s="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8313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8" t="s">
        <v>3504</v>
      </c>
      <c r="C3507" s="3" t="s">
        <v>7615</v>
      </c>
      <c r="D3507" s="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8313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8" t="s">
        <v>3505</v>
      </c>
      <c r="C3508" s="3" t="s">
        <v>7616</v>
      </c>
      <c r="D3508" s="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8313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8" t="s">
        <v>3506</v>
      </c>
      <c r="C3509" s="3" t="s">
        <v>7617</v>
      </c>
      <c r="D3509" s="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8313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8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8313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8" t="s">
        <v>3508</v>
      </c>
      <c r="C3511" s="3" t="s">
        <v>7619</v>
      </c>
      <c r="D3511" s="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8313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8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8313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8" t="s">
        <v>3510</v>
      </c>
      <c r="C3513" s="3" t="s">
        <v>7621</v>
      </c>
      <c r="D3513" s="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8313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8" t="s">
        <v>3511</v>
      </c>
      <c r="C3514" s="3" t="s">
        <v>7622</v>
      </c>
      <c r="D3514" s="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8313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8" t="s">
        <v>3512</v>
      </c>
      <c r="C3515" s="3" t="s">
        <v>7623</v>
      </c>
      <c r="D3515" s="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8313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8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8313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8" t="s">
        <v>3514</v>
      </c>
      <c r="C3517" s="3" t="s">
        <v>7625</v>
      </c>
      <c r="D3517" s="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8313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8" t="s">
        <v>3515</v>
      </c>
      <c r="C3518" s="3" t="s">
        <v>7626</v>
      </c>
      <c r="D3518" s="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8313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8" t="s">
        <v>3516</v>
      </c>
      <c r="C3519" s="3" t="s">
        <v>7627</v>
      </c>
      <c r="D3519" s="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8313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8" t="s">
        <v>3517</v>
      </c>
      <c r="C3520" s="3" t="s">
        <v>7628</v>
      </c>
      <c r="D3520" s="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8313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8" t="s">
        <v>3518</v>
      </c>
      <c r="C3521" s="3" t="s">
        <v>7629</v>
      </c>
      <c r="D3521" s="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8313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8" t="s">
        <v>3519</v>
      </c>
      <c r="C3522" s="3" t="s">
        <v>7630</v>
      </c>
      <c r="D3522" s="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8313</v>
      </c>
      <c r="R3522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ref="U3522:U3585" si="279">YEAR(T3522)</f>
        <v>2015</v>
      </c>
    </row>
    <row r="3523" spans="1:21" ht="60" hidden="1" x14ac:dyDescent="0.25">
      <c r="A3523">
        <v>3521</v>
      </c>
      <c r="B3523" s="8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2" t="s">
        <v>8313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8" t="s">
        <v>3521</v>
      </c>
      <c r="C3524" s="3" t="s">
        <v>7632</v>
      </c>
      <c r="D3524" s="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8313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8" t="s">
        <v>3522</v>
      </c>
      <c r="C3525" s="3" t="s">
        <v>7633</v>
      </c>
      <c r="D3525" s="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8313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8" t="s">
        <v>3523</v>
      </c>
      <c r="C3526" s="3" t="s">
        <v>7634</v>
      </c>
      <c r="D3526" s="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8313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8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8313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8" t="s">
        <v>3525</v>
      </c>
      <c r="C3528" s="3" t="s">
        <v>7636</v>
      </c>
      <c r="D3528" s="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8313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8" t="s">
        <v>3526</v>
      </c>
      <c r="C3529" s="3" t="s">
        <v>7637</v>
      </c>
      <c r="D3529" s="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8313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8" t="s">
        <v>3527</v>
      </c>
      <c r="C3530" s="3" t="s">
        <v>7638</v>
      </c>
      <c r="D3530" s="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8313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60" hidden="1" x14ac:dyDescent="0.25">
      <c r="A3531">
        <v>3529</v>
      </c>
      <c r="B3531" s="8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8313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8" t="s">
        <v>3529</v>
      </c>
      <c r="C3532" s="3" t="s">
        <v>7640</v>
      </c>
      <c r="D3532" s="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8313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8" t="s">
        <v>3530</v>
      </c>
      <c r="C3533" s="3" t="s">
        <v>7641</v>
      </c>
      <c r="D3533" s="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8313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8" t="s">
        <v>3531</v>
      </c>
      <c r="C3534" s="3" t="s">
        <v>7642</v>
      </c>
      <c r="D3534" s="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8313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8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8313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8" t="s">
        <v>3533</v>
      </c>
      <c r="C3536" s="3" t="s">
        <v>7644</v>
      </c>
      <c r="D3536" s="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8313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8" t="s">
        <v>3534</v>
      </c>
      <c r="C3537" s="3" t="s">
        <v>7645</v>
      </c>
      <c r="D3537" s="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8313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8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8313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8" t="s">
        <v>3536</v>
      </c>
      <c r="C3539" s="3" t="s">
        <v>7647</v>
      </c>
      <c r="D3539" s="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8313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8" t="s">
        <v>3537</v>
      </c>
      <c r="C3540" s="3" t="s">
        <v>7648</v>
      </c>
      <c r="D3540" s="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8313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8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8313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8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8313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8" t="s">
        <v>3540</v>
      </c>
      <c r="C3543" s="3" t="s">
        <v>7651</v>
      </c>
      <c r="D3543" s="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8313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8" t="s">
        <v>3541</v>
      </c>
      <c r="C3544" s="3" t="s">
        <v>7652</v>
      </c>
      <c r="D3544" s="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8313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8" t="s">
        <v>3542</v>
      </c>
      <c r="C3545" s="3" t="s">
        <v>7653</v>
      </c>
      <c r="D3545" s="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8313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8" t="s">
        <v>3543</v>
      </c>
      <c r="C3546" s="3" t="s">
        <v>7654</v>
      </c>
      <c r="D3546" s="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8313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8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8313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8" t="s">
        <v>3545</v>
      </c>
      <c r="C3548" s="3" t="s">
        <v>7656</v>
      </c>
      <c r="D3548" s="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8313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8" t="s">
        <v>3546</v>
      </c>
      <c r="C3549" s="3" t="s">
        <v>7657</v>
      </c>
      <c r="D3549" s="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8313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8" t="s">
        <v>3547</v>
      </c>
      <c r="C3550" s="3" t="s">
        <v>7658</v>
      </c>
      <c r="D3550" s="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8313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8" t="s">
        <v>3548</v>
      </c>
      <c r="C3551" s="3" t="s">
        <v>7659</v>
      </c>
      <c r="D3551" s="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8313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8" t="s">
        <v>3549</v>
      </c>
      <c r="C3552" s="3" t="s">
        <v>7660</v>
      </c>
      <c r="D3552" s="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8313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8" t="s">
        <v>3550</v>
      </c>
      <c r="C3553" s="3" t="s">
        <v>7661</v>
      </c>
      <c r="D3553" s="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8313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8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8313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8" t="s">
        <v>3552</v>
      </c>
      <c r="C3555" s="3" t="s">
        <v>7663</v>
      </c>
      <c r="D3555" s="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8313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8" t="s">
        <v>3553</v>
      </c>
      <c r="C3556" s="3" t="s">
        <v>7664</v>
      </c>
      <c r="D3556" s="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8313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8" t="s">
        <v>3554</v>
      </c>
      <c r="C3557" s="3" t="s">
        <v>7665</v>
      </c>
      <c r="D3557" s="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8313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8" t="s">
        <v>3555</v>
      </c>
      <c r="C3558" s="3" t="s">
        <v>7666</v>
      </c>
      <c r="D3558" s="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8313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8" t="s">
        <v>3556</v>
      </c>
      <c r="C3559" s="3" t="s">
        <v>7667</v>
      </c>
      <c r="D3559" s="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8313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8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8313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8" t="s">
        <v>3558</v>
      </c>
      <c r="C3561" s="3" t="s">
        <v>7669</v>
      </c>
      <c r="D3561" s="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8313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8" t="s">
        <v>3559</v>
      </c>
      <c r="C3562" s="3" t="s">
        <v>7670</v>
      </c>
      <c r="D3562" s="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8313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8" t="s">
        <v>3560</v>
      </c>
      <c r="C3563" s="3" t="s">
        <v>7671</v>
      </c>
      <c r="D3563" s="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8313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8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8313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8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8313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8" t="s">
        <v>3563</v>
      </c>
      <c r="C3566" s="3" t="s">
        <v>7674</v>
      </c>
      <c r="D3566" s="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8313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8" t="s">
        <v>3564</v>
      </c>
      <c r="C3567" s="3" t="s">
        <v>7675</v>
      </c>
      <c r="D3567" s="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8313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8" t="s">
        <v>3565</v>
      </c>
      <c r="C3568" s="3" t="s">
        <v>7676</v>
      </c>
      <c r="D3568" s="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8313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8" t="s">
        <v>3566</v>
      </c>
      <c r="C3569" s="3" t="s">
        <v>7677</v>
      </c>
      <c r="D3569" s="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8313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8" t="s">
        <v>3567</v>
      </c>
      <c r="C3570" s="3" t="s">
        <v>7678</v>
      </c>
      <c r="D3570" s="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8313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8" t="s">
        <v>3568</v>
      </c>
      <c r="C3571" s="3" t="s">
        <v>7679</v>
      </c>
      <c r="D3571" s="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8313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5" hidden="1" x14ac:dyDescent="0.25">
      <c r="A3572">
        <v>3570</v>
      </c>
      <c r="B3572" s="8" t="s">
        <v>3569</v>
      </c>
      <c r="C3572" s="3" t="s">
        <v>7680</v>
      </c>
      <c r="D3572" s="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8313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8" t="s">
        <v>3570</v>
      </c>
      <c r="C3573" s="3" t="s">
        <v>7681</v>
      </c>
      <c r="D3573" s="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8313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8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8313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8" t="s">
        <v>3572</v>
      </c>
      <c r="C3575" s="3" t="s">
        <v>7683</v>
      </c>
      <c r="D3575" s="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8313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8" t="s">
        <v>3573</v>
      </c>
      <c r="C3576" s="3" t="s">
        <v>7684</v>
      </c>
      <c r="D3576" s="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8313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8" t="s">
        <v>3574</v>
      </c>
      <c r="C3577" s="3" t="s">
        <v>7685</v>
      </c>
      <c r="D3577" s="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8313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8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8313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8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8313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8" t="s">
        <v>3577</v>
      </c>
      <c r="C3580" s="3" t="s">
        <v>7688</v>
      </c>
      <c r="D3580" s="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8313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8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8313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8" t="s">
        <v>3579</v>
      </c>
      <c r="C3582" s="3" t="s">
        <v>7690</v>
      </c>
      <c r="D3582" s="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8313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8" t="s">
        <v>3580</v>
      </c>
      <c r="C3583" s="3" t="s">
        <v>7691</v>
      </c>
      <c r="D3583" s="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8313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8" t="s">
        <v>3581</v>
      </c>
      <c r="C3584" s="3" t="s">
        <v>7692</v>
      </c>
      <c r="D3584" s="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8313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8" t="s">
        <v>3582</v>
      </c>
      <c r="C3585" s="3" t="s">
        <v>7693</v>
      </c>
      <c r="D3585" s="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8313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8" t="s">
        <v>3583</v>
      </c>
      <c r="C3586" s="3" t="s">
        <v>7694</v>
      </c>
      <c r="D3586" s="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8313</v>
      </c>
      <c r="R3586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ref="U3586:U3649" si="284">YEAR(T3586)</f>
        <v>2015</v>
      </c>
    </row>
    <row r="3587" spans="1:21" ht="45" hidden="1" x14ac:dyDescent="0.25">
      <c r="A3587">
        <v>3585</v>
      </c>
      <c r="B3587" s="8" t="s">
        <v>3584</v>
      </c>
      <c r="C3587" s="3" t="s">
        <v>7695</v>
      </c>
      <c r="D3587" s="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2" t="s">
        <v>8313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ht="30" hidden="1" x14ac:dyDescent="0.25">
      <c r="A3588">
        <v>3586</v>
      </c>
      <c r="B3588" s="8" t="s">
        <v>3585</v>
      </c>
      <c r="C3588" s="3" t="s">
        <v>7696</v>
      </c>
      <c r="D3588" s="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8313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8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8313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8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8313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8" t="s">
        <v>3588</v>
      </c>
      <c r="C3591" s="3" t="s">
        <v>7699</v>
      </c>
      <c r="D3591" s="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8313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8" t="s">
        <v>3589</v>
      </c>
      <c r="C3592" s="3" t="s">
        <v>7700</v>
      </c>
      <c r="D3592" s="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8313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8" t="s">
        <v>3590</v>
      </c>
      <c r="C3593" s="3" t="s">
        <v>7701</v>
      </c>
      <c r="D3593" s="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8313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5" hidden="1" x14ac:dyDescent="0.25">
      <c r="A3594">
        <v>3592</v>
      </c>
      <c r="B3594" s="8" t="s">
        <v>3591</v>
      </c>
      <c r="C3594" s="3" t="s">
        <v>7702</v>
      </c>
      <c r="D3594" s="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8313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5" hidden="1" x14ac:dyDescent="0.25">
      <c r="A3595">
        <v>3593</v>
      </c>
      <c r="B3595" s="8" t="s">
        <v>3592</v>
      </c>
      <c r="C3595" s="3" t="s">
        <v>7703</v>
      </c>
      <c r="D3595" s="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8313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60" hidden="1" x14ac:dyDescent="0.25">
      <c r="A3596">
        <v>3594</v>
      </c>
      <c r="B3596" s="8" t="s">
        <v>3593</v>
      </c>
      <c r="C3596" s="3" t="s">
        <v>7704</v>
      </c>
      <c r="D3596" s="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8313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8" t="s">
        <v>3594</v>
      </c>
      <c r="C3597" s="3" t="s">
        <v>7705</v>
      </c>
      <c r="D3597" s="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8313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8" t="s">
        <v>3595</v>
      </c>
      <c r="C3598" s="3" t="s">
        <v>7706</v>
      </c>
      <c r="D3598" s="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8313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8" t="s">
        <v>3596</v>
      </c>
      <c r="C3599" s="3" t="s">
        <v>7707</v>
      </c>
      <c r="D3599" s="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8313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8" t="s">
        <v>3597</v>
      </c>
      <c r="C3600" s="3" t="s">
        <v>7708</v>
      </c>
      <c r="D3600" s="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8313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8" t="s">
        <v>3598</v>
      </c>
      <c r="C3601" s="3" t="s">
        <v>7709</v>
      </c>
      <c r="D3601" s="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8313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8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8313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8" t="s">
        <v>3600</v>
      </c>
      <c r="C3603" s="3" t="s">
        <v>7711</v>
      </c>
      <c r="D3603" s="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8313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60" hidden="1" x14ac:dyDescent="0.25">
      <c r="A3604">
        <v>3602</v>
      </c>
      <c r="B3604" s="8" t="s">
        <v>3601</v>
      </c>
      <c r="C3604" s="3" t="s">
        <v>7712</v>
      </c>
      <c r="D3604" s="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8313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8" t="s">
        <v>3602</v>
      </c>
      <c r="C3605" s="3" t="s">
        <v>7713</v>
      </c>
      <c r="D3605" s="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8313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8" t="s">
        <v>3603</v>
      </c>
      <c r="C3606" s="3" t="s">
        <v>7714</v>
      </c>
      <c r="D3606" s="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8313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8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8313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8" t="s">
        <v>3605</v>
      </c>
      <c r="C3608" s="3" t="s">
        <v>7716</v>
      </c>
      <c r="D3608" s="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8313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8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8313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8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8313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8" t="s">
        <v>3608</v>
      </c>
      <c r="C3611" s="3" t="s">
        <v>7719</v>
      </c>
      <c r="D3611" s="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8313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8" t="s">
        <v>3609</v>
      </c>
      <c r="C3612" s="3" t="s">
        <v>7720</v>
      </c>
      <c r="D3612" s="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8313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8" t="s">
        <v>3610</v>
      </c>
      <c r="C3613" s="3" t="s">
        <v>7721</v>
      </c>
      <c r="D3613" s="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8313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8" t="s">
        <v>3611</v>
      </c>
      <c r="C3614" s="3" t="s">
        <v>7722</v>
      </c>
      <c r="D3614" s="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8313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8" t="s">
        <v>3612</v>
      </c>
      <c r="C3615" s="3" t="s">
        <v>7723</v>
      </c>
      <c r="D3615" s="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8313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8" t="s">
        <v>3439</v>
      </c>
      <c r="C3616" s="3" t="s">
        <v>7724</v>
      </c>
      <c r="D3616" s="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8313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8" t="s">
        <v>3613</v>
      </c>
      <c r="C3617" s="3" t="s">
        <v>7725</v>
      </c>
      <c r="D3617" s="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8313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8" t="s">
        <v>3614</v>
      </c>
      <c r="C3618" s="3" t="s">
        <v>7726</v>
      </c>
      <c r="D3618" s="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8313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8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8313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8" t="s">
        <v>3616</v>
      </c>
      <c r="C3620" s="3" t="s">
        <v>7728</v>
      </c>
      <c r="D3620" s="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8313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8" t="s">
        <v>3617</v>
      </c>
      <c r="C3621" s="3" t="s">
        <v>7729</v>
      </c>
      <c r="D3621" s="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8313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8" t="s">
        <v>3618</v>
      </c>
      <c r="C3622" s="3" t="s">
        <v>7730</v>
      </c>
      <c r="D3622" s="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8313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8" t="s">
        <v>3619</v>
      </c>
      <c r="C3623" s="3" t="s">
        <v>7731</v>
      </c>
      <c r="D3623" s="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8313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8" t="s">
        <v>3620</v>
      </c>
      <c r="C3624" s="3" t="s">
        <v>7732</v>
      </c>
      <c r="D3624" s="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8313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8" t="s">
        <v>3621</v>
      </c>
      <c r="C3625" s="3" t="s">
        <v>7733</v>
      </c>
      <c r="D3625" s="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8313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8" t="s">
        <v>3622</v>
      </c>
      <c r="C3626" s="3" t="s">
        <v>7734</v>
      </c>
      <c r="D3626" s="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8313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8" t="s">
        <v>3623</v>
      </c>
      <c r="C3627" s="3" t="s">
        <v>7735</v>
      </c>
      <c r="D3627" s="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8313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8" t="s">
        <v>3624</v>
      </c>
      <c r="C3628" s="3" t="s">
        <v>7736</v>
      </c>
      <c r="D3628" s="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8313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8" t="s">
        <v>3625</v>
      </c>
      <c r="C3629" s="3" t="s">
        <v>7737</v>
      </c>
      <c r="D3629" s="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8313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8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8313</v>
      </c>
      <c r="R3630" t="s">
        <v>8333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8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8313</v>
      </c>
      <c r="R3631" t="s">
        <v>8333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8" t="s">
        <v>3628</v>
      </c>
      <c r="C3632" s="3" t="s">
        <v>7740</v>
      </c>
      <c r="D3632" s="4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8313</v>
      </c>
      <c r="R3632" t="s">
        <v>8333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8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8313</v>
      </c>
      <c r="R3633" t="s">
        <v>8333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8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8313</v>
      </c>
      <c r="R3634" t="s">
        <v>8333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8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8313</v>
      </c>
      <c r="R3635" t="s">
        <v>8333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8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8313</v>
      </c>
      <c r="R3636" t="s">
        <v>8333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8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8313</v>
      </c>
      <c r="R3637" t="s">
        <v>8333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8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8313</v>
      </c>
      <c r="R3638" t="s">
        <v>8333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8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8313</v>
      </c>
      <c r="R3639" t="s">
        <v>8333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8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8313</v>
      </c>
      <c r="R3640" t="s">
        <v>8333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8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8313</v>
      </c>
      <c r="R3641" t="s">
        <v>8333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8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8313</v>
      </c>
      <c r="R3642" t="s">
        <v>8333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8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8313</v>
      </c>
      <c r="R3643" t="s">
        <v>8333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8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8313</v>
      </c>
      <c r="R3644" t="s">
        <v>8333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8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8313</v>
      </c>
      <c r="R3645" t="s">
        <v>8333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8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8313</v>
      </c>
      <c r="R3646" t="s">
        <v>8333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8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8313</v>
      </c>
      <c r="R3647" t="s">
        <v>8333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8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8313</v>
      </c>
      <c r="R3648" t="s">
        <v>8333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8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8313</v>
      </c>
      <c r="R3649" t="s">
        <v>8333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8" t="s">
        <v>3646</v>
      </c>
      <c r="C3650" s="3" t="s">
        <v>7758</v>
      </c>
      <c r="D3650" s="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8313</v>
      </c>
      <c r="R3650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ref="U3650:U3713" si="289">YEAR(T3650)</f>
        <v>2014</v>
      </c>
    </row>
    <row r="3651" spans="1:21" ht="45" hidden="1" x14ac:dyDescent="0.25">
      <c r="A3651">
        <v>3649</v>
      </c>
      <c r="B3651" s="8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2" t="s">
        <v>8313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8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8313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8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8313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8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8313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8" t="s">
        <v>3650</v>
      </c>
      <c r="C3655" s="3" t="s">
        <v>7763</v>
      </c>
      <c r="D3655" s="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8313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8" t="s">
        <v>3651</v>
      </c>
      <c r="C3656" s="3" t="s">
        <v>7764</v>
      </c>
      <c r="D3656" s="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8313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8" t="s">
        <v>3652</v>
      </c>
      <c r="C3657" s="3" t="s">
        <v>7765</v>
      </c>
      <c r="D3657" s="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8313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8" t="s">
        <v>3653</v>
      </c>
      <c r="C3658" s="3" t="s">
        <v>7766</v>
      </c>
      <c r="D3658" s="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8313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8" t="s">
        <v>3654</v>
      </c>
      <c r="C3659" s="3" t="s">
        <v>7767</v>
      </c>
      <c r="D3659" s="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8313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8" t="s">
        <v>3655</v>
      </c>
      <c r="C3660" s="3" t="s">
        <v>7768</v>
      </c>
      <c r="D3660" s="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8313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8" t="s">
        <v>3656</v>
      </c>
      <c r="C3661" s="3" t="s">
        <v>7769</v>
      </c>
      <c r="D3661" s="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8313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8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8313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8" t="s">
        <v>3658</v>
      </c>
      <c r="C3663" s="3" t="s">
        <v>7771</v>
      </c>
      <c r="D3663" s="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8313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8" t="s">
        <v>3659</v>
      </c>
      <c r="C3664" s="3" t="s">
        <v>7772</v>
      </c>
      <c r="D3664" s="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8313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8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8313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8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8313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8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8313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8" t="s">
        <v>3663</v>
      </c>
      <c r="C3668" s="3" t="s">
        <v>7776</v>
      </c>
      <c r="D3668" s="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8313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8" t="s">
        <v>3664</v>
      </c>
      <c r="C3669" s="3" t="s">
        <v>7777</v>
      </c>
      <c r="D3669" s="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8313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8" t="s">
        <v>3665</v>
      </c>
      <c r="C3670" s="3" t="s">
        <v>7778</v>
      </c>
      <c r="D3670" s="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8313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8" t="s">
        <v>3666</v>
      </c>
      <c r="C3671" s="3" t="s">
        <v>7779</v>
      </c>
      <c r="D3671" s="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8313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8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8313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8" t="s">
        <v>3668</v>
      </c>
      <c r="C3673" s="3" t="s">
        <v>7781</v>
      </c>
      <c r="D3673" s="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8313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8" t="s">
        <v>3669</v>
      </c>
      <c r="C3674" s="3" t="s">
        <v>7782</v>
      </c>
      <c r="D3674" s="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8313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8" t="s">
        <v>3670</v>
      </c>
      <c r="C3675" s="3" t="s">
        <v>7783</v>
      </c>
      <c r="D3675" s="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8313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8" t="s">
        <v>3671</v>
      </c>
      <c r="C3676" s="3" t="s">
        <v>7784</v>
      </c>
      <c r="D3676" s="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8313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8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8313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8" t="s">
        <v>3673</v>
      </c>
      <c r="C3678" s="3" t="s">
        <v>7786</v>
      </c>
      <c r="D3678" s="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8313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8" t="s">
        <v>3674</v>
      </c>
      <c r="C3679" s="3" t="s">
        <v>7787</v>
      </c>
      <c r="D3679" s="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8313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8" t="s">
        <v>3675</v>
      </c>
      <c r="C3680" s="3" t="s">
        <v>7788</v>
      </c>
      <c r="D3680" s="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8313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8" t="s">
        <v>3676</v>
      </c>
      <c r="C3681" s="3" t="s">
        <v>7789</v>
      </c>
      <c r="D3681" s="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8313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8" t="s">
        <v>3677</v>
      </c>
      <c r="C3682" s="3" t="s">
        <v>7790</v>
      </c>
      <c r="D3682" s="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8313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8" t="s">
        <v>3678</v>
      </c>
      <c r="C3683" s="3" t="s">
        <v>7791</v>
      </c>
      <c r="D3683" s="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8313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8" t="s">
        <v>3679</v>
      </c>
      <c r="C3684" s="3" t="s">
        <v>7792</v>
      </c>
      <c r="D3684" s="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8313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8" t="s">
        <v>3680</v>
      </c>
      <c r="C3685" s="3" t="s">
        <v>7793</v>
      </c>
      <c r="D3685" s="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8313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8" t="s">
        <v>3681</v>
      </c>
      <c r="C3686" s="3" t="s">
        <v>7794</v>
      </c>
      <c r="D3686" s="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8313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8" t="s">
        <v>3682</v>
      </c>
      <c r="C3687" s="3" t="s">
        <v>7795</v>
      </c>
      <c r="D3687" s="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8313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8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8313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8" t="s">
        <v>3684</v>
      </c>
      <c r="C3689" s="3" t="s">
        <v>7797</v>
      </c>
      <c r="D3689" s="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8313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8" t="s">
        <v>3685</v>
      </c>
      <c r="C3690" s="3" t="s">
        <v>7798</v>
      </c>
      <c r="D3690" s="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8313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8" t="s">
        <v>3686</v>
      </c>
      <c r="C3691" s="3" t="s">
        <v>7799</v>
      </c>
      <c r="D3691" s="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8313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8" t="s">
        <v>3687</v>
      </c>
      <c r="C3692" s="3" t="s">
        <v>7800</v>
      </c>
      <c r="D3692" s="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8313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8" t="s">
        <v>3688</v>
      </c>
      <c r="C3693" s="3" t="s">
        <v>7801</v>
      </c>
      <c r="D3693" s="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8313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8" t="s">
        <v>3689</v>
      </c>
      <c r="C3694" s="3" t="s">
        <v>7802</v>
      </c>
      <c r="D3694" s="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8313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8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8313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8" t="s">
        <v>3691</v>
      </c>
      <c r="C3696" s="3" t="s">
        <v>7804</v>
      </c>
      <c r="D3696" s="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8313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8" t="s">
        <v>3692</v>
      </c>
      <c r="C3697" s="3" t="s">
        <v>7805</v>
      </c>
      <c r="D3697" s="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8313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8" t="s">
        <v>3693</v>
      </c>
      <c r="C3698" s="3" t="s">
        <v>7806</v>
      </c>
      <c r="D3698" s="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8313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8" t="s">
        <v>3694</v>
      </c>
      <c r="C3699" s="3" t="s">
        <v>7807</v>
      </c>
      <c r="D3699" s="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8313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8" t="s">
        <v>3695</v>
      </c>
      <c r="C3700" s="3" t="s">
        <v>7808</v>
      </c>
      <c r="D3700" s="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8313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8" t="s">
        <v>3696</v>
      </c>
      <c r="C3701" s="3" t="s">
        <v>7809</v>
      </c>
      <c r="D3701" s="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8313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8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8313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8" t="s">
        <v>3698</v>
      </c>
      <c r="C3703" s="3" t="s">
        <v>7811</v>
      </c>
      <c r="D3703" s="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8313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8" t="s">
        <v>3699</v>
      </c>
      <c r="C3704" s="3" t="s">
        <v>7812</v>
      </c>
      <c r="D3704" s="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8313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8" t="s">
        <v>3700</v>
      </c>
      <c r="C3705" s="3" t="s">
        <v>7813</v>
      </c>
      <c r="D3705" s="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8313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8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8313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8" t="s">
        <v>3702</v>
      </c>
      <c r="C3707" s="3" t="s">
        <v>7815</v>
      </c>
      <c r="D3707" s="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8313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8" t="s">
        <v>3703</v>
      </c>
      <c r="C3708" s="3" t="s">
        <v>7816</v>
      </c>
      <c r="D3708" s="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8313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8" t="s">
        <v>3704</v>
      </c>
      <c r="C3709" s="3" t="s">
        <v>7817</v>
      </c>
      <c r="D3709" s="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8313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8" t="s">
        <v>3705</v>
      </c>
      <c r="C3710" s="3" t="s">
        <v>7818</v>
      </c>
      <c r="D3710" s="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8313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8" t="s">
        <v>3706</v>
      </c>
      <c r="C3711" s="3" t="s">
        <v>7819</v>
      </c>
      <c r="D3711" s="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8313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8" t="s">
        <v>3707</v>
      </c>
      <c r="C3712" s="3" t="s">
        <v>7820</v>
      </c>
      <c r="D3712" s="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8313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8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8313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8" t="s">
        <v>3709</v>
      </c>
      <c r="C3714" s="3" t="s">
        <v>7822</v>
      </c>
      <c r="D3714" s="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8313</v>
      </c>
      <c r="R3714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ref="U3714:U3777" si="294">YEAR(T3714)</f>
        <v>2015</v>
      </c>
    </row>
    <row r="3715" spans="1:21" ht="45" hidden="1" x14ac:dyDescent="0.25">
      <c r="A3715">
        <v>3713</v>
      </c>
      <c r="B3715" s="8" t="s">
        <v>3710</v>
      </c>
      <c r="C3715" s="3" t="s">
        <v>7823</v>
      </c>
      <c r="D3715" s="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2" t="s">
        <v>8313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60" hidden="1" x14ac:dyDescent="0.25">
      <c r="A3716">
        <v>3714</v>
      </c>
      <c r="B3716" s="8" t="s">
        <v>3711</v>
      </c>
      <c r="C3716" s="3" t="s">
        <v>7824</v>
      </c>
      <c r="D3716" s="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8313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8" t="s">
        <v>3712</v>
      </c>
      <c r="C3717" s="3" t="s">
        <v>7825</v>
      </c>
      <c r="D3717" s="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8313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8" t="s">
        <v>3713</v>
      </c>
      <c r="C3718" s="3" t="s">
        <v>7826</v>
      </c>
      <c r="D3718" s="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8313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8" t="s">
        <v>3714</v>
      </c>
      <c r="C3719" s="3" t="s">
        <v>7827</v>
      </c>
      <c r="D3719" s="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8313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8" t="s">
        <v>3715</v>
      </c>
      <c r="C3720" s="3" t="s">
        <v>7828</v>
      </c>
      <c r="D3720" s="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8313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8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8313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8" t="s">
        <v>3717</v>
      </c>
      <c r="C3722" s="3" t="s">
        <v>7830</v>
      </c>
      <c r="D3722" s="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8313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8" t="s">
        <v>3718</v>
      </c>
      <c r="C3723" s="3" t="s">
        <v>7831</v>
      </c>
      <c r="D3723" s="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8313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8" t="s">
        <v>3719</v>
      </c>
      <c r="C3724" s="3" t="s">
        <v>7832</v>
      </c>
      <c r="D3724" s="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8313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8" t="s">
        <v>3720</v>
      </c>
      <c r="C3725" s="3" t="s">
        <v>7833</v>
      </c>
      <c r="D3725" s="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8313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8" t="s">
        <v>3721</v>
      </c>
      <c r="C3726" s="3" t="s">
        <v>7834</v>
      </c>
      <c r="D3726" s="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8313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8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8313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8" t="s">
        <v>3723</v>
      </c>
      <c r="C3728" s="3" t="s">
        <v>7836</v>
      </c>
      <c r="D3728" s="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8313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8" t="s">
        <v>3724</v>
      </c>
      <c r="C3729" s="3" t="s">
        <v>7837</v>
      </c>
      <c r="D3729" s="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8313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8" t="s">
        <v>3725</v>
      </c>
      <c r="C3730" s="3" t="s">
        <v>7838</v>
      </c>
      <c r="D3730" s="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8313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8" t="s">
        <v>3726</v>
      </c>
      <c r="C3731" s="3" t="s">
        <v>7839</v>
      </c>
      <c r="D3731" s="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8313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8" t="s">
        <v>3727</v>
      </c>
      <c r="C3732" s="3" t="s">
        <v>7840</v>
      </c>
      <c r="D3732" s="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8313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8" t="s">
        <v>3728</v>
      </c>
      <c r="C3733" s="3" t="s">
        <v>7841</v>
      </c>
      <c r="D3733" s="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8313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45" hidden="1" x14ac:dyDescent="0.25">
      <c r="A3734">
        <v>3732</v>
      </c>
      <c r="B3734" s="8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8313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5" hidden="1" x14ac:dyDescent="0.25">
      <c r="A3735">
        <v>3733</v>
      </c>
      <c r="B3735" s="8" t="s">
        <v>3730</v>
      </c>
      <c r="C3735" s="3" t="s">
        <v>7843</v>
      </c>
      <c r="D3735" s="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8313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8" t="s">
        <v>3731</v>
      </c>
      <c r="C3736" s="3" t="s">
        <v>7844</v>
      </c>
      <c r="D3736" s="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8313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8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8313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8" t="s">
        <v>3733</v>
      </c>
      <c r="C3738" s="3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8313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8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8313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8" t="s">
        <v>3735</v>
      </c>
      <c r="C3740" s="3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8313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8" t="s">
        <v>3736</v>
      </c>
      <c r="C3741" s="3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8313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8" t="s">
        <v>3737</v>
      </c>
      <c r="C3742" s="3" t="s">
        <v>7850</v>
      </c>
      <c r="D3742" s="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8313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8" t="s">
        <v>3738</v>
      </c>
      <c r="C3743" s="3" t="s">
        <v>7851</v>
      </c>
      <c r="D3743" s="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8313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8" t="s">
        <v>3739</v>
      </c>
      <c r="C3744" s="3" t="s">
        <v>7852</v>
      </c>
      <c r="D3744" s="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8313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8" t="s">
        <v>3740</v>
      </c>
      <c r="C3745" s="3" t="s">
        <v>7853</v>
      </c>
      <c r="D3745" s="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8313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8" t="s">
        <v>3741</v>
      </c>
      <c r="C3746" s="3" t="s">
        <v>7854</v>
      </c>
      <c r="D3746" s="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8313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8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8313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8" t="s">
        <v>3743</v>
      </c>
      <c r="C3748" s="3" t="s">
        <v>7856</v>
      </c>
      <c r="D3748" s="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8313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8" t="s">
        <v>3744</v>
      </c>
      <c r="C3749" s="3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8313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8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8313</v>
      </c>
      <c r="R3750" t="s">
        <v>8333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8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8313</v>
      </c>
      <c r="R3751" t="s">
        <v>8333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8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8313</v>
      </c>
      <c r="R3752" t="s">
        <v>8333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8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8313</v>
      </c>
      <c r="R3753" t="s">
        <v>8333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8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8313</v>
      </c>
      <c r="R3754" t="s">
        <v>8333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8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8313</v>
      </c>
      <c r="R3755" t="s">
        <v>8333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8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8313</v>
      </c>
      <c r="R3756" t="s">
        <v>8333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8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8313</v>
      </c>
      <c r="R3757" t="s">
        <v>8333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8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8313</v>
      </c>
      <c r="R3758" t="s">
        <v>8333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8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8313</v>
      </c>
      <c r="R3759" t="s">
        <v>8333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8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8313</v>
      </c>
      <c r="R3760" t="s">
        <v>8333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8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8313</v>
      </c>
      <c r="R3761" t="s">
        <v>8333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8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8313</v>
      </c>
      <c r="R3762" t="s">
        <v>8333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8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8313</v>
      </c>
      <c r="R3763" t="s">
        <v>8333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8" t="s">
        <v>3759</v>
      </c>
      <c r="C3764" s="3" t="s">
        <v>7872</v>
      </c>
      <c r="D3764" s="4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8313</v>
      </c>
      <c r="R3764" t="s">
        <v>8333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8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8313</v>
      </c>
      <c r="R3765" t="s">
        <v>8333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8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8313</v>
      </c>
      <c r="R3766" t="s">
        <v>8333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8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8313</v>
      </c>
      <c r="R3767" t="s">
        <v>8333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8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8313</v>
      </c>
      <c r="R3768" t="s">
        <v>8333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8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8313</v>
      </c>
      <c r="R3769" t="s">
        <v>8333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8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8313</v>
      </c>
      <c r="R3770" t="s">
        <v>8333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8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8313</v>
      </c>
      <c r="R3771" t="s">
        <v>8333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8" t="s">
        <v>3767</v>
      </c>
      <c r="C3772" s="3" t="s">
        <v>7880</v>
      </c>
      <c r="D3772" s="4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8313</v>
      </c>
      <c r="R3772" t="s">
        <v>8333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8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8313</v>
      </c>
      <c r="R3773" t="s">
        <v>8333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8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8313</v>
      </c>
      <c r="R3774" t="s">
        <v>8333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8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8313</v>
      </c>
      <c r="R3775" t="s">
        <v>8333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8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8313</v>
      </c>
      <c r="R3776" t="s">
        <v>8333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8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8313</v>
      </c>
      <c r="R3777" t="s">
        <v>8333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8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8313</v>
      </c>
      <c r="R3778" t="s">
        <v>8333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ref="U3778:U3841" si="299">YEAR(T3778)</f>
        <v>2014</v>
      </c>
    </row>
    <row r="3779" spans="1:21" ht="45" hidden="1" x14ac:dyDescent="0.25">
      <c r="A3779">
        <v>3777</v>
      </c>
      <c r="B3779" s="8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2" t="s">
        <v>8313</v>
      </c>
      <c r="R3779" t="s">
        <v>8333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0" hidden="1" x14ac:dyDescent="0.25">
      <c r="A3780">
        <v>3778</v>
      </c>
      <c r="B3780" s="8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8313</v>
      </c>
      <c r="R3780" t="s">
        <v>8333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0" hidden="1" x14ac:dyDescent="0.25">
      <c r="A3781">
        <v>3779</v>
      </c>
      <c r="B3781" s="8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8313</v>
      </c>
      <c r="R3781" t="s">
        <v>8333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8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8313</v>
      </c>
      <c r="R3782" t="s">
        <v>8333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8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8313</v>
      </c>
      <c r="R3783" t="s">
        <v>8333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8" t="s">
        <v>3779</v>
      </c>
      <c r="C3784" s="3" t="s">
        <v>7892</v>
      </c>
      <c r="D3784" s="4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8313</v>
      </c>
      <c r="R3784" t="s">
        <v>8333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8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8313</v>
      </c>
      <c r="R3785" t="s">
        <v>8333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8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8313</v>
      </c>
      <c r="R3786" t="s">
        <v>8333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8" t="s">
        <v>3782</v>
      </c>
      <c r="C3787" s="3" t="s">
        <v>7895</v>
      </c>
      <c r="D3787" s="4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8313</v>
      </c>
      <c r="R3787" t="s">
        <v>8333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8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8313</v>
      </c>
      <c r="R3788" t="s">
        <v>8333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8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8313</v>
      </c>
      <c r="R3789" t="s">
        <v>8333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8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8313</v>
      </c>
      <c r="R3790" t="s">
        <v>8333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8" t="s">
        <v>3786</v>
      </c>
      <c r="C3791" s="3" t="s">
        <v>7899</v>
      </c>
      <c r="D3791" s="4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8313</v>
      </c>
      <c r="R3791" t="s">
        <v>8333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8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8313</v>
      </c>
      <c r="R3792" t="s">
        <v>8333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8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8313</v>
      </c>
      <c r="R3793" t="s">
        <v>8333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8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8313</v>
      </c>
      <c r="R3794" t="s">
        <v>8333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8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8313</v>
      </c>
      <c r="R3795" t="s">
        <v>8333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8" t="s">
        <v>3791</v>
      </c>
      <c r="C3796" s="3" t="s">
        <v>7904</v>
      </c>
      <c r="D3796" s="4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8313</v>
      </c>
      <c r="R3796" t="s">
        <v>8333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8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8313</v>
      </c>
      <c r="R3797" t="s">
        <v>8333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8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8313</v>
      </c>
      <c r="R3798" t="s">
        <v>8333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8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8313</v>
      </c>
      <c r="R3799" t="s">
        <v>8333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8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8313</v>
      </c>
      <c r="R3800" t="s">
        <v>8333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8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8313</v>
      </c>
      <c r="R3801" t="s">
        <v>8333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8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8313</v>
      </c>
      <c r="R3802" t="s">
        <v>8333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8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8313</v>
      </c>
      <c r="R3803" t="s">
        <v>8333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8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8313</v>
      </c>
      <c r="R3804" t="s">
        <v>8333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8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8313</v>
      </c>
      <c r="R3805" t="s">
        <v>8333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8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8313</v>
      </c>
      <c r="R3806" t="s">
        <v>8333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8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8313</v>
      </c>
      <c r="R3807" t="s">
        <v>8333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8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8313</v>
      </c>
      <c r="R3808" t="s">
        <v>8333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8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8313</v>
      </c>
      <c r="R3809" t="s">
        <v>8333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8" t="s">
        <v>3805</v>
      </c>
      <c r="C3810" s="3" t="s">
        <v>7918</v>
      </c>
      <c r="D3810" s="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8313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8" t="s">
        <v>3806</v>
      </c>
      <c r="C3811" s="3" t="s">
        <v>7919</v>
      </c>
      <c r="D3811" s="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8313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8" t="s">
        <v>3807</v>
      </c>
      <c r="C3812" s="3" t="s">
        <v>7920</v>
      </c>
      <c r="D3812" s="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8313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8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8313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8" t="s">
        <v>3809</v>
      </c>
      <c r="C3814" s="3" t="s">
        <v>7922</v>
      </c>
      <c r="D3814" s="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8313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8" t="s">
        <v>3810</v>
      </c>
      <c r="C3815" s="3" t="s">
        <v>7923</v>
      </c>
      <c r="D3815" s="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8313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8" t="s">
        <v>3811</v>
      </c>
      <c r="C3816" s="3" t="s">
        <v>7924</v>
      </c>
      <c r="D3816" s="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8313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8" t="s">
        <v>3812</v>
      </c>
      <c r="C3817" s="3" t="s">
        <v>7925</v>
      </c>
      <c r="D3817" s="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8313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8" t="s">
        <v>3813</v>
      </c>
      <c r="C3818" s="3" t="s">
        <v>7926</v>
      </c>
      <c r="D3818" s="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8313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8" t="s">
        <v>3814</v>
      </c>
      <c r="C3819" s="3" t="s">
        <v>7927</v>
      </c>
      <c r="D3819" s="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8313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8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8313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8" t="s">
        <v>3816</v>
      </c>
      <c r="C3821" s="3" t="s">
        <v>7817</v>
      </c>
      <c r="D3821" s="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8313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8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8313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8" t="s">
        <v>3818</v>
      </c>
      <c r="C3823" s="3" t="s">
        <v>7930</v>
      </c>
      <c r="D3823" s="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8313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60" hidden="1" x14ac:dyDescent="0.25">
      <c r="A3824">
        <v>3822</v>
      </c>
      <c r="B3824" s="8" t="s">
        <v>3819</v>
      </c>
      <c r="C3824" s="3" t="s">
        <v>7931</v>
      </c>
      <c r="D3824" s="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8313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60" hidden="1" x14ac:dyDescent="0.25">
      <c r="A3825">
        <v>3823</v>
      </c>
      <c r="B3825" s="8" t="s">
        <v>3820</v>
      </c>
      <c r="C3825" s="3" t="s">
        <v>7932</v>
      </c>
      <c r="D3825" s="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8313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8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8313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8" t="s">
        <v>3822</v>
      </c>
      <c r="C3827" s="3" t="s">
        <v>7934</v>
      </c>
      <c r="D3827" s="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8313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8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8313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8" t="s">
        <v>3824</v>
      </c>
      <c r="C3829" s="3" t="s">
        <v>7936</v>
      </c>
      <c r="D3829" s="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8313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8" t="s">
        <v>3825</v>
      </c>
      <c r="C3830" s="3" t="s">
        <v>7937</v>
      </c>
      <c r="D3830" s="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8313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8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8313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8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8313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8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8313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8" t="s">
        <v>3829</v>
      </c>
      <c r="C3834" s="3" t="s">
        <v>7941</v>
      </c>
      <c r="D3834" s="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8313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8" t="s">
        <v>3830</v>
      </c>
      <c r="C3835" s="3" t="s">
        <v>7942</v>
      </c>
      <c r="D3835" s="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8313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8" t="s">
        <v>3831</v>
      </c>
      <c r="C3836" s="3" t="s">
        <v>7943</v>
      </c>
      <c r="D3836" s="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8313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8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8313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8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8313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8" t="s">
        <v>3834</v>
      </c>
      <c r="C3839" s="3" t="s">
        <v>7946</v>
      </c>
      <c r="D3839" s="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8313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8" t="s">
        <v>3835</v>
      </c>
      <c r="C3840" s="3" t="s">
        <v>7947</v>
      </c>
      <c r="D3840" s="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8313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8" t="s">
        <v>3836</v>
      </c>
      <c r="C3841" s="3" t="s">
        <v>7948</v>
      </c>
      <c r="D3841" s="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8313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8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8313</v>
      </c>
      <c r="R3842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ref="U3842:U3905" si="304">YEAR(T3842)</f>
        <v>2016</v>
      </c>
    </row>
    <row r="3843" spans="1:21" ht="60" hidden="1" x14ac:dyDescent="0.25">
      <c r="A3843">
        <v>3841</v>
      </c>
      <c r="B3843" s="8" t="s">
        <v>3838</v>
      </c>
      <c r="C3843" s="3" t="s">
        <v>7950</v>
      </c>
      <c r="D3843" s="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2" t="s">
        <v>8313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60" hidden="1" x14ac:dyDescent="0.25">
      <c r="A3844">
        <v>3842</v>
      </c>
      <c r="B3844" s="8" t="s">
        <v>3839</v>
      </c>
      <c r="C3844" s="3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8313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8" t="s">
        <v>3840</v>
      </c>
      <c r="C3845" s="3" t="s">
        <v>7952</v>
      </c>
      <c r="D3845" s="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8313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8" t="s">
        <v>3841</v>
      </c>
      <c r="C3846" s="3" t="s">
        <v>7953</v>
      </c>
      <c r="D3846" s="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8313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8" t="s">
        <v>3842</v>
      </c>
      <c r="C3847" s="3" t="s">
        <v>7954</v>
      </c>
      <c r="D3847" s="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8313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8" t="s">
        <v>3843</v>
      </c>
      <c r="C3848" s="3" t="s">
        <v>7955</v>
      </c>
      <c r="D3848" s="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8313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8" t="s">
        <v>3844</v>
      </c>
      <c r="C3849" s="3" t="s">
        <v>7956</v>
      </c>
      <c r="D3849" s="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8313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8" t="s">
        <v>3845</v>
      </c>
      <c r="C3850" s="3" t="s">
        <v>7957</v>
      </c>
      <c r="D3850" s="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8313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8" t="s">
        <v>3846</v>
      </c>
      <c r="C3851" s="3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8313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8" t="s">
        <v>3847</v>
      </c>
      <c r="C3852" s="3" t="s">
        <v>7959</v>
      </c>
      <c r="D3852" s="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8313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5" hidden="1" x14ac:dyDescent="0.25">
      <c r="A3853">
        <v>3851</v>
      </c>
      <c r="B3853" s="8" t="s">
        <v>3848</v>
      </c>
      <c r="C3853" s="3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8313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8" t="s">
        <v>3849</v>
      </c>
      <c r="C3854" s="3" t="s">
        <v>7961</v>
      </c>
      <c r="D3854" s="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8313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8" t="s">
        <v>3850</v>
      </c>
      <c r="C3855" s="3" t="s">
        <v>7962</v>
      </c>
      <c r="D3855" s="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8313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8" t="s">
        <v>3851</v>
      </c>
      <c r="C3856" s="3" t="s">
        <v>7963</v>
      </c>
      <c r="D3856" s="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8313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8" t="s">
        <v>3852</v>
      </c>
      <c r="C3857" s="3" t="s">
        <v>7964</v>
      </c>
      <c r="D3857" s="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8313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8" t="s">
        <v>3853</v>
      </c>
      <c r="C3858" s="3" t="s">
        <v>7965</v>
      </c>
      <c r="D3858" s="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8313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8" t="s">
        <v>3854</v>
      </c>
      <c r="C3859" s="3" t="s">
        <v>7966</v>
      </c>
      <c r="D3859" s="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8313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8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8313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8" t="s">
        <v>3856</v>
      </c>
      <c r="C3861" s="3" t="s">
        <v>7968</v>
      </c>
      <c r="D3861" s="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8313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8" t="s">
        <v>3857</v>
      </c>
      <c r="C3862" s="3" t="s">
        <v>7969</v>
      </c>
      <c r="D3862" s="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8313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8" t="s">
        <v>3858</v>
      </c>
      <c r="C3863" s="3" t="s">
        <v>7970</v>
      </c>
      <c r="D3863" s="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8313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8" t="s">
        <v>3859</v>
      </c>
      <c r="C3864" s="3" t="s">
        <v>7971</v>
      </c>
      <c r="D3864" s="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8313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8" t="s">
        <v>3860</v>
      </c>
      <c r="C3865" s="3" t="s">
        <v>7972</v>
      </c>
      <c r="D3865" s="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8313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8" t="s">
        <v>3861</v>
      </c>
      <c r="C3866" s="3" t="s">
        <v>7973</v>
      </c>
      <c r="D3866" s="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8313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8" t="s">
        <v>3862</v>
      </c>
      <c r="C3867" s="3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8313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8" t="s">
        <v>3863</v>
      </c>
      <c r="C3868" s="3" t="s">
        <v>7975</v>
      </c>
      <c r="D3868" s="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8313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8" t="s">
        <v>3864</v>
      </c>
      <c r="C3869" s="3" t="s">
        <v>7976</v>
      </c>
      <c r="D3869" s="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8313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8" t="s">
        <v>3865</v>
      </c>
      <c r="C3870" s="3" t="s">
        <v>7977</v>
      </c>
      <c r="D3870" s="4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8313</v>
      </c>
      <c r="R3870" t="s">
        <v>8333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8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8313</v>
      </c>
      <c r="R3871" t="s">
        <v>8333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8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8313</v>
      </c>
      <c r="R3872" t="s">
        <v>8333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8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8313</v>
      </c>
      <c r="R3873" t="s">
        <v>8333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8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8313</v>
      </c>
      <c r="R3874" t="s">
        <v>8333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8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8313</v>
      </c>
      <c r="R3875" t="s">
        <v>8333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8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8313</v>
      </c>
      <c r="R3876" t="s">
        <v>8333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8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8313</v>
      </c>
      <c r="R3877" t="s">
        <v>8333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8" t="s">
        <v>3873</v>
      </c>
      <c r="C3878" s="3" t="s">
        <v>7985</v>
      </c>
      <c r="D3878" s="4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8313</v>
      </c>
      <c r="R3878" t="s">
        <v>8333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8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8313</v>
      </c>
      <c r="R3879" t="s">
        <v>8333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8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8313</v>
      </c>
      <c r="R3880" t="s">
        <v>8333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8" t="s">
        <v>3876</v>
      </c>
      <c r="C3881" s="3" t="s">
        <v>7988</v>
      </c>
      <c r="D3881" s="4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8313</v>
      </c>
      <c r="R3881" t="s">
        <v>8333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60" hidden="1" x14ac:dyDescent="0.25">
      <c r="A3882">
        <v>3880</v>
      </c>
      <c r="B3882" s="8" t="s">
        <v>3877</v>
      </c>
      <c r="C3882" s="3" t="s">
        <v>7989</v>
      </c>
      <c r="D3882" s="4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8313</v>
      </c>
      <c r="R3882" t="s">
        <v>8333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8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8313</v>
      </c>
      <c r="R3883" t="s">
        <v>8333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8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8313</v>
      </c>
      <c r="R3884" t="s">
        <v>8333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8" t="s">
        <v>3880</v>
      </c>
      <c r="C3885" s="3" t="s">
        <v>7992</v>
      </c>
      <c r="D3885" s="4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8313</v>
      </c>
      <c r="R3885" t="s">
        <v>8333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8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8313</v>
      </c>
      <c r="R3886" t="s">
        <v>8333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8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8313</v>
      </c>
      <c r="R3887" t="s">
        <v>8333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8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8313</v>
      </c>
      <c r="R3888" t="s">
        <v>8333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8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8313</v>
      </c>
      <c r="R3889" t="s">
        <v>8333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8" t="s">
        <v>3885</v>
      </c>
      <c r="C3890" s="3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8313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8" t="s">
        <v>3886</v>
      </c>
      <c r="C3891" s="3" t="s">
        <v>7997</v>
      </c>
      <c r="D3891" s="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8313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60" hidden="1" x14ac:dyDescent="0.25">
      <c r="A3892">
        <v>3890</v>
      </c>
      <c r="B3892" s="8" t="s">
        <v>3887</v>
      </c>
      <c r="C3892" s="3" t="s">
        <v>7998</v>
      </c>
      <c r="D3892" s="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8313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8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8313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8" t="s">
        <v>3889</v>
      </c>
      <c r="C3894" s="3" t="s">
        <v>8000</v>
      </c>
      <c r="D3894" s="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8313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8" t="s">
        <v>3890</v>
      </c>
      <c r="C3895" s="3" t="s">
        <v>8001</v>
      </c>
      <c r="D3895" s="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8313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8" t="s">
        <v>3891</v>
      </c>
      <c r="C3896" s="3" t="s">
        <v>8002</v>
      </c>
      <c r="D3896" s="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8313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8" t="s">
        <v>3892</v>
      </c>
      <c r="C3897" s="3" t="s">
        <v>8003</v>
      </c>
      <c r="D3897" s="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8313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8" t="s">
        <v>3893</v>
      </c>
      <c r="C3898" s="3" t="s">
        <v>8004</v>
      </c>
      <c r="D3898" s="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8313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8" t="s">
        <v>3894</v>
      </c>
      <c r="C3899" s="3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8313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0" hidden="1" x14ac:dyDescent="0.25">
      <c r="A3900">
        <v>3898</v>
      </c>
      <c r="B3900" s="8" t="s">
        <v>3895</v>
      </c>
      <c r="C3900" s="3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8313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8" t="s">
        <v>3896</v>
      </c>
      <c r="C3901" s="3" t="s">
        <v>8007</v>
      </c>
      <c r="D3901" s="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8313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8" t="s">
        <v>3897</v>
      </c>
      <c r="C3902" s="3" t="s">
        <v>8008</v>
      </c>
      <c r="D3902" s="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8313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8" t="s">
        <v>3898</v>
      </c>
      <c r="C3903" s="3" t="s">
        <v>8009</v>
      </c>
      <c r="D3903" s="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8313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8" t="s">
        <v>3899</v>
      </c>
      <c r="C3904" s="3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8313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8" t="s">
        <v>3900</v>
      </c>
      <c r="C3905" s="3" t="s">
        <v>8011</v>
      </c>
      <c r="D3905" s="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8313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8" t="s">
        <v>3901</v>
      </c>
      <c r="C3906" s="3" t="s">
        <v>8012</v>
      </c>
      <c r="D3906" s="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8313</v>
      </c>
      <c r="R3906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ref="U3906:U3969" si="309">YEAR(T3906)</f>
        <v>2015</v>
      </c>
    </row>
    <row r="3907" spans="1:21" ht="60" hidden="1" x14ac:dyDescent="0.25">
      <c r="A3907">
        <v>3905</v>
      </c>
      <c r="B3907" s="8" t="s">
        <v>3902</v>
      </c>
      <c r="C3907" s="3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2" t="s">
        <v>8313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5" hidden="1" x14ac:dyDescent="0.25">
      <c r="A3908">
        <v>3906</v>
      </c>
      <c r="B3908" s="8" t="s">
        <v>3903</v>
      </c>
      <c r="C3908" s="3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8313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8" t="s">
        <v>3904</v>
      </c>
      <c r="C3909" s="3" t="s">
        <v>8015</v>
      </c>
      <c r="D3909" s="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8313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8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8313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8" t="s">
        <v>3906</v>
      </c>
      <c r="C3911" s="3" t="s">
        <v>8017</v>
      </c>
      <c r="D3911" s="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8313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8" t="s">
        <v>3907</v>
      </c>
      <c r="C3912" s="3" t="s">
        <v>8018</v>
      </c>
      <c r="D3912" s="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8313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8" t="s">
        <v>3908</v>
      </c>
      <c r="C3913" s="3" t="s">
        <v>8019</v>
      </c>
      <c r="D3913" s="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8313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8" t="s">
        <v>3909</v>
      </c>
      <c r="C3914" s="3" t="s">
        <v>8020</v>
      </c>
      <c r="D3914" s="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8313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8" t="s">
        <v>3910</v>
      </c>
      <c r="C3915" s="3" t="s">
        <v>8021</v>
      </c>
      <c r="D3915" s="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8313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8" t="s">
        <v>3911</v>
      </c>
      <c r="C3916" s="3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8313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8" t="s">
        <v>3912</v>
      </c>
      <c r="C3917" s="3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8313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8" t="s">
        <v>3913</v>
      </c>
      <c r="C3918" s="3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8313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8" t="s">
        <v>3914</v>
      </c>
      <c r="C3919" s="3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8313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8" t="s">
        <v>3915</v>
      </c>
      <c r="C3920" s="3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8313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8" t="s">
        <v>3916</v>
      </c>
      <c r="C3921" s="3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8313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60" hidden="1" x14ac:dyDescent="0.25">
      <c r="A3922">
        <v>3920</v>
      </c>
      <c r="B3922" s="8" t="s">
        <v>3917</v>
      </c>
      <c r="C3922" s="3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8313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8" t="s">
        <v>3918</v>
      </c>
      <c r="C3923" s="3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8313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8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8313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8" t="s">
        <v>3920</v>
      </c>
      <c r="C3925" s="3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8313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8" t="s">
        <v>3921</v>
      </c>
      <c r="C3926" s="3" t="s">
        <v>8032</v>
      </c>
      <c r="D3926" s="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8313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8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8313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8" t="s">
        <v>3923</v>
      </c>
      <c r="C3928" s="3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8313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8" t="s">
        <v>3924</v>
      </c>
      <c r="C3929" s="3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8313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8" t="s">
        <v>3925</v>
      </c>
      <c r="C3930" s="3" t="s">
        <v>8036</v>
      </c>
      <c r="D3930" s="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8313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8" t="s">
        <v>3926</v>
      </c>
      <c r="C3931" s="3" t="s">
        <v>8037</v>
      </c>
      <c r="D3931" s="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8313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8" t="s">
        <v>3927</v>
      </c>
      <c r="C3932" s="3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8313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8" t="s">
        <v>3928</v>
      </c>
      <c r="C3933" s="3" t="s">
        <v>8039</v>
      </c>
      <c r="D3933" s="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8313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8" t="s">
        <v>3929</v>
      </c>
      <c r="C3934" s="3" t="s">
        <v>8040</v>
      </c>
      <c r="D3934" s="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8313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8" t="s">
        <v>3930</v>
      </c>
      <c r="C3935" s="3" t="s">
        <v>8041</v>
      </c>
      <c r="D3935" s="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8313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8" t="s">
        <v>3931</v>
      </c>
      <c r="C3936" s="3" t="s">
        <v>8042</v>
      </c>
      <c r="D3936" s="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8313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8" t="s">
        <v>3932</v>
      </c>
      <c r="C3937" s="3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8313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8" t="s">
        <v>3933</v>
      </c>
      <c r="C3938" s="3" t="s">
        <v>8044</v>
      </c>
      <c r="D3938" s="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8313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8" t="s">
        <v>3934</v>
      </c>
      <c r="C3939" s="3" t="s">
        <v>8045</v>
      </c>
      <c r="D3939" s="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8313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8" t="s">
        <v>3935</v>
      </c>
      <c r="C3940" s="3" t="s">
        <v>8046</v>
      </c>
      <c r="D3940" s="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8313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8" t="s">
        <v>3936</v>
      </c>
      <c r="C3941" s="3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8313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8" t="s">
        <v>3937</v>
      </c>
      <c r="C3942" s="3" t="s">
        <v>8048</v>
      </c>
      <c r="D3942" s="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8313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75" hidden="1" x14ac:dyDescent="0.25">
      <c r="A3943">
        <v>3941</v>
      </c>
      <c r="B3943" s="8" t="s">
        <v>3938</v>
      </c>
      <c r="C3943" s="3" t="s">
        <v>8049</v>
      </c>
      <c r="D3943" s="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8313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8" t="s">
        <v>3939</v>
      </c>
      <c r="C3944" s="3" t="s">
        <v>8050</v>
      </c>
      <c r="D3944" s="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8313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8" t="s">
        <v>3940</v>
      </c>
      <c r="C3945" s="3" t="s">
        <v>8051</v>
      </c>
      <c r="D3945" s="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8313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8" t="s">
        <v>3941</v>
      </c>
      <c r="C3946" s="3" t="s">
        <v>8052</v>
      </c>
      <c r="D3946" s="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8313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8" t="s">
        <v>3942</v>
      </c>
      <c r="C3947" s="3" t="s">
        <v>8053</v>
      </c>
      <c r="D3947" s="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8313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8" t="s">
        <v>3943</v>
      </c>
      <c r="C3948" s="3" t="s">
        <v>8054</v>
      </c>
      <c r="D3948" s="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8313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8" t="s">
        <v>3944</v>
      </c>
      <c r="C3949" s="3" t="s">
        <v>8055</v>
      </c>
      <c r="D3949" s="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8313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8" t="s">
        <v>3945</v>
      </c>
      <c r="C3950" s="3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8313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8" t="s">
        <v>3946</v>
      </c>
      <c r="C3951" s="3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8313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8" t="s">
        <v>3947</v>
      </c>
      <c r="C3952" s="3" t="s">
        <v>8058</v>
      </c>
      <c r="D3952" s="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8313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8" t="s">
        <v>3948</v>
      </c>
      <c r="C3953" s="3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8313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8" t="s">
        <v>3949</v>
      </c>
      <c r="C3954" s="3" t="s">
        <v>8059</v>
      </c>
      <c r="D3954" s="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8313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8" t="s">
        <v>3950</v>
      </c>
      <c r="C3955" s="3" t="s">
        <v>8060</v>
      </c>
      <c r="D3955" s="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8313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8" t="s">
        <v>3951</v>
      </c>
      <c r="C3956" s="3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8313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8" t="s">
        <v>3952</v>
      </c>
      <c r="C3957" s="3" t="s">
        <v>8062</v>
      </c>
      <c r="D3957" s="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8313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8" t="s">
        <v>3953</v>
      </c>
      <c r="C3958" s="3" t="s">
        <v>8063</v>
      </c>
      <c r="D3958" s="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8313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8" t="s">
        <v>3954</v>
      </c>
      <c r="C3959" s="3" t="s">
        <v>8064</v>
      </c>
      <c r="D3959" s="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8313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8" t="s">
        <v>3955</v>
      </c>
      <c r="C3960" s="3" t="s">
        <v>8065</v>
      </c>
      <c r="D3960" s="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8313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8" t="s">
        <v>3956</v>
      </c>
      <c r="C3961" s="3" t="s">
        <v>8066</v>
      </c>
      <c r="D3961" s="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8313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8" t="s">
        <v>3957</v>
      </c>
      <c r="C3962" s="3" t="s">
        <v>8067</v>
      </c>
      <c r="D3962" s="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8313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60" hidden="1" x14ac:dyDescent="0.25">
      <c r="A3963">
        <v>3961</v>
      </c>
      <c r="B3963" s="8" t="s">
        <v>3958</v>
      </c>
      <c r="C3963" s="3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8313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8" t="s">
        <v>3959</v>
      </c>
      <c r="C3964" s="3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8313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8" t="s">
        <v>3960</v>
      </c>
      <c r="C3965" s="3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8313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8" t="s">
        <v>3961</v>
      </c>
      <c r="C3966" s="3" t="s">
        <v>8071</v>
      </c>
      <c r="D3966" s="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8313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8" t="s">
        <v>3962</v>
      </c>
      <c r="C3967" s="3" t="s">
        <v>8072</v>
      </c>
      <c r="D3967" s="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8313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8" t="s">
        <v>3963</v>
      </c>
      <c r="C3968" s="3" t="s">
        <v>8073</v>
      </c>
      <c r="D3968" s="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8313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8" t="s">
        <v>3964</v>
      </c>
      <c r="C3969" s="3" t="s">
        <v>8074</v>
      </c>
      <c r="D3969" s="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8313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8" t="s">
        <v>3965</v>
      </c>
      <c r="C3970" s="3" t="s">
        <v>8075</v>
      </c>
      <c r="D3970" s="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8313</v>
      </c>
      <c r="R3970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ref="U3970:U4033" si="314">YEAR(T3970)</f>
        <v>2016</v>
      </c>
    </row>
    <row r="3971" spans="1:21" ht="60" hidden="1" x14ac:dyDescent="0.25">
      <c r="A3971">
        <v>3969</v>
      </c>
      <c r="B3971" s="8" t="s">
        <v>3966</v>
      </c>
      <c r="C3971" s="3" t="s">
        <v>8076</v>
      </c>
      <c r="D3971" s="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2" t="s">
        <v>8313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60" hidden="1" x14ac:dyDescent="0.25">
      <c r="A3972">
        <v>3970</v>
      </c>
      <c r="B3972" s="8" t="s">
        <v>3967</v>
      </c>
      <c r="C3972" s="3" t="s">
        <v>8077</v>
      </c>
      <c r="D3972" s="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8313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8" t="s">
        <v>3968</v>
      </c>
      <c r="C3973" s="3" t="s">
        <v>8078</v>
      </c>
      <c r="D3973" s="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8313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8" t="s">
        <v>3969</v>
      </c>
      <c r="C3974" s="3" t="s">
        <v>8079</v>
      </c>
      <c r="D3974" s="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8313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60" hidden="1" x14ac:dyDescent="0.25">
      <c r="A3975">
        <v>3973</v>
      </c>
      <c r="B3975" s="8" t="s">
        <v>3970</v>
      </c>
      <c r="C3975" s="3" t="s">
        <v>8080</v>
      </c>
      <c r="D3975" s="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8313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8" t="s">
        <v>3971</v>
      </c>
      <c r="C3976" s="3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8313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8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8313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8" t="s">
        <v>3973</v>
      </c>
      <c r="C3978" s="3" t="s">
        <v>8083</v>
      </c>
      <c r="D3978" s="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8313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8" t="s">
        <v>3974</v>
      </c>
      <c r="C3979" s="3" t="s">
        <v>8084</v>
      </c>
      <c r="D3979" s="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8313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8" t="s">
        <v>3975</v>
      </c>
      <c r="C3980" s="3" t="s">
        <v>8085</v>
      </c>
      <c r="D3980" s="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8313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60" hidden="1" x14ac:dyDescent="0.25">
      <c r="A3981">
        <v>3979</v>
      </c>
      <c r="B3981" s="8" t="s">
        <v>3976</v>
      </c>
      <c r="C3981" s="3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8313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8" t="s">
        <v>3977</v>
      </c>
      <c r="C3982" s="3" t="s">
        <v>8087</v>
      </c>
      <c r="D3982" s="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8313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8" t="s">
        <v>3358</v>
      </c>
      <c r="C3983" s="3" t="s">
        <v>7469</v>
      </c>
      <c r="D3983" s="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8313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8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8313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8" t="s">
        <v>3979</v>
      </c>
      <c r="C3985" s="3" t="s">
        <v>8089</v>
      </c>
      <c r="D3985" s="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8313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8" t="s">
        <v>3980</v>
      </c>
      <c r="C3986" s="3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8313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8" t="s">
        <v>3981</v>
      </c>
      <c r="C3987" s="3" t="s">
        <v>8091</v>
      </c>
      <c r="D3987" s="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8313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8" t="s">
        <v>3982</v>
      </c>
      <c r="C3988" s="3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8313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8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8313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8" t="s">
        <v>3984</v>
      </c>
      <c r="C3990" s="3" t="s">
        <v>8094</v>
      </c>
      <c r="D3990" s="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8313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8" t="s">
        <v>3985</v>
      </c>
      <c r="C3991" s="3" t="s">
        <v>8095</v>
      </c>
      <c r="D3991" s="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8313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8" t="s">
        <v>3986</v>
      </c>
      <c r="C3992" s="3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8313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8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8313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8" t="s">
        <v>3988</v>
      </c>
      <c r="C3994" s="3" t="s">
        <v>8098</v>
      </c>
      <c r="D3994" s="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8313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8" t="s">
        <v>3989</v>
      </c>
      <c r="C3995" s="3" t="s">
        <v>8099</v>
      </c>
      <c r="D3995" s="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8313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8" t="s">
        <v>3990</v>
      </c>
      <c r="C3996" s="3" t="s">
        <v>8100</v>
      </c>
      <c r="D3996" s="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8313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8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8313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8" t="s">
        <v>3992</v>
      </c>
      <c r="C3998" s="3" t="s">
        <v>8102</v>
      </c>
      <c r="D3998" s="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8313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8" t="s">
        <v>3993</v>
      </c>
      <c r="C3999" s="3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8313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8" t="s">
        <v>3994</v>
      </c>
      <c r="C4000" s="3" t="s">
        <v>8104</v>
      </c>
      <c r="D4000" s="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8313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8" t="s">
        <v>3995</v>
      </c>
      <c r="C4001" s="3" t="s">
        <v>8105</v>
      </c>
      <c r="D4001" s="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8313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8" t="s">
        <v>3996</v>
      </c>
      <c r="C4002" s="3" t="s">
        <v>8106</v>
      </c>
      <c r="D4002" s="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8313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8" t="s">
        <v>3997</v>
      </c>
      <c r="C4003" s="3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8313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8" t="s">
        <v>3998</v>
      </c>
      <c r="C4004" s="3" t="s">
        <v>8108</v>
      </c>
      <c r="D4004" s="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8313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8" t="s">
        <v>3999</v>
      </c>
      <c r="C4005" s="3" t="s">
        <v>8071</v>
      </c>
      <c r="D4005" s="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8313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8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8313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8" t="s">
        <v>4001</v>
      </c>
      <c r="C4007" s="3" t="s">
        <v>8110</v>
      </c>
      <c r="D4007" s="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8313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8" t="s">
        <v>4002</v>
      </c>
      <c r="C4008" s="3" t="s">
        <v>8111</v>
      </c>
      <c r="D4008" s="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8313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8" t="s">
        <v>4003</v>
      </c>
      <c r="C4009" s="3" t="s">
        <v>8112</v>
      </c>
      <c r="D4009" s="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8313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8" t="s">
        <v>4004</v>
      </c>
      <c r="C4010" s="3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8313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8" t="s">
        <v>4005</v>
      </c>
      <c r="C4011" s="3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8313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8" t="s">
        <v>4006</v>
      </c>
      <c r="C4012" s="3" t="s">
        <v>8115</v>
      </c>
      <c r="D4012" s="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8313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8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8313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60" hidden="1" x14ac:dyDescent="0.25">
      <c r="A4014">
        <v>4012</v>
      </c>
      <c r="B4014" s="8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8313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8" t="s">
        <v>4009</v>
      </c>
      <c r="C4015" s="3" t="s">
        <v>8118</v>
      </c>
      <c r="D4015" s="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8313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8" t="s">
        <v>4010</v>
      </c>
      <c r="C4016" s="3" t="s">
        <v>8119</v>
      </c>
      <c r="D4016" s="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8313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8" t="s">
        <v>4011</v>
      </c>
      <c r="C4017" s="3" t="s">
        <v>8120</v>
      </c>
      <c r="D4017" s="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8313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8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8313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8" t="s">
        <v>4013</v>
      </c>
      <c r="C4019" s="3" t="s">
        <v>8122</v>
      </c>
      <c r="D4019" s="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8313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8" t="s">
        <v>4014</v>
      </c>
      <c r="C4020" s="3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8313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8" t="s">
        <v>4015</v>
      </c>
      <c r="C4021" s="3" t="s">
        <v>8124</v>
      </c>
      <c r="D4021" s="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8313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8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8313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8" t="s">
        <v>4017</v>
      </c>
      <c r="C4023" s="3" t="s">
        <v>8126</v>
      </c>
      <c r="D4023" s="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8313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8" t="s">
        <v>4018</v>
      </c>
      <c r="C4024" s="3" t="s">
        <v>8127</v>
      </c>
      <c r="D4024" s="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8313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5" hidden="1" x14ac:dyDescent="0.25">
      <c r="A4025">
        <v>4023</v>
      </c>
      <c r="B4025" s="8" t="s">
        <v>4019</v>
      </c>
      <c r="C4025" s="3" t="s">
        <v>8128</v>
      </c>
      <c r="D4025" s="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8313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8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8313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8" t="s">
        <v>4021</v>
      </c>
      <c r="C4027" s="3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8313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8" t="s">
        <v>4022</v>
      </c>
      <c r="C4028" s="3" t="s">
        <v>8131</v>
      </c>
      <c r="D4028" s="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8313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8" t="s">
        <v>4023</v>
      </c>
      <c r="C4029" s="3" t="s">
        <v>8132</v>
      </c>
      <c r="D4029" s="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8313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8" t="s">
        <v>4024</v>
      </c>
      <c r="C4030" s="3" t="s">
        <v>8133</v>
      </c>
      <c r="D4030" s="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8313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8" t="s">
        <v>4025</v>
      </c>
      <c r="C4031" s="3" t="s">
        <v>8134</v>
      </c>
      <c r="D4031" s="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8313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8" t="s">
        <v>4026</v>
      </c>
      <c r="C4032" s="3" t="s">
        <v>8135</v>
      </c>
      <c r="D4032" s="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8313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8" t="s">
        <v>4027</v>
      </c>
      <c r="C4033" s="3" t="s">
        <v>8136</v>
      </c>
      <c r="D4033" s="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8313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8" t="s">
        <v>4028</v>
      </c>
      <c r="C4034" s="3" t="s">
        <v>8137</v>
      </c>
      <c r="D4034" s="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8313</v>
      </c>
      <c r="R4034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ref="U4034:U4097" si="319">YEAR(T4034)</f>
        <v>2015</v>
      </c>
    </row>
    <row r="4035" spans="1:21" ht="45" hidden="1" x14ac:dyDescent="0.25">
      <c r="A4035">
        <v>4033</v>
      </c>
      <c r="B4035" s="8" t="s">
        <v>4029</v>
      </c>
      <c r="C4035" s="3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2" t="s">
        <v>8313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60" hidden="1" x14ac:dyDescent="0.25">
      <c r="A4036">
        <v>4034</v>
      </c>
      <c r="B4036" s="8" t="s">
        <v>4030</v>
      </c>
      <c r="C4036" s="3" t="s">
        <v>8139</v>
      </c>
      <c r="D4036" s="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8313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8" t="s">
        <v>4031</v>
      </c>
      <c r="C4037" s="3" t="s">
        <v>8140</v>
      </c>
      <c r="D4037" s="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8313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8" t="s">
        <v>4032</v>
      </c>
      <c r="C4038" s="3" t="s">
        <v>7438</v>
      </c>
      <c r="D4038" s="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8313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8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8313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8" t="s">
        <v>4034</v>
      </c>
      <c r="C4040" s="3" t="s">
        <v>8142</v>
      </c>
      <c r="D4040" s="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8313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8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8313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8" t="s">
        <v>4036</v>
      </c>
      <c r="C4042" s="3" t="s">
        <v>8144</v>
      </c>
      <c r="D4042" s="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8313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8" t="s">
        <v>4037</v>
      </c>
      <c r="C4043" s="3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8313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8" t="s">
        <v>4038</v>
      </c>
      <c r="C4044" s="3" t="s">
        <v>8146</v>
      </c>
      <c r="D4044" s="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8313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5" hidden="1" x14ac:dyDescent="0.25">
      <c r="A4045">
        <v>4043</v>
      </c>
      <c r="B4045" s="8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8313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8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8313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8" t="s">
        <v>4041</v>
      </c>
      <c r="C4047" s="3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8313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8" t="s">
        <v>4042</v>
      </c>
      <c r="C4048" s="3" t="s">
        <v>8150</v>
      </c>
      <c r="D4048" s="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8313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8" t="s">
        <v>4043</v>
      </c>
      <c r="C4049" s="3" t="s">
        <v>8151</v>
      </c>
      <c r="D4049" s="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8313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60" hidden="1" x14ac:dyDescent="0.25">
      <c r="A4050">
        <v>4048</v>
      </c>
      <c r="B4050" s="8" t="s">
        <v>4044</v>
      </c>
      <c r="C4050" s="3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8313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8" t="s">
        <v>4045</v>
      </c>
      <c r="C4051" s="3" t="s">
        <v>8153</v>
      </c>
      <c r="D4051" s="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8313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8" t="s">
        <v>4046</v>
      </c>
      <c r="C4052" s="3" t="s">
        <v>8154</v>
      </c>
      <c r="D4052" s="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8313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8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8313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8" t="s">
        <v>4048</v>
      </c>
      <c r="C4054" s="3" t="s">
        <v>8156</v>
      </c>
      <c r="D4054" s="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8313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8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8313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8" t="s">
        <v>4050</v>
      </c>
      <c r="C4056" s="3" t="s">
        <v>8158</v>
      </c>
      <c r="D4056" s="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8313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8" t="s">
        <v>4051</v>
      </c>
      <c r="C4057" s="3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8313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8" t="s">
        <v>4052</v>
      </c>
      <c r="C4058" s="3" t="s">
        <v>8160</v>
      </c>
      <c r="D4058" s="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8313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8" t="s">
        <v>4053</v>
      </c>
      <c r="C4059" s="3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8313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8" t="s">
        <v>4054</v>
      </c>
      <c r="C4060" s="3" t="s">
        <v>8162</v>
      </c>
      <c r="D4060" s="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8313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8" t="s">
        <v>4055</v>
      </c>
      <c r="C4061" s="3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8313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8" t="s">
        <v>4056</v>
      </c>
      <c r="C4062" s="3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8313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8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8313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8" t="s">
        <v>4058</v>
      </c>
      <c r="C4064" s="3" t="s">
        <v>8166</v>
      </c>
      <c r="D4064" s="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8313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8" t="s">
        <v>4059</v>
      </c>
      <c r="C4065" s="3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8313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8" t="s">
        <v>4060</v>
      </c>
      <c r="C4066" s="3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8313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8" t="s">
        <v>4061</v>
      </c>
      <c r="C4067" s="3" t="s">
        <v>8169</v>
      </c>
      <c r="D4067" s="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8313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8" t="s">
        <v>4062</v>
      </c>
      <c r="C4068" s="3" t="s">
        <v>8170</v>
      </c>
      <c r="D4068" s="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8313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8" t="s">
        <v>4063</v>
      </c>
      <c r="C4069" s="3" t="s">
        <v>7998</v>
      </c>
      <c r="D4069" s="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8313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8" t="s">
        <v>4064</v>
      </c>
      <c r="C4070" s="3" t="s">
        <v>8171</v>
      </c>
      <c r="D4070" s="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8313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5" hidden="1" x14ac:dyDescent="0.25">
      <c r="A4071">
        <v>4069</v>
      </c>
      <c r="B4071" s="8" t="s">
        <v>4065</v>
      </c>
      <c r="C4071" s="3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8313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8" t="s">
        <v>4066</v>
      </c>
      <c r="C4072" s="3" t="s">
        <v>8173</v>
      </c>
      <c r="D4072" s="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8313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8" t="s">
        <v>4067</v>
      </c>
      <c r="C4073" s="3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8313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8" t="s">
        <v>4068</v>
      </c>
      <c r="C4074" s="3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8313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8" t="s">
        <v>4069</v>
      </c>
      <c r="C4075" s="3" t="s">
        <v>8176</v>
      </c>
      <c r="D4075" s="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8313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8" t="s">
        <v>4070</v>
      </c>
      <c r="C4076" s="3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8313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8" t="s">
        <v>4071</v>
      </c>
      <c r="C4077" s="3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8313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8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8313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8" t="s">
        <v>4073</v>
      </c>
      <c r="C4079" s="3" t="s">
        <v>8180</v>
      </c>
      <c r="D4079" s="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8313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8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8313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60" hidden="1" x14ac:dyDescent="0.25">
      <c r="A4081">
        <v>4079</v>
      </c>
      <c r="B4081" s="8" t="s">
        <v>4075</v>
      </c>
      <c r="C4081" s="3" t="s">
        <v>8182</v>
      </c>
      <c r="D4081" s="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8313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8" t="s">
        <v>4076</v>
      </c>
      <c r="C4082" s="3" t="s">
        <v>8183</v>
      </c>
      <c r="D4082" s="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8313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8" t="s">
        <v>4077</v>
      </c>
      <c r="C4083" s="3" t="s">
        <v>8184</v>
      </c>
      <c r="D4083" s="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8313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8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8313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8" t="s">
        <v>4079</v>
      </c>
      <c r="C4085" s="3" t="s">
        <v>8186</v>
      </c>
      <c r="D4085" s="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8313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60" hidden="1" x14ac:dyDescent="0.25">
      <c r="A4086">
        <v>4084</v>
      </c>
      <c r="B4086" s="8" t="s">
        <v>4080</v>
      </c>
      <c r="C4086" s="3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8313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8" t="s">
        <v>4081</v>
      </c>
      <c r="C4087" s="3" t="s">
        <v>8188</v>
      </c>
      <c r="D4087" s="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8313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8" t="s">
        <v>4082</v>
      </c>
      <c r="C4088" s="3" t="s">
        <v>8189</v>
      </c>
      <c r="D4088" s="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8313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8" t="s">
        <v>4083</v>
      </c>
      <c r="C4089" s="3" t="s">
        <v>8190</v>
      </c>
      <c r="D4089" s="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8313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8" t="s">
        <v>4084</v>
      </c>
      <c r="C4090" s="3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8313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60" hidden="1" x14ac:dyDescent="0.25">
      <c r="A4091">
        <v>4089</v>
      </c>
      <c r="B4091" s="8" t="s">
        <v>4085</v>
      </c>
      <c r="C4091" s="3" t="s">
        <v>8192</v>
      </c>
      <c r="D4091" s="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8313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8" t="s">
        <v>4086</v>
      </c>
      <c r="C4092" s="3" t="s">
        <v>8193</v>
      </c>
      <c r="D4092" s="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8313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8" t="s">
        <v>4087</v>
      </c>
      <c r="C4093" s="3" t="s">
        <v>8194</v>
      </c>
      <c r="D4093" s="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8313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5" hidden="1" x14ac:dyDescent="0.25">
      <c r="A4094">
        <v>4092</v>
      </c>
      <c r="B4094" s="8" t="s">
        <v>4088</v>
      </c>
      <c r="C4094" s="3" t="s">
        <v>8195</v>
      </c>
      <c r="D4094" s="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8313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8" t="s">
        <v>4089</v>
      </c>
      <c r="C4095" s="3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8313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8" t="s">
        <v>4090</v>
      </c>
      <c r="C4096" s="3" t="s">
        <v>8197</v>
      </c>
      <c r="D4096" s="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8313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8" t="s">
        <v>4091</v>
      </c>
      <c r="C4097" s="3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8313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8" t="s">
        <v>4092</v>
      </c>
      <c r="C4098" s="3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2" t="s">
        <v>8313</v>
      </c>
      <c r="R4098" t="s">
        <v>8316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ref="U4098:U4115" si="324">YEAR(T4098)</f>
        <v>2017</v>
      </c>
    </row>
    <row r="4099" spans="1:21" ht="60" hidden="1" x14ac:dyDescent="0.25">
      <c r="A4099">
        <v>4097</v>
      </c>
      <c r="B4099" s="8" t="s">
        <v>4093</v>
      </c>
      <c r="C4099" s="3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2" t="s">
        <v>8313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2016</v>
      </c>
    </row>
    <row r="4100" spans="1:21" ht="45" hidden="1" x14ac:dyDescent="0.25">
      <c r="A4100">
        <v>4098</v>
      </c>
      <c r="B4100" s="8" t="s">
        <v>4094</v>
      </c>
      <c r="C4100" s="3" t="s">
        <v>8201</v>
      </c>
      <c r="D4100" s="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8313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8" t="s">
        <v>4095</v>
      </c>
      <c r="C4101" s="3" t="s">
        <v>8202</v>
      </c>
      <c r="D4101" s="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8313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8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8313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8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8313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5" hidden="1" x14ac:dyDescent="0.25">
      <c r="A4104">
        <v>4102</v>
      </c>
      <c r="B4104" s="8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8313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8" t="s">
        <v>4099</v>
      </c>
      <c r="C4105" s="3" t="s">
        <v>8206</v>
      </c>
      <c r="D4105" s="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8313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8" t="s">
        <v>4100</v>
      </c>
      <c r="C4106" s="3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8313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8" t="s">
        <v>4101</v>
      </c>
      <c r="C4107" s="3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8313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8" t="s">
        <v>4102</v>
      </c>
      <c r="C4108" s="3" t="s">
        <v>8209</v>
      </c>
      <c r="D4108" s="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8313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8" t="s">
        <v>4103</v>
      </c>
      <c r="C4109" s="3" t="s">
        <v>8210</v>
      </c>
      <c r="D4109" s="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8313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8" t="s">
        <v>4104</v>
      </c>
      <c r="C4110" s="3" t="s">
        <v>8211</v>
      </c>
      <c r="D4110" s="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8313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8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8313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8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8313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8" t="s">
        <v>4107</v>
      </c>
      <c r="C4113" s="3" t="s">
        <v>8214</v>
      </c>
      <c r="D4113" s="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8313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8" t="s">
        <v>4108</v>
      </c>
      <c r="C4114" s="3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8313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8" t="s">
        <v>4109</v>
      </c>
      <c r="C4115" s="3" t="s">
        <v>8215</v>
      </c>
      <c r="D4115" s="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8313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autoFilter ref="A1:U4115" xr:uid="{FDFF8A68-D177-4B63-98A9-16BF6E605AF3}">
    <filterColumn colId="5">
      <filters>
        <filter val="successful"/>
      </filters>
    </filterColumn>
    <filterColumn colId="6">
      <filters>
        <filter val="GB"/>
      </filters>
    </filterColumn>
    <filterColumn colId="17">
      <filters>
        <filter val="plays"/>
      </filters>
    </filterColumn>
  </autoFilter>
  <sortState xmlns:xlrd2="http://schemas.microsoft.com/office/spreadsheetml/2017/richdata2" ref="A2:U4116">
    <sortCondition ref="A1:A4116"/>
  </sortState>
  <conditionalFormatting sqref="F1:F1048576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96C7B-C110-4F13-B4B5-25ACCA9E88FF}">
  <dimension ref="A1:C15"/>
  <sheetViews>
    <sheetView workbookViewId="0">
      <selection activeCell="F20" sqref="F20"/>
    </sheetView>
  </sheetViews>
  <sheetFormatPr defaultRowHeight="15" x14ac:dyDescent="0.25"/>
  <cols>
    <col min="1" max="1" width="28.42578125" style="23" bestFit="1" customWidth="1"/>
    <col min="2" max="2" width="15.5703125" style="23" bestFit="1" customWidth="1"/>
    <col min="3" max="3" width="16.85546875" style="23" bestFit="1" customWidth="1"/>
    <col min="4" max="16384" width="9.140625" style="23"/>
  </cols>
  <sheetData>
    <row r="1" spans="1:3" x14ac:dyDescent="0.25">
      <c r="B1" s="23" t="s">
        <v>8384</v>
      </c>
      <c r="C1" s="23" t="s">
        <v>8385</v>
      </c>
    </row>
    <row r="2" spans="1:3" x14ac:dyDescent="0.25">
      <c r="A2" s="23" t="s">
        <v>8386</v>
      </c>
      <c r="B2" s="22" t="e">
        <f>AVERAGE(#REF!)</f>
        <v>#REF!</v>
      </c>
      <c r="C2" s="22" t="e">
        <f>AVERAGE(#REF!)</f>
        <v>#REF!</v>
      </c>
    </row>
    <row r="3" spans="1:3" x14ac:dyDescent="0.25">
      <c r="A3" s="23" t="s">
        <v>8387</v>
      </c>
      <c r="B3" s="22" t="e">
        <f>MEDIAN(#REF!)</f>
        <v>#REF!</v>
      </c>
      <c r="C3" s="22" t="e">
        <f>MEDIAN(#REF!)</f>
        <v>#REF!</v>
      </c>
    </row>
    <row r="4" spans="1:3" x14ac:dyDescent="0.25">
      <c r="A4" s="23" t="s">
        <v>8394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s="23" t="s">
        <v>8395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5">
      <c r="A6" s="23" t="s">
        <v>8396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5">
      <c r="A7" s="23" t="s">
        <v>8397</v>
      </c>
      <c r="B7" s="22" t="e">
        <f>B5-B6</f>
        <v>#REF!</v>
      </c>
      <c r="C7" s="22" t="e">
        <f>C5-C6</f>
        <v>#REF!</v>
      </c>
    </row>
    <row r="8" spans="1:3" x14ac:dyDescent="0.25">
      <c r="B8" s="22"/>
      <c r="C8" s="22"/>
    </row>
    <row r="9" spans="1:3" x14ac:dyDescent="0.25">
      <c r="B9" s="22"/>
      <c r="C9" s="22"/>
    </row>
    <row r="10" spans="1:3" x14ac:dyDescent="0.25">
      <c r="A10" s="23" t="s">
        <v>8388</v>
      </c>
      <c r="B10" s="24" t="e">
        <f>AVERAGE(#REF!)</f>
        <v>#REF!</v>
      </c>
      <c r="C10" s="24" t="e">
        <f>AVERAGE(#REF!)</f>
        <v>#REF!</v>
      </c>
    </row>
    <row r="11" spans="1:3" x14ac:dyDescent="0.25">
      <c r="A11" s="23" t="s">
        <v>8389</v>
      </c>
      <c r="B11" s="24" t="e">
        <f>MEDIAN(#REF!)</f>
        <v>#REF!</v>
      </c>
      <c r="C11" s="24" t="e">
        <f>MEDIAN(#REF!)</f>
        <v>#REF!</v>
      </c>
    </row>
    <row r="12" spans="1:3" x14ac:dyDescent="0.25">
      <c r="A12" s="23" t="s">
        <v>8390</v>
      </c>
      <c r="B12" s="24" t="e">
        <f>_xlfn.STDEV.P(#REF!)</f>
        <v>#REF!</v>
      </c>
      <c r="C12" s="24" t="e">
        <f>_xlfn.STDEV.P(#REF!)</f>
        <v>#REF!</v>
      </c>
    </row>
    <row r="13" spans="1:3" x14ac:dyDescent="0.25">
      <c r="A13" s="23" t="s">
        <v>8391</v>
      </c>
      <c r="B13" s="24" t="e">
        <f>_xlfn.QUARTILE.EXC(#REF!,3)</f>
        <v>#REF!</v>
      </c>
      <c r="C13" s="24" t="e">
        <f>_xlfn.QUARTILE.EXC(#REF!,3)</f>
        <v>#REF!</v>
      </c>
    </row>
    <row r="14" spans="1:3" x14ac:dyDescent="0.25">
      <c r="A14" s="23" t="s">
        <v>8392</v>
      </c>
      <c r="B14" s="24" t="e">
        <f>_xlfn.QUARTILE.EXC(#REF!,1)</f>
        <v>#REF!</v>
      </c>
      <c r="C14" s="24" t="e">
        <f>_xlfn.QUARTILE.EXC(#REF!,1)</f>
        <v>#REF!</v>
      </c>
    </row>
    <row r="15" spans="1:3" x14ac:dyDescent="0.25">
      <c r="A15" s="23" t="s">
        <v>8393</v>
      </c>
      <c r="B15" s="24" t="e">
        <f>B13-B14</f>
        <v>#REF!</v>
      </c>
      <c r="C15" s="24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5A3A5-816B-481F-AAA9-038E04388C36}">
  <dimension ref="A1:F6"/>
  <sheetViews>
    <sheetView workbookViewId="0">
      <selection activeCell="E5" sqref="E5"/>
    </sheetView>
  </sheetViews>
  <sheetFormatPr defaultColWidth="27.140625" defaultRowHeight="15.75" x14ac:dyDescent="0.25"/>
  <cols>
    <col min="1" max="1" width="27.140625" style="17"/>
    <col min="2" max="2" width="27.140625" style="21"/>
    <col min="3" max="16384" width="27.140625" style="17"/>
  </cols>
  <sheetData>
    <row r="1" spans="1:6" s="19" customFormat="1" x14ac:dyDescent="0.25">
      <c r="A1" s="19" t="s">
        <v>8380</v>
      </c>
      <c r="B1" s="20" t="s">
        <v>4110</v>
      </c>
      <c r="C1" s="19" t="s">
        <v>8381</v>
      </c>
      <c r="D1" s="19" t="s">
        <v>8382</v>
      </c>
      <c r="E1" s="19" t="s">
        <v>8307</v>
      </c>
      <c r="F1" s="19" t="s">
        <v>8383</v>
      </c>
    </row>
    <row r="2" spans="1:6" ht="78.75" x14ac:dyDescent="0.25">
      <c r="A2" s="18" t="s">
        <v>3473</v>
      </c>
      <c r="B2" s="21" t="str">
        <f>VLOOKUP(A2, Kickstarter!B:E,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17">
        <f>VLOOKUP(A2, Kickstarter!B:P, 15, FALSE)</f>
        <v>51.79</v>
      </c>
      <c r="F2" s="17">
        <f>VLOOKUP(A2, Kickstarter!B:P, 11, FALSE)</f>
        <v>39</v>
      </c>
    </row>
    <row r="3" spans="1:6" ht="94.5" x14ac:dyDescent="0.25">
      <c r="A3" s="18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17">
        <f>VLOOKUP(A3, Kickstarter!B:P, 15, FALSE)</f>
        <v>36.07</v>
      </c>
      <c r="F3" s="17">
        <f>VLOOKUP(A3, Kickstarter!B:P, 11, FALSE)</f>
        <v>56</v>
      </c>
    </row>
    <row r="4" spans="1:6" ht="94.5" x14ac:dyDescent="0.25">
      <c r="A4" s="18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17">
        <f>VLOOKUP(A4, Kickstarter!B:P, 15, FALSE)</f>
        <v>33.03</v>
      </c>
      <c r="F4" s="17">
        <f>VLOOKUP(A4, Kickstarter!B:P, 11, FALSE)</f>
        <v>78</v>
      </c>
    </row>
    <row r="5" spans="1:6" ht="78.75" x14ac:dyDescent="0.25">
      <c r="A5" s="18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17">
        <f>VLOOKUP(A5, Kickstarter!B:P, 15, FALSE)</f>
        <v>44.92</v>
      </c>
      <c r="F5" s="17">
        <f>VLOOKUP(A5, Kickstarter!B:P, 11, FALSE)</f>
        <v>26</v>
      </c>
    </row>
    <row r="6" spans="1:6" ht="94.5" x14ac:dyDescent="0.25">
      <c r="A6" s="18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17">
        <f>VLOOKUP(A6, Kickstarter!B:P, 15, FALSE)</f>
        <v>36.61</v>
      </c>
      <c r="F6" s="17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B0F3-4A5A-47CA-A082-5DF82A614270}">
  <dimension ref="A1:F6"/>
  <sheetViews>
    <sheetView workbookViewId="0">
      <selection activeCell="G35" sqref="G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2526-538C-42D9-A09C-1016E195B9D3}">
  <dimension ref="A1:E7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Outcomes Based on Goals</vt:lpstr>
      <vt:lpstr>Average Donation vs Goal </vt:lpstr>
      <vt:lpstr>Kickstarter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</cp:lastModifiedBy>
  <dcterms:created xsi:type="dcterms:W3CDTF">2017-04-20T15:17:24Z</dcterms:created>
  <dcterms:modified xsi:type="dcterms:W3CDTF">2021-03-16T01:18:18Z</dcterms:modified>
</cp:coreProperties>
</file>