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rew Jones" sheetId="1" r:id="rId4"/>
  </sheets>
  <definedNames/>
  <calcPr/>
</workbook>
</file>

<file path=xl/sharedStrings.xml><?xml version="1.0" encoding="utf-8"?>
<sst xmlns="http://schemas.openxmlformats.org/spreadsheetml/2006/main" count="98" uniqueCount="10">
  <si>
    <t>Date</t>
  </si>
  <si>
    <t>Doors</t>
  </si>
  <si>
    <t>Attempts</t>
  </si>
  <si>
    <t>Responses</t>
  </si>
  <si>
    <t>Lists</t>
  </si>
  <si>
    <t>Steps</t>
  </si>
  <si>
    <t>Class</t>
  </si>
  <si>
    <t>Weekend</t>
  </si>
  <si>
    <t>no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</si>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</sst>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>
      <c r="A2" s="2">
        <v>45518.0</v>
      </c>
      <c r="B2" s="1">
        <f>50+15</f>
        <v>65</v>
      </c>
      <c r="C2" s="3">
        <f>89+27</f>
        <v>116</v>
      </c>
      <c r="D2" s="3">
        <f>14+1</f>
        <v>15</v>
      </c>
      <c r="E2" s="1">
        <v>2.0</v>
      </c>
      <c r="F2" s="1">
        <v>13856.0</v>
      </c>
      <c r="G2" s="1" t="s">
        <v>8</v>
      </c>
      <c r="H2" s="1" t="s">
        <v>8</v>
      </c>
    </row>
    <row r="3">
      <c r="A3" s="2">
        <v>45519.0</v>
      </c>
      <c r="B3" s="3">
        <f>43+33</f>
        <v>76</v>
      </c>
      <c r="C3" s="1">
        <f>66+48</f>
        <v>114</v>
      </c>
      <c r="D3" s="3">
        <f>10+13</f>
        <v>23</v>
      </c>
      <c r="E3" s="1">
        <v>2.0</v>
      </c>
      <c r="F3" s="1">
        <v>13680.0</v>
      </c>
      <c r="G3" s="1" t="s">
        <v>8</v>
      </c>
      <c r="H3" s="1" t="s">
        <v>8</v>
      </c>
    </row>
    <row r="4">
      <c r="A4" s="2">
        <v>45520.0</v>
      </c>
      <c r="B4" s="3">
        <f>29+37</f>
        <v>66</v>
      </c>
      <c r="C4" s="3">
        <f>37+47</f>
        <v>84</v>
      </c>
      <c r="D4" s="1">
        <v>7.0</v>
      </c>
      <c r="E4" s="1">
        <v>2.0</v>
      </c>
      <c r="F4" s="1">
        <v>11411.0</v>
      </c>
      <c r="G4" s="1" t="s">
        <v>8</v>
      </c>
      <c r="H4" s="1" t="s">
        <v>8</v>
      </c>
    </row>
    <row r="5">
      <c r="A5" s="2">
        <v>45523.0</v>
      </c>
      <c r="B5" s="3">
        <f>44+54</f>
        <v>98</v>
      </c>
      <c r="C5" s="1">
        <f>44+82</f>
        <v>126</v>
      </c>
      <c r="D5" s="1">
        <v>8.0</v>
      </c>
      <c r="E5" s="1">
        <v>2.0</v>
      </c>
      <c r="F5" s="1">
        <v>8188.0</v>
      </c>
      <c r="G5" s="1" t="s">
        <v>8</v>
      </c>
      <c r="H5" s="1" t="s">
        <v>8</v>
      </c>
    </row>
    <row r="6">
      <c r="A6" s="2">
        <v>45524.0</v>
      </c>
      <c r="B6" s="3">
        <f>38+29</f>
        <v>67</v>
      </c>
      <c r="C6" s="1">
        <f>49+49</f>
        <v>98</v>
      </c>
      <c r="D6" s="1">
        <v>11.0</v>
      </c>
      <c r="E6" s="1">
        <v>2.0</v>
      </c>
      <c r="F6" s="1">
        <v>9934.0</v>
      </c>
      <c r="G6" s="1" t="s">
        <v>8</v>
      </c>
      <c r="H6" s="1" t="s">
        <v>8</v>
      </c>
    </row>
    <row r="7">
      <c r="A7" s="2">
        <v>45525.0</v>
      </c>
      <c r="B7" s="3">
        <f>42</f>
        <v>42</v>
      </c>
      <c r="C7" s="1">
        <v>103.0</v>
      </c>
      <c r="D7" s="1">
        <v>2.0</v>
      </c>
      <c r="E7" s="1">
        <v>1.0</v>
      </c>
      <c r="F7" s="1">
        <v>10865.0</v>
      </c>
      <c r="G7" s="1" t="s">
        <v>8</v>
      </c>
      <c r="H7" s="1" t="s">
        <v>8</v>
      </c>
    </row>
    <row r="8">
      <c r="A8" s="2">
        <v>45528.0</v>
      </c>
      <c r="B8" s="1">
        <v>73.0</v>
      </c>
      <c r="C8" s="1">
        <v>189.0</v>
      </c>
      <c r="D8" s="1">
        <v>19.0</v>
      </c>
      <c r="E8" s="1">
        <v>1.0</v>
      </c>
      <c r="F8" s="1">
        <v>11660.0</v>
      </c>
      <c r="G8" s="1" t="s">
        <v>8</v>
      </c>
      <c r="H8" s="1" t="s">
        <v>9</v>
      </c>
    </row>
    <row r="9">
      <c r="A9" s="2">
        <v>45530.0</v>
      </c>
      <c r="B9" s="1">
        <v>42.0</v>
      </c>
      <c r="C9" s="1">
        <v>115.0</v>
      </c>
      <c r="D9" s="1">
        <v>6.0</v>
      </c>
      <c r="E9" s="1">
        <v>1.0</v>
      </c>
      <c r="F9" s="1">
        <v>9001.0</v>
      </c>
      <c r="G9" s="1" t="s">
        <v>9</v>
      </c>
      <c r="H9" s="1" t="s">
        <v>8</v>
      </c>
    </row>
    <row r="10">
      <c r="A10" s="2">
        <v>45534.0</v>
      </c>
      <c r="B10" s="3">
        <f>64+110</f>
        <v>174</v>
      </c>
      <c r="C10" s="3">
        <f>129+192</f>
        <v>321</v>
      </c>
      <c r="D10" s="3">
        <f>6+3</f>
        <v>9</v>
      </c>
      <c r="E10" s="1">
        <v>2.0</v>
      </c>
      <c r="F10" s="1">
        <v>10499.0</v>
      </c>
      <c r="G10" s="1" t="s">
        <v>8</v>
      </c>
      <c r="H10" s="1" t="s">
        <v>8</v>
      </c>
    </row>
    <row r="11">
      <c r="A11" s="2">
        <v>45535.0</v>
      </c>
      <c r="B11" s="3">
        <f>34+78</f>
        <v>112</v>
      </c>
      <c r="C11" s="3">
        <f>94+187</f>
        <v>281</v>
      </c>
      <c r="D11" s="3">
        <f>4+9</f>
        <v>13</v>
      </c>
      <c r="E11" s="1">
        <v>2.0</v>
      </c>
      <c r="F11" s="1">
        <v>15057.0</v>
      </c>
      <c r="G11" s="1" t="s">
        <v>8</v>
      </c>
      <c r="H11" s="1" t="s">
        <v>9</v>
      </c>
    </row>
    <row r="12">
      <c r="A12" s="2">
        <v>45539.0</v>
      </c>
      <c r="B12" s="1">
        <f>78+27</f>
        <v>105</v>
      </c>
      <c r="C12" s="3">
        <f>151+54</f>
        <v>205</v>
      </c>
      <c r="D12" s="3">
        <f>7+9</f>
        <v>16</v>
      </c>
      <c r="E12" s="1">
        <v>2.0</v>
      </c>
      <c r="F12" s="1">
        <v>12603.0</v>
      </c>
      <c r="G12" s="1" t="s">
        <v>9</v>
      </c>
      <c r="H12" s="1" t="s">
        <v>8</v>
      </c>
    </row>
    <row r="13">
      <c r="A13" s="2">
        <v>45541.0</v>
      </c>
      <c r="B13" s="3">
        <f>33+38</f>
        <v>71</v>
      </c>
      <c r="C13" s="3">
        <f>84+72</f>
        <v>156</v>
      </c>
      <c r="D13" s="3">
        <f>5+8</f>
        <v>13</v>
      </c>
      <c r="E13" s="1">
        <v>2.0</v>
      </c>
      <c r="F13" s="1">
        <v>8037.0</v>
      </c>
      <c r="G13" s="1" t="s">
        <v>8</v>
      </c>
      <c r="H13" s="1" t="s">
        <v>8</v>
      </c>
    </row>
    <row r="14">
      <c r="A14" s="2">
        <v>45542.0</v>
      </c>
      <c r="B14" s="3">
        <f>74+25+43+35</f>
        <v>177</v>
      </c>
      <c r="C14" s="3">
        <f>70+91+52+167</f>
        <v>380</v>
      </c>
      <c r="D14" s="3">
        <f>5+2+4+4</f>
        <v>15</v>
      </c>
      <c r="E14" s="1">
        <v>4.0</v>
      </c>
      <c r="F14" s="1">
        <v>15317.0</v>
      </c>
      <c r="G14" s="1" t="s">
        <v>8</v>
      </c>
      <c r="H14" s="1" t="s">
        <v>9</v>
      </c>
    </row>
    <row r="15">
      <c r="A15" s="2">
        <v>45544.0</v>
      </c>
      <c r="B15" s="3">
        <f>47+25</f>
        <v>72</v>
      </c>
      <c r="C15" s="3">
        <f>85+52</f>
        <v>137</v>
      </c>
      <c r="D15" s="3">
        <f>2+3</f>
        <v>5</v>
      </c>
      <c r="E15" s="1">
        <v>2.0</v>
      </c>
      <c r="F15" s="1">
        <v>7333.0</v>
      </c>
      <c r="G15" s="1" t="s">
        <v>9</v>
      </c>
      <c r="H15" s="1" t="s">
        <v>8</v>
      </c>
    </row>
    <row r="16">
      <c r="A16" s="2">
        <v>45546.0</v>
      </c>
      <c r="B16" s="3">
        <f>59</f>
        <v>59</v>
      </c>
      <c r="C16" s="1">
        <v>118.0</v>
      </c>
      <c r="D16" s="1">
        <v>11.0</v>
      </c>
      <c r="E16" s="1">
        <v>1.0</v>
      </c>
      <c r="F16" s="1">
        <v>8316.0</v>
      </c>
      <c r="G16" s="1" t="s">
        <v>9</v>
      </c>
      <c r="H16" s="1" t="s">
        <v>8</v>
      </c>
    </row>
    <row r="17">
      <c r="A17" s="2">
        <v>45548.0</v>
      </c>
      <c r="B17" s="3">
        <f>71+50</f>
        <v>121</v>
      </c>
      <c r="C17" s="3">
        <f>151+102</f>
        <v>253</v>
      </c>
      <c r="D17" s="3">
        <f>5+5</f>
        <v>10</v>
      </c>
      <c r="E17" s="1">
        <v>2.0</v>
      </c>
      <c r="F17" s="1">
        <v>10764.0</v>
      </c>
      <c r="G17" s="1" t="s">
        <v>8</v>
      </c>
      <c r="H17" s="1" t="s">
        <v>8</v>
      </c>
    </row>
    <row r="18">
      <c r="A18" s="2">
        <v>45549.0</v>
      </c>
      <c r="B18" s="3">
        <f>29+51</f>
        <v>80</v>
      </c>
      <c r="C18" s="3">
        <f>105+54</f>
        <v>159</v>
      </c>
      <c r="D18" s="3">
        <f>2+3</f>
        <v>5</v>
      </c>
      <c r="E18" s="1">
        <v>2.0</v>
      </c>
      <c r="F18" s="1">
        <v>13952.0</v>
      </c>
      <c r="G18" s="1" t="s">
        <v>8</v>
      </c>
      <c r="H18" s="1" t="s">
        <v>9</v>
      </c>
    </row>
    <row r="19">
      <c r="A19" s="2">
        <v>45551.0</v>
      </c>
      <c r="B19" s="1">
        <v>38.0</v>
      </c>
      <c r="C19" s="1">
        <v>84.0</v>
      </c>
      <c r="D19" s="1">
        <v>5.0</v>
      </c>
      <c r="E19" s="1">
        <v>1.0</v>
      </c>
      <c r="F19" s="1">
        <v>6804.0</v>
      </c>
      <c r="G19" s="1" t="s">
        <v>9</v>
      </c>
      <c r="H19" s="1" t="s">
        <v>8</v>
      </c>
    </row>
    <row r="20">
      <c r="A20" s="2">
        <v>45553.0</v>
      </c>
      <c r="B20" s="1">
        <v>28.0</v>
      </c>
      <c r="C20" s="1">
        <v>55.0</v>
      </c>
      <c r="D20" s="1">
        <v>2.0</v>
      </c>
      <c r="E20" s="1">
        <v>1.0</v>
      </c>
      <c r="F20" s="1">
        <v>7268.0</v>
      </c>
      <c r="G20" s="1" t="s">
        <v>9</v>
      </c>
      <c r="H20" s="1" t="s">
        <v>8</v>
      </c>
    </row>
    <row r="21">
      <c r="A21" s="2">
        <v>45555.0</v>
      </c>
      <c r="B21" s="3">
        <f>109+81+45</f>
        <v>235</v>
      </c>
      <c r="C21" s="3">
        <f>174+144+100</f>
        <v>418</v>
      </c>
      <c r="D21" s="3">
        <f>7+8</f>
        <v>15</v>
      </c>
      <c r="E21" s="1">
        <v>3.0</v>
      </c>
      <c r="F21" s="1">
        <v>10534.0</v>
      </c>
      <c r="G21" s="1" t="s">
        <v>8</v>
      </c>
      <c r="H21" s="1" t="s">
        <v>8</v>
      </c>
    </row>
    <row r="22">
      <c r="A22" s="2">
        <v>45556.0</v>
      </c>
      <c r="B22" s="3">
        <f>43+6+38</f>
        <v>87</v>
      </c>
      <c r="C22" s="3">
        <f>71+14+7</f>
        <v>92</v>
      </c>
      <c r="D22" s="3">
        <f>7+1+1</f>
        <v>9</v>
      </c>
      <c r="E22" s="1">
        <v>3.0</v>
      </c>
      <c r="F22" s="1">
        <v>12060.0</v>
      </c>
      <c r="G22" s="1" t="s">
        <v>8</v>
      </c>
      <c r="H22" s="1" t="s">
        <v>9</v>
      </c>
    </row>
    <row r="23">
      <c r="A23" s="2">
        <v>45558.0</v>
      </c>
      <c r="B23" s="1">
        <v>85.0</v>
      </c>
      <c r="C23" s="1">
        <v>177.0</v>
      </c>
      <c r="D23" s="1">
        <v>5.0</v>
      </c>
      <c r="E23" s="1">
        <v>1.0</v>
      </c>
      <c r="F23" s="1">
        <v>8847.0</v>
      </c>
      <c r="G23" s="1" t="s">
        <v>9</v>
      </c>
      <c r="H23" s="1" t="s">
        <v>8</v>
      </c>
    </row>
    <row r="24">
      <c r="A24" s="2">
        <v>45560.0</v>
      </c>
      <c r="B24" s="1">
        <f>42+9</f>
        <v>51</v>
      </c>
      <c r="C24" s="1">
        <f>98+17</f>
        <v>115</v>
      </c>
      <c r="D24" s="1">
        <f>1+10</f>
        <v>11</v>
      </c>
      <c r="E24" s="1">
        <v>2.0</v>
      </c>
      <c r="F24" s="1">
        <v>10620.0</v>
      </c>
      <c r="G24" s="1" t="s">
        <v>9</v>
      </c>
      <c r="H24" s="1" t="s">
        <v>8</v>
      </c>
    </row>
    <row r="25">
      <c r="A25" s="2">
        <v>45562.0</v>
      </c>
      <c r="B25" s="3">
        <f>58+73</f>
        <v>131</v>
      </c>
      <c r="C25" s="3">
        <f>121+138</f>
        <v>259</v>
      </c>
      <c r="D25" s="3">
        <f>9+4</f>
        <v>13</v>
      </c>
      <c r="E25" s="1">
        <v>2.0</v>
      </c>
      <c r="F25" s="1">
        <v>13884.0</v>
      </c>
      <c r="G25" s="1" t="s">
        <v>8</v>
      </c>
      <c r="H25" s="1" t="s">
        <v>8</v>
      </c>
    </row>
    <row r="26">
      <c r="A26" s="2">
        <v>45563.0</v>
      </c>
      <c r="B26" s="3">
        <f>58+38+73</f>
        <v>169</v>
      </c>
      <c r="C26" s="3">
        <f>165+78+144</f>
        <v>387</v>
      </c>
      <c r="D26" s="3">
        <f>8+7+2</f>
        <v>17</v>
      </c>
      <c r="E26" s="1">
        <v>3.0</v>
      </c>
      <c r="F26" s="1">
        <v>13828.0</v>
      </c>
      <c r="G26" s="1" t="s">
        <v>8</v>
      </c>
      <c r="H26" s="1" t="s">
        <v>9</v>
      </c>
    </row>
    <row r="27">
      <c r="A27" s="2">
        <v>45565.0</v>
      </c>
      <c r="B27" s="1">
        <v>75.0</v>
      </c>
      <c r="C27" s="1">
        <v>151.0</v>
      </c>
      <c r="D27" s="1">
        <v>8.0</v>
      </c>
      <c r="E27" s="1">
        <v>1.0</v>
      </c>
      <c r="F27" s="1">
        <v>11135.0</v>
      </c>
      <c r="G27" s="1" t="s">
        <v>9</v>
      </c>
      <c r="H27" s="1" t="s">
        <v>8</v>
      </c>
    </row>
    <row r="28">
      <c r="A28" s="2">
        <v>45567.0</v>
      </c>
      <c r="B28" s="3">
        <f>61+58+30</f>
        <v>149</v>
      </c>
      <c r="C28" s="3">
        <f>116+103+56</f>
        <v>275</v>
      </c>
      <c r="D28" s="1">
        <v>1.0</v>
      </c>
      <c r="E28" s="1">
        <v>3.0</v>
      </c>
      <c r="F28" s="1">
        <v>5901.0</v>
      </c>
      <c r="G28" s="1" t="s">
        <v>9</v>
      </c>
      <c r="H28" s="1" t="s">
        <v>8</v>
      </c>
    </row>
    <row r="29">
      <c r="A29" s="2">
        <v>45569.0</v>
      </c>
      <c r="B29" s="3">
        <f>44+5+51+95</f>
        <v>195</v>
      </c>
      <c r="C29" s="3">
        <f>70+11+100+68</f>
        <v>249</v>
      </c>
      <c r="D29" s="3">
        <f>1+1+3+2</f>
        <v>7</v>
      </c>
      <c r="E29" s="1">
        <v>4.0</v>
      </c>
      <c r="F29" s="1">
        <v>9229.0</v>
      </c>
      <c r="G29" s="1" t="s">
        <v>8</v>
      </c>
      <c r="H29" s="1" t="s">
        <v>8</v>
      </c>
    </row>
    <row r="30">
      <c r="A30" s="2">
        <v>45570.0</v>
      </c>
      <c r="B30" s="1">
        <v>52.0</v>
      </c>
      <c r="C30" s="1">
        <v>91.0</v>
      </c>
      <c r="D30" s="1">
        <v>7.0</v>
      </c>
      <c r="E30" s="1">
        <v>1.0</v>
      </c>
      <c r="F30" s="1">
        <v>9537.0</v>
      </c>
      <c r="G30" s="1" t="s">
        <v>8</v>
      </c>
      <c r="H30" s="1" t="s">
        <v>9</v>
      </c>
    </row>
    <row r="31">
      <c r="A31" s="2">
        <v>45572.0</v>
      </c>
      <c r="B31" s="1">
        <v>41.0</v>
      </c>
      <c r="C31" s="1">
        <v>92.0</v>
      </c>
      <c r="D31" s="1">
        <v>8.0</v>
      </c>
      <c r="E31" s="1">
        <v>1.0</v>
      </c>
      <c r="F31" s="1">
        <v>7839.0</v>
      </c>
      <c r="G31" s="1" t="s">
        <v>9</v>
      </c>
      <c r="H31" s="1" t="s">
        <v>8</v>
      </c>
    </row>
    <row r="32">
      <c r="A32" s="2">
        <v>45574.0</v>
      </c>
      <c r="B32" s="1">
        <v>53.0</v>
      </c>
      <c r="C32" s="1">
        <v>87.0</v>
      </c>
      <c r="D32" s="1">
        <v>12.0</v>
      </c>
      <c r="E32" s="1">
        <v>1.0</v>
      </c>
      <c r="F32" s="1">
        <v>7494.0</v>
      </c>
      <c r="G32" s="1" t="s">
        <v>9</v>
      </c>
      <c r="H32" s="1" t="s">
        <v>8</v>
      </c>
    </row>
    <row r="33">
      <c r="A33" s="4">
        <v>45576.0</v>
      </c>
      <c r="B33" s="1">
        <v>14.0</v>
      </c>
      <c r="C33" s="1">
        <v>36.0</v>
      </c>
      <c r="D33" s="1">
        <v>5.0</v>
      </c>
      <c r="E33" s="1">
        <v>1.0</v>
      </c>
      <c r="F33" s="1">
        <v>9487.0</v>
      </c>
      <c r="G33" s="1" t="s">
        <v>8</v>
      </c>
      <c r="H33" s="1" t="s">
        <v>8</v>
      </c>
    </row>
    <row r="34">
      <c r="A34" s="4">
        <v>45577.0</v>
      </c>
      <c r="B34" s="3">
        <f>41+76+30</f>
        <v>147</v>
      </c>
      <c r="C34" s="3">
        <f>88+134+77</f>
        <v>299</v>
      </c>
      <c r="D34" s="3">
        <f>8+4+8</f>
        <v>20</v>
      </c>
      <c r="E34" s="1">
        <v>3.0</v>
      </c>
      <c r="F34" s="1">
        <v>12631.0</v>
      </c>
      <c r="G34" s="1" t="s">
        <v>8</v>
      </c>
      <c r="H34" s="1" t="s">
        <v>9</v>
      </c>
    </row>
    <row r="35">
      <c r="A35" s="4">
        <v>45581.0</v>
      </c>
      <c r="B35" s="3">
        <f>51+9</f>
        <v>60</v>
      </c>
      <c r="C35" s="3">
        <f>20+116</f>
        <v>136</v>
      </c>
      <c r="D35" s="3">
        <f>10+1</f>
        <v>11</v>
      </c>
      <c r="E35" s="1">
        <v>2.0</v>
      </c>
      <c r="F35" s="1">
        <v>16014.0</v>
      </c>
      <c r="G35" s="1" t="s">
        <v>9</v>
      </c>
      <c r="H35" s="1" t="s">
        <v>8</v>
      </c>
    </row>
    <row r="36">
      <c r="A36" s="4">
        <v>45584.0</v>
      </c>
      <c r="B36" s="3">
        <f>47+70+36</f>
        <v>153</v>
      </c>
      <c r="C36" s="3">
        <f>73+121+105</f>
        <v>299</v>
      </c>
      <c r="D36" s="3">
        <f>5+3+2</f>
        <v>10</v>
      </c>
      <c r="E36" s="1">
        <v>3.0</v>
      </c>
      <c r="F36" s="1">
        <v>10005.0</v>
      </c>
      <c r="G36" s="1" t="s">
        <v>8</v>
      </c>
      <c r="H36" s="1" t="s">
        <v>9</v>
      </c>
    </row>
    <row r="37">
      <c r="A37" s="4">
        <v>45586.0</v>
      </c>
      <c r="B37" s="3">
        <f>50+31</f>
        <v>81</v>
      </c>
      <c r="C37" s="3">
        <f>94+70</f>
        <v>164</v>
      </c>
      <c r="D37" s="3">
        <f>4+2</f>
        <v>6</v>
      </c>
      <c r="E37" s="1">
        <v>2.0</v>
      </c>
      <c r="F37" s="1">
        <v>8489.0</v>
      </c>
      <c r="G37" s="1" t="s">
        <v>9</v>
      </c>
      <c r="H37" s="1" t="s">
        <v>8</v>
      </c>
    </row>
    <row r="38">
      <c r="A38" s="4">
        <v>45588.0</v>
      </c>
      <c r="B38" s="3">
        <f>51+12</f>
        <v>63</v>
      </c>
      <c r="C38" s="3">
        <f>136+29</f>
        <v>165</v>
      </c>
      <c r="D38" s="3">
        <f>6+3</f>
        <v>9</v>
      </c>
      <c r="E38" s="1">
        <v>2.0</v>
      </c>
      <c r="F38" s="1">
        <v>11647.0</v>
      </c>
      <c r="G38" s="1" t="s">
        <v>9</v>
      </c>
      <c r="H38" s="1" t="s">
        <v>8</v>
      </c>
    </row>
    <row r="39">
      <c r="A39" s="4">
        <v>45590.0</v>
      </c>
      <c r="B39" s="3">
        <f>47+41</f>
        <v>88</v>
      </c>
      <c r="C39" s="3">
        <f>125+99</f>
        <v>224</v>
      </c>
      <c r="D39" s="3">
        <f>11+5</f>
        <v>16</v>
      </c>
      <c r="E39" s="1">
        <v>2.0</v>
      </c>
      <c r="F39" s="1">
        <v>14735.0</v>
      </c>
      <c r="G39" s="1" t="s">
        <v>8</v>
      </c>
      <c r="H39" s="1" t="s">
        <v>8</v>
      </c>
    </row>
    <row r="40">
      <c r="A40" s="4">
        <v>45591.0</v>
      </c>
      <c r="B40" s="3">
        <f>36+66+20</f>
        <v>122</v>
      </c>
      <c r="C40" s="3">
        <f>50+83+41</f>
        <v>174</v>
      </c>
      <c r="D40" s="3">
        <f>4+5+4</f>
        <v>13</v>
      </c>
      <c r="E40" s="1">
        <v>3.0</v>
      </c>
      <c r="F40" s="1">
        <v>14454.0</v>
      </c>
      <c r="G40" s="1" t="s">
        <v>8</v>
      </c>
      <c r="H40" s="1" t="s">
        <v>9</v>
      </c>
    </row>
    <row r="41">
      <c r="A41" s="4">
        <v>45593.0</v>
      </c>
      <c r="B41" s="3">
        <f>68+13</f>
        <v>81</v>
      </c>
      <c r="C41" s="3">
        <f>19+117</f>
        <v>136</v>
      </c>
      <c r="D41" s="3">
        <f>4+4</f>
        <v>8</v>
      </c>
      <c r="E41" s="1">
        <v>2.0</v>
      </c>
      <c r="F41" s="1">
        <v>6990.0</v>
      </c>
      <c r="G41" s="1" t="s">
        <v>9</v>
      </c>
      <c r="H41" s="1" t="s">
        <v>8</v>
      </c>
    </row>
    <row r="42">
      <c r="A42" s="4">
        <v>45595.0</v>
      </c>
      <c r="B42" s="3">
        <f>58+25</f>
        <v>83</v>
      </c>
      <c r="C42" s="3">
        <f>47+120</f>
        <v>167</v>
      </c>
      <c r="D42" s="3">
        <f>3+1</f>
        <v>4</v>
      </c>
      <c r="E42" s="1">
        <v>2.0</v>
      </c>
      <c r="F42" s="1">
        <v>9288.0</v>
      </c>
      <c r="G42" s="1" t="s">
        <v>9</v>
      </c>
      <c r="H42" s="1" t="s">
        <v>8</v>
      </c>
    </row>
    <row r="43">
      <c r="A43" s="2">
        <v>45597.0</v>
      </c>
      <c r="B43" s="3">
        <f>53+51+41+35</f>
        <v>180</v>
      </c>
      <c r="C43" s="3">
        <f>44+56+66+129</f>
        <v>295</v>
      </c>
      <c r="D43" s="3">
        <f>1+8+5+1</f>
        <v>15</v>
      </c>
      <c r="E43" s="1">
        <v>4.0</v>
      </c>
      <c r="F43" s="1">
        <v>17385.0</v>
      </c>
      <c r="G43" s="1" t="s">
        <v>8</v>
      </c>
      <c r="H43" s="1" t="s">
        <v>8</v>
      </c>
    </row>
    <row r="44">
      <c r="A44" s="2">
        <v>45598.0</v>
      </c>
      <c r="B44" s="3">
        <f>42+20+64</f>
        <v>126</v>
      </c>
      <c r="C44" s="3">
        <f>84+26+62</f>
        <v>172</v>
      </c>
      <c r="D44" s="3">
        <f>3+2+4</f>
        <v>9</v>
      </c>
      <c r="E44" s="1">
        <v>3.0</v>
      </c>
      <c r="F44" s="1">
        <v>8191.0</v>
      </c>
      <c r="G44" s="1" t="s">
        <v>8</v>
      </c>
      <c r="H44" s="1" t="s">
        <v>9</v>
      </c>
    </row>
    <row r="45">
      <c r="A45" s="2">
        <v>45600.0</v>
      </c>
      <c r="B45" s="3">
        <f>50+26</f>
        <v>76</v>
      </c>
      <c r="C45" s="3">
        <f>70+43</f>
        <v>113</v>
      </c>
      <c r="D45" s="3">
        <f>9+6</f>
        <v>15</v>
      </c>
      <c r="E45" s="1">
        <v>2.0</v>
      </c>
      <c r="F45" s="1">
        <v>11355.0</v>
      </c>
      <c r="G45" s="1" t="s">
        <v>9</v>
      </c>
      <c r="H45" s="1" t="s">
        <v>8</v>
      </c>
    </row>
    <row r="46">
      <c r="A46" s="2">
        <v>45601.0</v>
      </c>
      <c r="B46" s="1">
        <v>43.0</v>
      </c>
      <c r="C46" s="1">
        <v>66.0</v>
      </c>
      <c r="D46" s="1">
        <v>3.0</v>
      </c>
      <c r="E46" s="1">
        <v>1.0</v>
      </c>
      <c r="F46" s="1">
        <v>6574.0</v>
      </c>
      <c r="G46" s="1" t="s">
        <v>9</v>
      </c>
      <c r="H46" s="1" t="s">
        <v>8</v>
      </c>
    </row>
  </sheetData>
  <drawing r:id="rId1"/>
</worksheet>
</file>