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rewkirke/Dropbox/Mac/Desktop/"/>
    </mc:Choice>
  </mc:AlternateContent>
  <xr:revisionPtr revIDLastSave="0" documentId="8_{0D6B3195-A1E9-1E4A-93F1-E14007E54AA4}" xr6:coauthVersionLast="47" xr6:coauthVersionMax="47" xr10:uidLastSave="{00000000-0000-0000-0000-000000000000}"/>
  <bookViews>
    <workbookView xWindow="0" yWindow="500" windowWidth="15420" windowHeight="16340" firstSheet="1" activeTab="5" xr2:uid="{00000000-000D-0000-FFFF-FFFF00000000}"/>
  </bookViews>
  <sheets>
    <sheet name="Crowdfunding" sheetId="1" r:id="rId1"/>
    <sheet name="Pivot 1" sheetId="3" r:id="rId2"/>
    <sheet name="Pivot 2" sheetId="5" r:id="rId3"/>
    <sheet name="Pivot 3" sheetId="8" r:id="rId4"/>
    <sheet name="Crowdfunding Goal Analysis" sheetId="9" r:id="rId5"/>
    <sheet name="Statistical Analysis" sheetId="11" r:id="rId6"/>
  </sheets>
  <definedNames>
    <definedName name="_xlnm._FilterDatabase" localSheetId="0" hidden="1">Crowdfunding!$A$1:$T$1001</definedName>
    <definedName name="_xlnm._FilterDatabase" localSheetId="5" hidden="1">'Statistical Analysis'!$A$1:$D$1002</definedName>
  </definedNames>
  <calcPr calcId="191029"/>
  <pivotCaches>
    <pivotCache cacheId="5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1" l="1"/>
  <c r="H33" i="11"/>
  <c r="H32" i="11"/>
  <c r="H31" i="11"/>
  <c r="H30" i="11"/>
  <c r="H29" i="11"/>
  <c r="G31" i="11"/>
  <c r="G30" i="11"/>
  <c r="G29" i="11"/>
  <c r="G33" i="11"/>
  <c r="G32" i="11"/>
  <c r="G28" i="11"/>
  <c r="D6" i="9"/>
  <c r="C6" i="9"/>
  <c r="B6" i="9"/>
  <c r="D5" i="9"/>
  <c r="C5" i="9"/>
  <c r="B5" i="9"/>
  <c r="D13" i="9"/>
  <c r="C13" i="9"/>
  <c r="B13" i="9"/>
  <c r="D12" i="9"/>
  <c r="C12" i="9"/>
  <c r="B12" i="9"/>
  <c r="C11" i="9"/>
  <c r="D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4" i="9"/>
  <c r="C4" i="9"/>
  <c r="B4" i="9"/>
  <c r="D3" i="9"/>
  <c r="C3" i="9"/>
  <c r="B3" i="9"/>
  <c r="B2" i="9"/>
  <c r="D2" i="9"/>
  <c r="C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9" l="1"/>
  <c r="H5" i="9" s="1"/>
  <c r="E10" i="9"/>
  <c r="F10" i="9" s="1"/>
  <c r="E9" i="9"/>
  <c r="F9" i="9" s="1"/>
  <c r="E4" i="9"/>
  <c r="G4" i="9" s="1"/>
  <c r="E3" i="9"/>
  <c r="F3" i="9" s="1"/>
  <c r="E8" i="9"/>
  <c r="H8" i="9" s="1"/>
  <c r="F5" i="9"/>
  <c r="G5" i="9"/>
  <c r="E12" i="9"/>
  <c r="G12" i="9" s="1"/>
  <c r="E11" i="9"/>
  <c r="H11" i="9" s="1"/>
  <c r="G11" i="9"/>
  <c r="F11" i="9"/>
  <c r="H9" i="9"/>
  <c r="E13" i="9"/>
  <c r="H13" i="9" s="1"/>
  <c r="G10" i="9"/>
  <c r="G9" i="9"/>
  <c r="H10" i="9"/>
  <c r="E7" i="9"/>
  <c r="E6" i="9"/>
  <c r="E2" i="9"/>
  <c r="G2" i="9" s="1"/>
  <c r="F4" i="9" l="1"/>
  <c r="G8" i="9"/>
  <c r="H4" i="9"/>
  <c r="F8" i="9"/>
  <c r="H3" i="9"/>
  <c r="G3" i="9"/>
  <c r="H12" i="9"/>
  <c r="F2" i="9"/>
  <c r="H2" i="9"/>
  <c r="F12" i="9"/>
  <c r="G6" i="9"/>
  <c r="F6" i="9"/>
  <c r="G7" i="9"/>
  <c r="F7" i="9"/>
  <c r="H6" i="9"/>
  <c r="G13" i="9"/>
  <c r="F13" i="9"/>
  <c r="H7" i="9"/>
</calcChain>
</file>

<file path=xl/sharedStrings.xml><?xml version="1.0" encoding="utf-8"?>
<sst xmlns="http://schemas.openxmlformats.org/spreadsheetml/2006/main" count="9065" uniqueCount="2119">
  <si>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</si>
  <si>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</si>
  <si>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</si>
  <si>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</si>
  <si>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</si>
  <si>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</si>
  <si>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</si>
  <si>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</si>
  <si>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</si>
  <si>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</si>
  <si>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</si>
  <si>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</si>
  <si>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</si>
  <si>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</si>
  <si>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</si>
  <si>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</si>
  <si>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</si>
  <si>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</si>
  <si>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</si>
  <si>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</si>
  <si>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</si>
  <si>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</si>
  <si>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</si>
  <si>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</si>
  <si>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</si>
  <si>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</si>
  <si>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</si>
  <si>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</si>
  <si>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</si>
  <si>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</si>
  <si>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</si>
  <si>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</si>
  <si>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</si>
  <si>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</si>
  <si>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</si>
  <si>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</si>
  <si>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</si>
  <si>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</si>
  <si>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</si>
  <si>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</si>
  <si>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</si>
  <si>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</si>
  <si>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</si>
  <si>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</si>
  <si>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</si>
  <si>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</si>
  <si>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</si>
  <si>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</si>
  <si>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</si>
  <si>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</si>
  <si>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</si>
  <si>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</si>
  <si>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</si>
  <si>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</si>
  <si>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</si>
  <si>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</si>
  <si>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</si>
  <si>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</si>
  <si>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</si>
  <si>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</si>
  <si>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</si>
  <si>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</si>
  <si>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</si>
  <si>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</si>
  <si>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</si>
  <si>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</si>
  <si>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</si>
  <si>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</si>
  <si>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</si>
  <si>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</si>
  <si>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</si>
  <si>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</si>
  <si>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</si>
  <si>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</si>
  <si>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</si>
  <si>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</si>
  <si>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</si>
  <si>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</si>
  <si>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</si>
  <si>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</si>
  <si>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</si>
  <si>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</si>
  <si>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</si>
  <si>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</si>
  <si>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</si>
  <si>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</si>
  <si>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</si>
  <si>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</si>
  <si>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</si>
  <si>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</si>
  <si>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</si>
  <si>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</si>
  <si>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</si>
  <si>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</si>
  <si>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</si>
  <si>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</si>
  <si>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</si>
  <si>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</si>
  <si>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</si>
  <si>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</si>
  <si>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</si>
  <si>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</si>
  <si>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</si>
  <si>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</si>
  <si>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</si>
  <si>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</si>
  <si>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</si>
  <si>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</si>
  <si>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</si>
  <si>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</si>
  <si>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</si>
  <si>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</si>
  <si>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</si>
  <si>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</si>
  <si>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</si>
  <si>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</si>
  <si>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</si>
  <si>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</si>
  <si>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</si>
  <si>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</si>
  <si>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</si>
  <si>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</si>
  <si>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</si>
  <si>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</si>
  <si>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</si>
  <si>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</si>
  <si>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</si>
  <si>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</si>
  <si>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</si>
  <si>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</si>
  <si>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</si>
  <si>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</si>
  <si>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</si>
  <si>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</si>
  <si>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</si>
  <si>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</si>
  <si>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</si>
  <si>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</si>
  <si>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</si>
  <si>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</si>
  <si>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</si>
  <si>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</si>
  <si>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</si>
  <si>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</si>
  <si>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</si>
  <si>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</si>
  <si>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</si>
  <si>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</si>
  <si>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</si>
  <si>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</si>
  <si>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</si>
  <si>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</si>
  <si>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</si>
  <si>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</si>
  <si>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</si>
  <si>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</si>
  <si>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</si>
  <si>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</si>
  <si>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</si>
  <si>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</si>
  <si>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</si>
  <si>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</si>
  <si>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</si>
  <si>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</si>
  <si>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</si>
  <si>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</si>
  <si>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</si>
  <si>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</si>
  <si>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</si>
  <si>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</si>
  <si>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</si>
  <si>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</si>
  <si>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</si>
  <si>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</si>
  <si>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</si>
  <si>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</si>
  <si>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</si>
  <si>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</si>
  <si>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</si>
  <si>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</si>
  <si>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</si>
  <si>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</si>
  <si>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</si>
  <si>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</si>
  <si>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</si>
  <si>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</si>
  <si>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</si>
  <si>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</si>
  <si>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</si>
  <si>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</si>
  <si>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</si>
  <si>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</si>
  <si>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</si>
  <si>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</si>
  <si>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</si>
  <si>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</si>
  <si>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</si>
  <si>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</si>
  <si>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</si>
  <si>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</si>
  <si>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</si>
  <si>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</si>
  <si>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</si>
  <si>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</si>
  <si>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</si>
  <si>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</si>
  <si>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</si>
  <si>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</si>
  <si>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</si>
  <si>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</si>
  <si>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</si>
  <si>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</si>
  <si>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</si>
  <si>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</si>
  <si>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</si>
  <si>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</si>
  <si>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</si>
  <si>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</si>
  <si>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</si>
  <si>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</si>
  <si>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</si>
  <si>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</si>
  <si>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</si>
  <si>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</si>
  <si>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</si>
  <si>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</si>
  <si>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</si>
  <si>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</si>
  <si>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</si>
  <si>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</si>
  <si>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</si>
  <si>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</si>
  <si>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</si>
  <si>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</si>
  <si>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</si>
  <si>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</si>
  <si>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</si>
  <si>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</si>
  <si>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</si>
  <si>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</si>
  <si>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</si>
  <si>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</si>
  <si>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</si>
  <si>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</si>
  <si>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</si>
  <si>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</si>
  <si>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</si>
  <si>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</si>
  <si>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</si>
  <si>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</si>
  <si>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</si>
  <si>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</si>
  <si>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</si>
  <si>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</si>
  <si>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</si>
  <si>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</si>
  <si>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</si>
  <si>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</si>
  <si>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</si>
  <si>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</si>
  <si>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</si>
  <si>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</si>
  <si>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</si>
  <si>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</si>
  <si>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</si>
  <si>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</si>
  <si>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</si>
  <si>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</si>
  <si>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</si>
  <si>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</si>
  <si>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</si>
  <si>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</si>
  <si>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</si>
  <si>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</si>
  <si>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</si>
  <si>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</si>
  <si>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</si>
  <si>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</si>
  <si>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</si>
  <si>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</si>
  <si>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</si>
  <si>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</si>
  <si>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</si>
  <si>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</si>
  <si>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</si>
  <si>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</si>
  <si>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</si>
  <si>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</si>
  <si>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</si>
  <si>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</si>
  <si>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</si>
  <si>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</si>
  <si>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</si>
  <si>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</si>
  <si>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</si>
  <si>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</si>
  <si>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</si>
  <si>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</si>
  <si>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</si>
  <si>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</si>
  <si>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</si>
  <si>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</si>
  <si>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</si>
  <si>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</si>
  <si>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</si>
  <si>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</si>
  <si>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</si>
  <si>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</si>
  <si>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</si>
  <si>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</si>
  <si>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</si>
  <si>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</si>
  <si>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</si>
  <si>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</si>
  <si>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</si>
  <si>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</si>
  <si>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</si>
  <si>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</si>
  <si>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</si>
  <si>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</si>
  <si>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</si>
  <si>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</si>
  <si>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</si>
  <si>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</si>
  <si>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</si>
  <si>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</si>
  <si>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</si>
  <si>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</si>
  <si>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</si>
  <si>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</si>
  <si>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</si>
  <si>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</si>
  <si>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</si>
  <si>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</si>
  <si>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</si>
  <si>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</si>
  <si>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</si>
  <si>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</si>
  <si>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</si>
  <si>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</si>
  <si>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</si>
  <si>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</si>
  <si>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</si>
  <si>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</si>
  <si>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</si>
  <si>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</si>
  <si>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</si>
  <si>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</si>
  <si>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</si>
  <si>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</si>
  <si>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</si>
  <si>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</si>
  <si>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</si>
  <si>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</si>
  <si>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</si>
  <si>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</si>
  <si>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</si>
  <si>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</si>
  <si>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</si>
  <si>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</si>
  <si>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</si>
  <si>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</si>
  <si>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</si>
  <si>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</si>
  <si>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</si>
  <si>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</si>
  <si>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</si>
  <si>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</si>
  <si>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</si>
  <si>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</si>
  <si>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</si>
  <si>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</si>
  <si>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</si>
  <si>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</si>
  <si>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</si>
  <si>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</si>
  <si>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</si>
  <si>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</si>
  <si>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</si>
  <si>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</si>
  <si>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</si>
  <si>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</si>
  <si>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</si>
  <si>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</si>
  <si>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</si>
  <si>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</si>
  <si>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</si>
  <si>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</si>
  <si>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</si>
  <si>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</si>
  <si>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</si>
  <si>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</si>
  <si>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</si>
  <si>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</si>
  <si>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</si>
  <si>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</si>
  <si>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</si>
  <si>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</si>
  <si>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</si>
  <si>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</si>
  <si>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</si>
  <si>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</si>
  <si>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</si>
  <si>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</si>
  <si>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</si>
  <si>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</si>
  <si>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</si>
  <si>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</si>
  <si>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</si>
  <si>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</si>
  <si>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</si>
  <si>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</si>
  <si>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</si>
  <si>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</si>
  <si>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</si>
  <si>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</si>
  <si>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</si>
  <si>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</si>
  <si>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</si>
  <si>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</si>
  <si>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</si>
  <si>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</si>
  <si>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</si>
  <si>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</si>
  <si>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</si>
  <si>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</si>
  <si>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</si>
  <si>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</si>
  <si>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</si>
  <si>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</si>
  <si>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</si>
  <si>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</si>
  <si>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</si>
  <si>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</si>
  <si>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</si>
  <si>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</si>
  <si>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</si>
  <si>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</si>
  <si>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</si>
  <si>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</si>
  <si>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</si>
  <si>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</si>
  <si>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</si>
  <si>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</si>
  <si>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</si>
  <si>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</si>
  <si>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</si>
  <si>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</si>
  <si>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</si>
  <si>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</si>
  <si>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</si>
  <si>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</si>
  <si>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</si>
  <si>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</si>
  <si>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</si>
  <si>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</si>
  <si>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</si>
  <si>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</si>
  <si>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</si>
  <si>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</si>
  <si>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</si>
  <si>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</si>
  <si>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</si>
  <si>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</si>
  <si>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</si>
  <si>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</si>
  <si>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</si>
  <si>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</si>
  <si>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</si>
  <si>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</si>
  <si>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</si>
  <si>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</si>
  <si>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</si>
  <si>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</si>
  <si>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</si>
  <si>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</si>
  <si>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</si>
  <si>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</si>
  <si>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</si>
  <si>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</si>
  <si>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</si>
  <si>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</si>
  <si>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</si>
  <si>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</si>
  <si>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</si>
  <si>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</si>
  <si>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</si>
  <si>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</si>
  <si>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</si>
  <si>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</si>
  <si>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</si>
  <si>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</si>
  <si>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</si>
  <si>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</si>
  <si>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</si>
  <si>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</si>
  <si>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</si>
  <si>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</si>
  <si>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</si>
  <si>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</si>
  <si>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</si>
  <si>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</si>
  <si>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</si>
  <si>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</si>
  <si>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</si>
  <si>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</si>
  <si>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</si>
  <si>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</si>
  <si>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</si>
  <si>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</si>
  <si>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</si>
  <si>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</si>
  <si>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</si>
  <si>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</si>
  <si>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</si>
  <si>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</si>
  <si>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</si>
  <si>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</si>
  <si>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</si>
  <si>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</si>
  <si>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</si>
  <si>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</si>
  <si>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</si>
  <si>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</si>
  <si>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</si>
  <si>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</si>
  <si>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</si>
  <si>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</si>
  <si>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</si>
  <si>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</si>
  <si>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</si>
  <si>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</si>
  <si>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</si>
  <si>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</si>
  <si>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</si>
  <si>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</si>
  <si>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</si>
  <si>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</si>
  <si>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</si>
  <si>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</si>
  <si>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</si>
  <si>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</si>
  <si>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</si>
  <si>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</si>
  <si>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</si>
  <si>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</si>
  <si>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</si>
  <si>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</si>
  <si>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</si>
  <si>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</si>
  <si>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</si>
  <si>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</si>
  <si>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</si>
  <si>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</si>
  <si>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</si>
  <si>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</si>
  <si>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</si>
  <si>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</si>
  <si>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</si>
  <si>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</si>
  <si>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</si>
  <si>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</si>
  <si>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</si>
  <si>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</si>
  <si>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</si>
  <si>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</si>
  <si>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</si>
  <si>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</si>
  <si>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</si>
  <si>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</si>
  <si>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</si>
  <si>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</si>
  <si>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</si>
  <si>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</si>
  <si>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</si>
  <si>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</si>
  <si>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</si>
  <si>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</si>
  <si>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</si>
  <si>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</si>
  <si>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</si>
  <si>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</si>
  <si>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</si>
  <si>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</si>
  <si>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</si>
  <si>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</si>
  <si>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</si>
  <si>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</si>
  <si>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</si>
  <si>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</si>
  <si>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</si>
  <si>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</si>
  <si>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</si>
  <si>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</si>
  <si>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</si>
  <si>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</si>
  <si>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</si>
  <si>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</si>
  <si>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</si>
  <si>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</si>
  <si>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</si>
  <si>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</si>
  <si>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</si>
  <si>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</si>
  <si>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</si>
  <si>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</si>
  <si>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</si>
  <si>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</si>
  <si>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</si>
  <si>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</si>
  <si>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</si>
  <si>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</si>
  <si>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</si>
  <si>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</si>
  <si>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</si>
  <si>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</si>
  <si>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</si>
  <si>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</si>
  <si>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</si>
  <si>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</si>
  <si>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</si>
  <si>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</si>
  <si>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</si>
  <si>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</si>
  <si>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</si>
  <si>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</si>
  <si>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</si>
  <si>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</si>
  <si>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</si>
  <si>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</si>
  <si>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</si>
  <si>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</si>
  <si>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</si>
  <si>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</si>
  <si>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</si>
  <si>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</si>
  <si>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</si>
  <si>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</si>
  <si>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</si>
  <si>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</si>
  <si>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</si>
  <si>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</si>
  <si>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</si>
  <si>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</si>
  <si>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</si>
  <si>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</si>
  <si>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</si>
  <si>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</si>
  <si>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</si>
  <si>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</si>
  <si>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</si>
  <si>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</si>
  <si>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</si>
  <si>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</si>
  <si>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</si>
  <si>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</si>
  <si>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</si>
  <si>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</si>
  <si>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</si>
  <si>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</si>
  <si>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</si>
  <si>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</si>
  <si>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</si>
  <si>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</si>
  <si>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</si>
  <si>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</si>
  <si>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</si>
  <si>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</si>
  <si>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</si>
  <si>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</si>
  <si>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</si>
  <si>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</si>
  <si>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</si>
  <si>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</si>
  <si>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</si>
  <si>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</si>
  <si>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</si>
  <si>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</si>
  <si>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</si>
  <si>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</si>
  <si>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</si>
  <si>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</si>
  <si>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</si>
  <si>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</si>
  <si>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</si>
  <si>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</si>
  <si>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</si>
  <si>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</si>
  <si>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</si>
  <si>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</si>
  <si>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</si>
  <si>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</si>
  <si>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</si>
  <si>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</si>
  <si>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</si>
  <si>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</si>
  <si>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</si>
  <si>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</si>
  <si>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</si>
  <si>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</si>
  <si>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</si>
  <si>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</si>
  <si>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</si>
  <si>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</si>
  <si>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</si>
  <si>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</si>
  <si>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</si>
  <si>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</si>
  <si>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</si>
  <si>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</si>
  <si>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</si>
  <si>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</si>
  <si>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</si>
  <si>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</si>
  <si>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</si>
  <si>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</si>
  <si>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</si>
  <si>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</si>
  <si>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</si>
  <si>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</si>
  <si>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</si>
  <si>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</si>
  <si>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</si>
  <si>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</si>
  <si>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</si>
  <si>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</si>
  <si>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</si>
  <si>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</si>
  <si>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</si>
  <si>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</si>
  <si>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</si>
  <si>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</si>
  <si>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</si>
  <si>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</si>
  <si>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</si>
  <si>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</si>
  <si>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</si>
  <si>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</si>
  <si>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</si>
  <si>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</si>
  <si>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</si>
  <si>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</si>
  <si>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</si>
  <si>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</si>
  <si>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</si>
  <si>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</si>
  <si>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</si>
  <si>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</si>
  <si>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</si>
  <si>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</si>
  <si>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</si>
  <si>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</si>
  <si>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</si>
  <si>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</si>
  <si>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</si>
  <si>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</si>
  <si>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</si>
  <si>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</si>
  <si>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</si>
  <si>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</si>
  <si>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</si>
  <si>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</si>
  <si>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</si>
  <si>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</si>
  <si>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</si>
  <si>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</si>
  <si>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</si>
  <si>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</si>
  <si>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</si>
  <si>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</si>
  <si>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</si>
  <si>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</si>
  <si>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</si>
  <si>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</si>
  <si>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</si>
  <si>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</si>
  <si>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</si>
  <si>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</si>
  <si>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</si>
  <si>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</si>
  <si>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</si>
  <si>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</si>
  <si>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</si>
  <si>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</si>
  <si>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</si>
  <si>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</si>
  <si>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</si>
  <si>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</si>
  <si>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</si>
  <si>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</si>
  <si>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</si>
  <si>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</si>
  <si>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</si>
  <si>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</si>
  <si>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</si>
  <si>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</si>
  <si>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</si>
  <si>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</si>
  <si>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</si>
  <si>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</si>
  <si>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</si>
  <si>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</si>
  <si>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</si>
  <si>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</si>
  <si>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</si>
  <si>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</si>
  <si>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</si>
  <si>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</si>
  <si>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</si>
  <si>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</si>
  <si>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</si>
  <si>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</si>
  <si>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</si>
  <si>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</si>
  <si>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</si>
  <si>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</si>
  <si>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</si>
  <si>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</si>
  <si>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</si>
  <si>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</si>
  <si>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</si>
  <si>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</si>
  <si>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</si>
  <si>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</si>
  <si>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</si>
  <si>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</si>
  <si>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</si>
  <si>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</si>
  <si>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</si>
  <si>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</si>
  <si>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</si>
  <si>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</si>
  <si>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</si>
  <si>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</si>
  <si>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</si>
  <si>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</si>
  <si>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</si>
  <si>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</si>
  <si>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</si>
  <si>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</si>
  <si>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</si>
  <si>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</si>
  <si>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</si>
  <si>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</si>
  <si>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</si>
  <si>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</si>
  <si>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</si>
  <si>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</si>
  <si>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</si>
  <si>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</si>
  <si>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</si>
  <si>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</si>
  <si>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</si>
  <si>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</si>
  <si>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</si>
  <si>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</si>
  <si>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</si>
  <si>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</si>
  <si>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</si>
  <si>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</si>
  <si>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</si>
  <si>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</si>
  <si>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</si>
  <si>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</si>
  <si>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</si>
  <si>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</si>
  <si>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</si>
  <si>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</si>
  <si>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</si>
  <si>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</si>
  <si>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</si>
  <si>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</si>
  <si>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</si>
  <si>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</si>
  <si>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</si>
  <si>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</si>
  <si>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</si>
  <si>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</si>
  <si>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</si>
  <si>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</si>
  <si>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</si>
  <si>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</si>
  <si>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</si>
  <si>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</si>
  <si>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</si>
  <si>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</si>
  <si>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</si>
  <si>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</si>
  <si>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</si>
  <si>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</si>
  <si>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</si>
  <si>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</si>
  <si>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</si>
  <si>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</si>
  <si>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</si>
  <si>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</si>
  <si>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</si>
  <si>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</si>
  <si>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</si>
  <si>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</si>
  <si>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</si>
  <si>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</si>
  <si>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</si>
  <si>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</si>
  <si>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</si>
  <si>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</si>
  <si>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</si>
  <si>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</si>
  <si>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</si>
  <si>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</si>
  <si>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</si>
  <si>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</si>
  <si>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</si>
  <si>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</si>
  <si>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</si>
  <si>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</si>
  <si>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</si>
  <si>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</si>
  <si>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</si>
  <si>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</si>
  <si>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</si>
  <si>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</si>
  <si>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</si>
  <si>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</si>
  <si>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</si>
  <si>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</si>
  <si>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</si>
  <si>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</si>
  <si>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</si>
  <si>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</si>
  <si>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</si>
  <si>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</si>
  <si>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</si>
  <si>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</si>
  <si>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</si>
  <si>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</si>
  <si>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</si>
  <si>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</si>
  <si>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</si>
  <si>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</si>
  <si>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</si>
  <si>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</si>
  <si>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</si>
  <si>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</si>
  <si>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</si>
  <si>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</si>
  <si>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</si>
  <si>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</si>
  <si>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</si>
  <si>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</si>
  <si>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</si>
  <si>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</si>
  <si>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</si>
  <si>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</si>
  <si>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</si>
  <si>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</si>
  <si>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</si>
  <si>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</si>
  <si>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</si>
  <si>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</si>
  <si>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</si>
  <si>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</si>
  <si>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</si>
  <si>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</si>
  <si>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</si>
  <si>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</si>
  <si>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</si>
  <si>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</si>
  <si>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</si>
  <si>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</si>
  <si>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</si>
  <si>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</si>
  <si>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</si>
  <si>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</si>
  <si>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</si>
  <si>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</si>
  <si>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</si>
  <si>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</si>
  <si>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</si>
  <si>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</si>
  <si>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</si>
  <si>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</si>
  <si>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</si>
  <si>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</si>
  <si>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</si>
  <si>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</si>
  <si>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</si>
  <si>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</si>
  <si>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</si>
  <si>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</si>
  <si>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</si>
  <si>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</si>
  <si>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</si>
  <si>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</si>
  <si>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</si>
  <si>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</si>
  <si>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</si>
  <si>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</si>
  <si>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</si>
  <si>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</si>
  <si>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</si>
  <si>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</si>
  <si>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</si>
  <si>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</si>
  <si>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</si>
  <si>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</si>
  <si>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</si>
  <si>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</si>
  <si>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</si>
  <si>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</si>
  <si>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</si>
  <si>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</si>
  <si>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</si>
  <si>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</si>
  <si>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</si>
  <si>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</si>
  <si>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</si>
  <si>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</si>
  <si>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</si>
  <si>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</si>
  <si>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</si>
  <si>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</si>
  <si>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</si>
  <si>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</si>
  <si>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</si>
  <si>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</si>
  <si>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</si>
  <si>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</si>
  <si>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</si>
  <si>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</si>
  <si>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</si>
  <si>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</si>
  <si>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</si>
  <si>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</si>
  <si>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</si>
  <si>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</si>
  <si>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</si>
  <si>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</si>
  <si>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</si>
  <si>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</si>
  <si>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</si>
  <si>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</si>
  <si>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</si>
  <si>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</si>
  <si>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</si>
  <si>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</si>
  <si>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</si>
  <si>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</si>
  <si>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</si>
  <si>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</si>
  <si>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</si>
  <si>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</si>
  <si>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</si>
  <si>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</si>
  <si>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</si>
  <si>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</si>
  <si>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</si>
  <si>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</si>
  <si>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</si>
  <si>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</si>
  <si>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</si>
  <si>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</si>
  <si>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</si>
  <si>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</si>
  <si>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</si>
  <si>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</si>
  <si>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</si>
  <si>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</si>
  <si>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</si>
  <si>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</si>
  <si>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</si>
  <si>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</si>
  <si>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</si>
  <si>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</si>
  <si>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</si>
  <si>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</si>
  <si>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</si>
  <si>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</si>
  <si>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</si>
  <si>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</si>
  <si>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</si>
  <si>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</si>
  <si>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</si>
  <si>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</si>
  <si>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</si>
  <si>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</si>
  <si>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</si>
  <si>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</si>
  <si>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</si>
  <si>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</si>
  <si>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</si>
  <si>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</si>
  <si>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</si>
  <si>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</si>
  <si>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</si>
  <si>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</si>
  <si>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</si>
  <si>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</si>
  <si>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</si>
  <si>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</si>
  <si>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</si>
  <si>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</si>
  <si>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</si>
  <si>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</si>
  <si>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</si>
  <si>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</si>
  <si>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</si>
  <si>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</si>
  <si>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</si>
  <si>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</si>
  <si>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</si>
  <si>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</si>
  <si>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</si>
  <si>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</si>
  <si>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</si>
  <si>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</si>
  <si>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</si>
  <si>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</si>
  <si>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</si>
  <si>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</si>
  <si>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</si>
  <si>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</si>
  <si>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</si>
  <si>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</si>
  <si>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</si>
  <si>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</si>
  <si>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</si>
  <si>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</si>
  <si>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</si>
  <si>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</si>
  <si>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</si>
  <si>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</si>
  <si>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</si>
  <si>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</si>
  <si>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</si>
  <si>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</si>
  <si>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</si>
  <si>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</si>
  <si>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</si>
  <si>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</si>
  <si>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</si>
  <si>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</si>
  <si>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</si>
  <si>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</si>
  <si>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</si>
  <si>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</si>
  <si>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</si>
  <si>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</si>
  <si>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</si>
  <si>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</si>
  <si>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</si>
  <si>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</si>
  <si>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</si>
  <si>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</si>
  <si>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</si>
  <si>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</si>
  <si>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</si>
  <si>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</si>
  <si>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</si>
  <si>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</si>
  <si>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</si>
  <si>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</si>
  <si>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</si>
  <si>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</si>
  <si>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</si>
  <si>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</si>
  <si>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</si>
  <si>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</si>
  <si>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</si>
  <si>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</si>
  <si>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</si>
  <si>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</si>
  <si>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</si>
  <si>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</si>
  <si>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</si>
  <si>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</si>
  <si>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</si>
  <si>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</si>
  <si>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</si>
  <si>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</si>
  <si>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</si>
  <si>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</si>
  <si>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</si>
  <si>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</si>
  <si>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</si>
  <si>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</si>
  <si>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</si>
  <si>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</si>
  <si>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</si>
  <si>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</si>
  <si>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</si>
  <si>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</si>
  <si>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</si>
  <si>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</si>
  <si>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</si>
  <si>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</si>
  <si>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</si>
  <si>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</si>
  <si>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</si>
  <si>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</si>
  <si>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</si>
  <si>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</si>
  <si>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</si>
  <si>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</si>
  <si>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</si>
  <si>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</si>
  <si>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</si>
  <si>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</si>
  <si>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</si>
  <si>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</si>
  <si>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</si>
  <si>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</si>
  <si>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</si>
  <si>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</si>
  <si>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</si>
  <si>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</si>
  <si>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</si>
  <si>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</si>
  <si>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</si>
  <si>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</si>
  <si>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</si>
  <si>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</si>
  <si>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</si>
  <si>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</si>
  <si>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</si>
  <si>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</si>
  <si>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</si>
  <si>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</si>
  <si>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</si>
  <si>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</si>
  <si>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</si>
  <si>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</si>
  <si>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</si>
  <si>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</si>
  <si>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</si>
  <si>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</si>
  <si>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</si>
  <si>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</si>
  <si>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</si>
  <si>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</si>
  <si>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</si>
  <si>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</si>
  <si>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</si>
  <si>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</si>
  <si>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</si>
  <si>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</si>
  <si>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</si>
  <si>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</si>
  <si>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</si>
  <si>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</si>
  <si>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</si>
  <si>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</si>
  <si>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</si>
  <si>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</si>
  <si>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</si>
  <si>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</si>
  <si>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</si>
  <si>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</si>
  <si>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</si>
  <si>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</si>
  <si>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</si>
  <si>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</si>
  <si>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</si>
  <si>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</si>
  <si>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</si>
  <si>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</si>
  <si>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</si>
  <si>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</si>
  <si>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</si>
  <si>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</si>
  <si>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</si>
  <si>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</si>
  <si>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</si>
  <si>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</si>
  <si>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</si>
  <si>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</si>
  <si>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</si>
  <si>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</si>
  <si>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</si>
  <si>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</si>
  <si>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</si>
  <si>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</si>
  <si>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</si>
  <si>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</si>
  <si>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</si>
  <si>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</si>
  <si>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</si>
  <si>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</si>
  <si>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</si>
  <si>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</si>
  <si>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</si>
  <si>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</si>
  <si>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</si>
  <si>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</si>
  <si>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</si>
  <si>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</si>
  <si>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</si>
  <si>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</si>
  <si>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</si>
  <si>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</si>
  <si>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</si>
  <si>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</si>
  <si>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</si>
  <si>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</si>
  <si>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</si>
  <si>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</si>
  <si>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</si>
  <si>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</si>
  <si>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</si>
  <si>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</si>
  <si>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</si>
  <si>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</si>
  <si>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</si>
  <si>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</si>
  <si>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</si>
  <si>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</si>
  <si>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</si>
  <si>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</si>
  <si>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</si>
  <si>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</si>
  <si>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</si>
  <si>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</si>
  <si>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</si>
  <si>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</si>
  <si>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</si>
  <si>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</si>
  <si>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</si>
  <si>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</si>
  <si>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</si>
  <si>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</si>
  <si>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</si>
  <si>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</si>
  <si>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</si>
  <si>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</si>
  <si>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</si>
  <si>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</si>
  <si>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</si>
  <si>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</si>
  <si>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</si>
  <si>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</si>
  <si>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</si>
  <si>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</si>
  <si>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</si>
  <si>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</si>
  <si>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</si>
  <si>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</si>
  <si>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</si>
  <si>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</si>
  <si>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</si>
  <si>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</si>
  <si>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</si>
  <si>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</si>
  <si>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</si>
  <si>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</si>
  <si>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</si>
  <si>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</si>
  <si>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</si>
  <si>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</si>
  <si>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</si>
  <si>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</si>
  <si>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</si>
  <si>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</si>
  <si>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</si>
  <si>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</si>
  <si>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</si>
  <si>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</si>
  <si>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</si>
  <si>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</si>
  <si>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</si>
  <si>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</si>
  <si>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</si>
  <si>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</si>
  <si>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</si>
  <si>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</si>
  <si>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</si>
  <si>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</si>
  <si>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</si>
  <si>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</si>
  <si>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</si>
  <si>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</si>
  <si>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</si>
  <si>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</si>
  <si>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</si>
  <si>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</si>
  <si>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</si>
  <si>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</si>
  <si>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</si>
  <si>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</si>
  <si>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</si>
  <si>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</si>
  <si>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</si>
  <si>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</si>
  <si>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</si>
  <si>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</si>
  <si>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</si>
  <si>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</si>
  <si>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</si>
  <si>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</si>
  <si>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</si>
  <si>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</si>
  <si>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</si>
  <si>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</si>
  <si>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</si>
  <si>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</si>
  <si>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</si>
  <si>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</si>
  <si>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</si>
  <si>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</si>
  <si>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</si>
  <si>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</si>
  <si>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</si>
  <si>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</si>
  <si>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</si>
  <si>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</si>
  <si>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</si>
  <si>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</si>
  <si>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</si>
  <si>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</si>
  <si>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</si>
  <si>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</si>
  <si>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</si>
  <si>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</si>
  <si>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</si>
  <si>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</si>
  <si>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</si>
  <si>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</si>
  <si>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</si>
  <si>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</si>
  <si>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</si>
  <si>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</si>
  <si>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</si>
  <si>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</si>
  <si>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</si>
  <si>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</si>
  <si>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</si>
  <si>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</si>
  <si>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</si>
  <si>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</si>
  <si>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</si>
  <si>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</si>
  <si>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</si>
  <si>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</si>
  <si>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</si>
  <si>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</si>
  <si>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</si>
  <si>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</si>
  <si>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</si>
  <si>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</si>
  <si>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</si>
  <si>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</si>
  <si>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</si>
  <si>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</si>
  <si>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</si>
  <si>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</si>
  <si>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</si>
  <si>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</si>
  <si>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</si>
  <si>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</si>
  <si>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</si>
  <si>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</si>
  <si>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</si>
  <si>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</si>
  <si>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</si>
  <si>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</si>
  <si>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</si>
  <si>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</si>
  <si>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</si>
  <si>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</si>
  <si>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</si>
  <si>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</si>
  <si>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</si>
  <si>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</si>
  <si>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</si>
  <si>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</si>
  <si>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</si>
  <si>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</si>
  <si>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</si>
  <si>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</si>
  <si>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</si>
  <si>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</si>
  <si>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</si>
  <si>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</si>
  <si>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</si>
  <si>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</si>
  <si>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</si>
  <si>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</si>
  <si>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</si>
  <si>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</si>
  <si>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</si>
  <si>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</si>
  <si>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</si>
  <si>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</si>
  <si>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</si>
  <si>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</si>
  <si>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</si>
  <si>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</si>
  <si>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</si>
  <si>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</si>
  <si>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</si>
  <si>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</si>
  <si>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</si>
  <si>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</si>
  <si>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</si>
  <si>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</si>
  <si>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</si>
  <si>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</si>
  <si>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</si>
  <si>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</si>
  <si>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</si>
  <si>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</si>
  <si>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</si>
  <si>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</si>
  <si>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</si>
  <si>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</si>
  <si>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</si>
  <si>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</si>
  <si>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</si>
  <si>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</si>
  <si>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</si>
  <si>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</si>
  <si>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</si>
  <si>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</si>
  <si>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</si>
  <si>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</si>
  <si>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</si>
  <si>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</si>
  <si>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</si>
  <si>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</si>
  <si>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</si>
  <si>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</si>
  <si>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</si>
  <si>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</si>
  <si>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</si>
  <si>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</si>
  <si>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</si>
  <si>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</si>
  <si>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</si>
  <si>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</si>
  <si>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</si>
  <si>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</si>
  <si>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</si>
  <si>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</si>
  <si>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</si>
  <si>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</si>
  <si>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</si>
  <si>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</si>
  <si>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</si>
  <si>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</si>
  <si>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</si>
  <si>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</si>
  <si>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</si>
  <si>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</si>
  <si>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</si>
  <si>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</si>
  <si>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</si>
  <si>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</si>
  <si>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</si>
  <si>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</si>
  <si>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</si>
  <si>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</si>
  <si>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</si>
  <si>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</si>
  <si>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</si>
  <si>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</si>
  <si>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</si>
  <si>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</si>
  <si>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</si>
  <si>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</si>
  <si>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</si>
  <si>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</si>
  <si>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</si>
  <si>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</si>
  <si>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</si>
  <si>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</si>
  <si>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</si>
  <si>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</si>
  <si>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</si>
  <si>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</si>
  <si>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</si>
  <si>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</si>
  <si>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</si>
  <si>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</si>
  <si>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</si>
  <si>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</si>
  <si>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</si>
  <si>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</si>
  <si>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</si>
  <si>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</si>
  <si>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</si>
  <si>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</si>
  <si>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</si>
  <si>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</si>
  <si>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</si>
  <si>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</si>
  <si>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</si>
  <si>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</si>
  <si>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</si>
  <si>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</si>
  <si>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</si>
  <si>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</si>
  <si>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</si>
  <si>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</si>
  <si>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</si>
  <si>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</si>
  <si>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</si>
  <si>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</si>
  <si>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</si>
  <si>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</si>
  <si>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</si>
  <si>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</si>
  <si>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</si>
  <si>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</si>
  <si>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</si>
  <si>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</si>
  <si>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</si>
  <si>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</si>
  <si>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</si>
  <si>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</si>
  <si>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</si>
  <si>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</si>
  <si>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</si>
  <si>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</si>
  <si>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</si>
  <si>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</si>
  <si>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</si>
  <si>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</si>
  <si>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</si>
  <si>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</si>
  <si>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</si>
  <si>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</si>
  <si>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</si>
  <si>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</si>
  <si>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</si>
  <si>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</si>
  <si>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</si>
  <si>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</si>
  <si>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</si>
  <si>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</si>
  <si>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</si>
  <si>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</si>
  <si>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</si>
  <si>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</si>
  <si>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</si>
  <si>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</si>
  <si>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</si>
  <si>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</si>
  <si>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</si>
  <si>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</si>
  <si>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</si>
  <si>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</si>
  <si>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</si>
  <si>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</si>
  <si>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</si>
  <si>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</si>
  <si>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</si>
  <si>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</si>
  <si>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</si>
  <si>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</si>
  <si>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</si>
  <si>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</si>
  <si>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</si>
  <si>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</si>
  <si>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</si>
  <si>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</si>
  <si>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</si>
  <si>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</si>
  <si>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</si>
  <si>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</si>
  <si>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</si>
  <si>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</si>
  <si>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</si>
  <si>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</si>
  <si>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</si>
  <si>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</si>
  <si>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</si>
  <si>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</si>
  <si>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</si>
  <si>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</si>
  <si>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</si>
  <si>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</si>
  <si>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</si>
  <si>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</si>
  <si>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</si>
  <si>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</si>
  <si>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</si>
  <si>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</si>
  <si>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</si>
  <si>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</si>
  <si>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</si>
  <si>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</si>
  <si>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</si>
  <si>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</si>
  <si>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</si>
  <si>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</si>
  <si>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</si>
  <si>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</si>
  <si>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</si>
  <si>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</si>
  <si>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</si>
  <si>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</si>
  <si>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</si>
  <si>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</si>
  <si>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</si>
  <si>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</si>
  <si>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</si>
  <si>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</si>
  <si>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</si>
  <si>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</si>
  <si>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</si>
  <si>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</si>
  <si>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</si>
  <si>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</si>
  <si>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</si>
  <si>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</si>
  <si>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</si>
  <si>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</si>
  <si>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</si>
  <si>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</si>
  <si>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</si>
  <si>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</si>
  <si>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</si>
  <si>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</si>
  <si>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</si>
  <si>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</si>
  <si>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</si>
  <si>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</si>
  <si>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</si>
  <si>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</si>
  <si>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</si>
  <si>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</si>
  <si>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</si>
  <si>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</si>
  <si>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</si>
  <si>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</si>
  <si>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</si>
  <si>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</si>
  <si>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</si>
  <si>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</si>
  <si>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</si>
  <si>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</si>
  <si>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</si>
  <si>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</si>
  <si>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</si>
  <si>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</si>
  <si>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</si>
  <si>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</si>
  <si>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</si>
  <si>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</si>
  <si>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</si>
  <si>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</si>
  <si>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</si>
  <si>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</si>
  <si>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</si>
  <si>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</si>
  <si>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</si>
  <si>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</si>
  <si>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</si>
  <si>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</si>
  <si>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</si>
  <si>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</si>
  <si>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</si>
  <si>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</si>
  <si>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</si>
  <si>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</si>
  <si>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</si>
  <si>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</si>
  <si>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</si>
  <si>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</si>
  <si>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</si>
  <si>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</si>
  <si>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</si>
  <si>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</si>
  <si>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</si>
  <si>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</si>
  <si>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</si>
  <si>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</si>
  <si>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</si>
  <si>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</si>
  <si>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</si>
  <si>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</si>
  <si>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</si>
  <si>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</si>
  <si>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</si>
  <si>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</si>
  <si>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</si>
  <si>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</si>
  <si>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</si>
  <si>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</si>
  <si>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</si>
  <si>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</si>
  <si>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</si>
  <si>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</si>
  <si>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</si>
  <si>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</si>
  <si>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</si>
  <si>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</si>
  <si>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</si>
  <si>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</si>
  <si>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</si>
  <si>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</si>
  <si>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</si>
  <si>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</si>
  <si>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</si>
  <si>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</si>
  <si>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</si>
  <si>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</si>
  <si>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</si>
  <si>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</si>
  <si>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</si>
  <si>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</si>
  <si>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</si>
  <si>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</si>
  <si>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</si>
  <si>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</si>
  <si>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</si>
  <si>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</si>
  <si>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</si>
  <si>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</si>
  <si>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</si>
  <si>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</si>
  <si>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</si>
  <si>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</si>
  <si>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</si>
  <si>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</si>
  <si>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</si>
  <si>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</si>
  <si>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</si>
  <si>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</si>
  <si>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</si>
  <si>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</si>
  <si>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</si>
  <si>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</si>
  <si>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</si>
  <si>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</si>
  <si>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</si>
  <si>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</si>
  <si>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</si>
  <si>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</si>
  <si>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</si>
  <si>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</si>
  <si>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</si>
  <si>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</si>
  <si>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</si>
  <si>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</si>
  <si>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</si>
  <si>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</si>
  <si>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</si>
  <si>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</si>
  <si>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</si>
  <si>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</si>
  <si>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</si>
  <si>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</si>
  <si>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</si>
  <si>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</si>
  <si>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</si>
  <si>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</si>
  <si>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</si>
  <si>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</si>
  <si>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</si>
  <si>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</si>
  <si>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</si>
  <si>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</si>
  <si>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</si>
  <si>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</si>
  <si>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</si>
  <si>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</si>
  <si>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</si>
  <si>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</si>
  <si>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</si>
  <si>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</si>
  <si>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</si>
  <si>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</si>
  <si>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</si>
  <si>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</si>
  <si>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</si>
  <si>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</si>
  <si>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</si>
  <si>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</si>
  <si>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</si>
  <si>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</si>
  <si>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</si>
  <si>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</si>
  <si>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</si>
  <si>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</si>
  <si>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</si>
  <si>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</si>
  <si>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</si>
  <si>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</si>
  <si>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</si>
  <si>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</si>
  <si>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</si>
  <si>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</si>
  <si>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</si>
  <si>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</si>
  <si>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</si>
  <si>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</si>
  <si>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</si>
  <si>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</si>
  <si>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</si>
  <si>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</si>
  <si>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</si>
  <si>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</si>
  <si>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</si>
  <si>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</si>
  <si>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</si>
  <si>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</si>
  <si>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</si>
  <si>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</si>
  <si>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</si>
  <si>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</si>
  <si>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</si>
  <si>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</si>
  <si>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</si>
  <si>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</si>
  <si>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</si>
  <si>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</si>
  <si>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</si>
  <si>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</si>
  <si>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</si>
  <si>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</si>
  <si>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</si>
  <si>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</si>
  <si>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</si>
  <si>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</si>
  <si>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</si>
  <si>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</si>
  <si>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</si>
  <si>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</si>
  <si>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</si>
  <si>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</si>
  <si>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</si>
  <si>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</si>
  <si>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</si>
  <si>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</si>
  <si>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</si>
  <si>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</si>
  <si>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</si>
  <si>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</si>
  <si>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</si>
  <si>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</si>
  <si>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</si>
  <si>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</si>
  <si>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</si>
  <si>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</si>
  <si>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</si>
  <si>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</si>
  <si>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</si>
  <si>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</si>
  <si>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</si>
  <si>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</si>
  <si>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</si>
  <si>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</si>
  <si>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</si>
  <si>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</si>
  <si>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</si>
  <si>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</si>
  <si>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</si>
  <si>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</si>
  <si>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</si>
  <si>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</si>
  <si>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</si>
  <si>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</si>
  <si>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</si>
  <si>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</si>
  <si>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</si>
  <si>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</si>
  <si>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</si>
  <si>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</si>
  <si>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</si>
  <si>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</si>
  <si>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</si>
  <si>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</si>
  <si>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</si>
  <si>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</si>
  <si>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</si>
  <si>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</si>
  <si>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</si>
  <si>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</si>
  <si>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</si>
  <si>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</si>
  <si>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</si>
  <si>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</si>
  <si>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</si>
  <si>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</si>
  <si>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</si>
  <si>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</si>
  <si>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</si>
  <si>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</si>
  <si>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</si>
  <si>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</si>
  <si>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</si>
  <si>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</si>
  <si>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</si>
  <si>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</si>
  <si>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</si>
  <si>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</si>
  <si>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</si>
  <si>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</si>
  <si>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</si>
  <si>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</si>
  <si>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</si>
  <si>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</si>
  <si>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</si>
  <si>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</si>
  <si>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</si>
  <si>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</si>
  <si>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</si>
  <si>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</si>
  <si>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</si>
  <si>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</si>
  <si>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</si>
  <si>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</si>
  <si>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</si>
  <si>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</si>
  <si>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</si>
  <si>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</si>
  <si>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</si>
  <si>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</si>
  <si>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</si>
  <si>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</si>
  <si>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</si>
  <si>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</si>
  <si>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</si>
  <si>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</si>
  <si>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</si>
  <si>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</si>
  <si>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</si>
  <si>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</si>
  <si>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</si>
  <si>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</si>
  <si>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avg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</si>
  <si>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</si>
  <si>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</si>
  <si>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</si>
  <si>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</si>
  <si>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</si>
  <si>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</si>
  <si>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</si>
  <si>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</si>
  <si>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</si>
  <si>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</si>
  <si>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</si>
  <si>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</si>
  <si>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</si>
  <si>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</si>
  <si>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</si>
  <si>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</si>
  <si>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</si>
  <si>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</si>
  <si>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</si>
  <si>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</si>
  <si>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</si>
  <si>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</si>
  <si>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</si>
  <si>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</si>
  <si>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</si>
  <si>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</si>
  <si>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</si>
  <si>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</si>
  <si>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</si>
  <si>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</si>
  <si>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</si>
  <si>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</si>
  <si>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</si>
  <si>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</si>
  <si>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</si>
  <si>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</si>
  <si>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</si>
  <si>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</si>
  <si>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(All)</t>
  </si>
  <si>
    <t>Count of avg donation</t>
  </si>
  <si>
    <t>Date Created Conversion</t>
  </si>
  <si>
    <t>Date Ended Conversion</t>
  </si>
  <si>
    <t>Count of outcome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</si>
  <si>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</si>
  <si>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</si>
  <si>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</si>
  <si>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</si>
  <si>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</si>
  <si>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</si>
  <si>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Canceled</t>
  </si>
  <si>
    <t>Percentage Failed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</si>
  <si>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</si>
  <si>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</si>
  <si>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</si>
  <si>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</si>
  <si>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</si>
  <si>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</si>
  <si>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</si>
  <si>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</si>
  <si>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</si>
  <si>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</si>
  <si>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</si>
  <si>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</si>
  <si>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</si>
  <si>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</si>
  <si>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</si>
  <si>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</si>
  <si>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</si>
  <si>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</si>
  <si>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</si>
  <si>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</si>
  <si>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</si>
  <si>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</si>
  <si>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</si>
  <si>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Greater than 49999</t>
  </si>
  <si>
    <t>Less than 1000</t>
  </si>
  <si>
    <t>Outcome</t>
  </si>
  <si>
    <t>Mean</t>
  </si>
  <si>
    <t>Median</t>
  </si>
  <si>
    <t>Minimum</t>
  </si>
  <si>
    <t>Maximum</t>
  </si>
  <si>
    <t>Variance</t>
  </si>
  <si>
    <t>Standard Deviation</t>
  </si>
  <si>
    <t>Backers</t>
  </si>
  <si>
    <t>Successful</t>
  </si>
  <si>
    <t>Unsuccessful</t>
  </si>
  <si>
    <t>Ive determined that the median is better than the mean to summarize this data</t>
  </si>
  <si>
    <t xml:space="preserve">because median is more resistent to the outliers in the dataset than the mean tends to be.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</si>
</sst>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16" fillId="0" borderId="0" xfId="43" applyFont="1" applyFill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9" fontId="18" fillId="0" borderId="0" xfId="43" applyFont="1" applyFill="1"/>
    <xf numFmtId="0" fontId="0" fillId="33" borderId="0" xfId="0" applyFill="1"/>
    <xf numFmtId="1" fontId="0" fillId="33" borderId="0" xfId="0" applyNumberFormat="1" applyFill="1"/>
    <xf numFmtId="0" fontId="0" fillId="34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4" tint="0.39994506668294322"/>
        </patternFill>
      </fill>
    </dxf>
    <dxf>
      <fill>
        <patternFill>
          <fgColor theme="4" tint="0.59996337778862885"/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8-C54E-81FE-143E95926B98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8-C54E-81FE-143E95926B98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8-C54E-81FE-143E95926B98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8-C54E-81FE-143E9592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490400"/>
        <c:axId val="577492672"/>
      </c:barChart>
      <c:catAx>
        <c:axId val="5774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92672"/>
        <c:crosses val="autoZero"/>
        <c:auto val="1"/>
        <c:lblAlgn val="ctr"/>
        <c:lblOffset val="100"/>
        <c:noMultiLvlLbl val="0"/>
      </c:catAx>
      <c:valAx>
        <c:axId val="5774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D-F945-AF9E-5DBE70AF7FB2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D-F945-AF9E-5DBE70AF7FB2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D-F945-AF9E-5DBE70AF7FB2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D-F945-AF9E-5DBE70AF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711152"/>
        <c:axId val="611675568"/>
      </c:barChart>
      <c:catAx>
        <c:axId val="6117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75568"/>
        <c:crosses val="autoZero"/>
        <c:auto val="1"/>
        <c:lblAlgn val="ctr"/>
        <c:lblOffset val="100"/>
        <c:noMultiLvlLbl val="0"/>
      </c:catAx>
      <c:valAx>
        <c:axId val="6116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3!PivotTable1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F-1F4B-9022-5F887841604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F-1F4B-9022-5F887841604E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F-1F4B-9022-5F887841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680319"/>
        <c:axId val="1706217983"/>
      </c:lineChart>
      <c:catAx>
        <c:axId val="17066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217983"/>
        <c:crosses val="autoZero"/>
        <c:auto val="1"/>
        <c:lblAlgn val="ctr"/>
        <c:lblOffset val="100"/>
        <c:noMultiLvlLbl val="0"/>
      </c:catAx>
      <c:valAx>
        <c:axId val="170621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B646-BDF0-40650070F34B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6-B646-BDF0-40650070F34B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49999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6-B646-BDF0-40650070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076399"/>
        <c:axId val="1697078127"/>
      </c:lineChart>
      <c:catAx>
        <c:axId val="16970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78127"/>
        <c:crosses val="autoZero"/>
        <c:auto val="1"/>
        <c:lblAlgn val="ctr"/>
        <c:lblOffset val="100"/>
        <c:noMultiLvlLbl val="0"/>
      </c:catAx>
      <c:valAx>
        <c:axId val="16970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</xdr:row>
      <xdr:rowOff>0</xdr:rowOff>
    </xdr:from>
    <xdr:to>
      <xdr:col>12</xdr:col>
      <xdr:colOff>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3764C-2BF6-DDE2-FFD6-6CB35F9A7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2</xdr:row>
      <xdr:rowOff>0</xdr:rowOff>
    </xdr:from>
    <xdr:to>
      <xdr:col>12</xdr:col>
      <xdr:colOff>0</xdr:colOff>
      <xdr:row>26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7910E0-BCAD-0AC5-3C8A-C6674101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</xdr:row>
      <xdr:rowOff>12700</xdr:rowOff>
    </xdr:from>
    <xdr:to>
      <xdr:col>12</xdr:col>
      <xdr:colOff>25400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0B26EE-0714-0BF7-FBF0-69B9FA67D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177800</xdr:rowOff>
    </xdr:from>
    <xdr:to>
      <xdr:col>7</xdr:col>
      <xdr:colOff>609600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AC75B9-D77B-3E40-F99C-47C580E1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Thomas Kirke" refreshedDate="45274.512404050925" createdVersion="8" refreshedVersion="8" minRefreshableVersion="3" recordCount="1000" xr:uid="{822AC245-9822-764F-BFE9-08EB86DFF6B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Thomas Kirke" refreshedDate="45280.602275115743" createdVersion="8" refreshedVersion="8" minRefreshableVersion="3" recordCount="1000" xr:uid="{79EB65AE-6B96-E042-9199-66C31B15B667}">
  <cacheSource type="worksheet">
    <worksheetSource ref="A1:V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4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e v="#DIV/0!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x v="4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x v="18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x v="19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x v="22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x v="23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x v="26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x v="27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x v="28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x v="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x v="30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x v="3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x v="34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x v="36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x v="3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x v="3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x v="40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x v="41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x v="42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x v="43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x v="46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x v="47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x v="48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x v="49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x v="50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x v="53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x v="54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x v="58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x v="59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x v="60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x v="62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x v="63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x v="64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x v="6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x v="66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x v="6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x v="68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x v="69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x v="70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x v="72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x v="74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x v="75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x v="77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x v="79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x v="8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x v="83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x v="86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x v="87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x v="88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x v="90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x v="91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x v="93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x v="94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x v="95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x v="96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x v="97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x v="98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x v="99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x v="100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x v="101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x v="102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x v="105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x v="108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x v="111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x v="113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x v="114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x v="116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x v="117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x v="120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x v="121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x v="122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x v="123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x v="124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x v="126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x v="128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x v="129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x v="130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x v="132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x v="133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x v="134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x v="136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x v="13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x v="138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x v="142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x v="143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x v="145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x v="14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x v="100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x v="150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x v="15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x v="154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x v="155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x v="156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x v="158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x v="159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x v="162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x v="164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x v="165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x v="167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x v="171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x v="173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x v="177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x v="178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x v="180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x v="183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x v="184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x v="186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x v="188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x v="189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x v="190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x v="192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x v="193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x v="194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x v="195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x v="197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x v="50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x v="200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x v="202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x v="203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x v="204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x v="206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x v="208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x v="210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x v="211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x v="212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x v="213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x v="214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x v="218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x v="220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x v="222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x v="224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x v="226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x v="230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x v="231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x v="23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x v="237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x v="238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x v="240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x v="24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x v="242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x v="243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x v="244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x v="247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x v="248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x v="249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x v="250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x v="254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x v="255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x v="257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x v="259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x v="260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x v="26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x v="26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x v="263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x v="264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x v="265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x v="266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x v="269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x v="271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x v="272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x v="274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x v="277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x v="278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x v="280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x v="282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x v="283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x v="284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x v="285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x v="286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x v="288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x v="290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x v="291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x v="292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x v="294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x v="295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x v="296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x v="297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x v="298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x v="299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x v="30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x v="303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x v="305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x v="30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x v="307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x v="309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x v="310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x v="31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x v="31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x v="314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x v="315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x v="317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x v="318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x v="321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x v="323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x v="326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x v="327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x v="329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x v="332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x v="333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x v="334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x v="335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x v="336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x v="338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x v="340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x v="341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x v="34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x v="344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x v="345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x v="346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x v="347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x v="298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x v="34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x v="34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x v="350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x v="351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x v="354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x v="355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x v="358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x v="359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x v="360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x v="361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x v="369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x v="370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x v="371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x v="373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x v="374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x v="375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x v="379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x v="384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x v="385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x v="386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x v="387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x v="388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x v="391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x v="393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x v="394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x v="395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x v="50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x v="397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x v="398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x v="400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x v="401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x v="402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x v="404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x v="406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x v="408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x v="409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x v="411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x v="414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x v="41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x v="417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x v="419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x v="420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x v="42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x v="42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x v="427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x v="428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x v="430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x v="431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x v="43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x v="433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x v="435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x v="437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x v="439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x v="440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x v="442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x v="445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x v="446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x v="447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x v="448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x v="45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x v="455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x v="457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x v="458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x v="461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x v="46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x v="463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x v="464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x v="465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x v="467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x v="469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x v="470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x v="475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x v="476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x v="479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x v="480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x v="483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x v="485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x v="488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x v="492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x v="493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x v="495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x v="496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x v="498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x v="499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x v="500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x v="503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x v="504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x v="505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x v="507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x v="510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x v="511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x v="512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x v="51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x v="51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x v="516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x v="520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x v="522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x v="524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x v="527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x v="530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x v="531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x v="535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x v="537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x v="539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x v="540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x v="542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x v="543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x v="545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x v="548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x v="549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x v="550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x v="551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x v="552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x v="554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x v="555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x v="556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x v="559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x v="560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x v="561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x v="562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x v="565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x v="56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x v="56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x v="568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x v="569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x v="570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x v="571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x v="572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x v="574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x v="575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x v="576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x v="579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x v="580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x v="581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x v="582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x v="583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x v="586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x v="587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x v="590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x v="593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x v="298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x v="594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x v="595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x v="599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x v="600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x v="6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x v="602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x v="604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x v="605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x v="608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x v="609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x v="610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x v="611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x v="612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x v="615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x v="617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x v="623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x v="624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x v="625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x v="626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x v="628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x v="631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x v="632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x v="636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x v="637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x v="639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x v="640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x v="64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x v="50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x v="643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x v="64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x v="645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x v="649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x v="651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x v="65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x v="654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x v="65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x v="656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x v="657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x v="659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x v="664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x v="66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x v="666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x v="668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x v="670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x v="671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x v="672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x v="674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x v="675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x v="676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x v="677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x v="678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x v="680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x v="681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x v="682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x v="685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x v="686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x v="688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x v="689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x v="691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x v="692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x v="693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x v="694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x v="69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x v="699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x v="703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x v="704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x v="706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x v="707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x v="712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x v="713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x v="714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x v="715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x v="71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x v="717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x v="719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x v="720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x v="721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x v="723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x v="72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x v="725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x v="726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x v="729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x v="730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x v="732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x v="733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x v="735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x v="737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x v="738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x v="739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x v="100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x v="741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x v="742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x v="743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x v="745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x v="747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x v="748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x v="749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x v="750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x v="751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x v="752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x v="753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x v="75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x v="755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x v="759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x v="76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x v="764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x v="765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x v="766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x v="76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x v="768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x v="770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x v="771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x v="772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x v="774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x v="777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x v="778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x v="780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x v="781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x v="784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x v="785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x v="786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x v="788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x v="789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x v="100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x v="790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x v="79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x v="794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x v="795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x v="796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x v="797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x v="798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x v="800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x v="801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x v="802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x v="803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x v="804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x v="805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x v="806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x v="807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x v="808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x v="810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x v="812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x v="813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x v="814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x v="818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x v="820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x v="824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x v="825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x v="826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x v="827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x v="828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x v="831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x v="834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x v="83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x v="836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x v="839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x v="840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x v="841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x v="843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x v="844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x v="847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x v="848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x v="850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x v="851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x v="854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x v="857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x v="858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x v="860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x v="86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x v="866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x v="867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x v="869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x v="8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x v="873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x v="874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x v="875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x v="876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x v="877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x v="882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x v="884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x v="885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x v="886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x v="50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x v="888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x v="889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x v="890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x v="893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x v="895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x v="897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x v="899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x v="902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x v="904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x v="905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x v="906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x v="907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x v="9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x v="910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x v="91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x v="913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x v="914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x v="915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x v="916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x v="920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x v="921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x v="923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x v="924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x v="925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x v="927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x v="928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x v="929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x v="931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x v="934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x v="935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x v="93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x v="938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x v="941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x v="942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x v="945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x v="946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x v="947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x v="949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x v="951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x v="952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x v="95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x v="955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x v="956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x v="957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x v="961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x v="963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x v="966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x v="967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x v="968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x v="971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x v="973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x v="977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x v="978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x v="982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x v="983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b v="0"/>
    <b v="0"/>
    <s v="music/rock"/>
    <x v="1"/>
    <s v="rock"/>
    <x v="3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b v="0"/>
    <b v="0"/>
    <s v="theater/plays"/>
    <x v="3"/>
    <s v="plays"/>
    <x v="4"/>
    <x v="4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b v="0"/>
    <b v="1"/>
    <s v="theater/plays"/>
    <x v="3"/>
    <s v="plays"/>
    <x v="11"/>
    <x v="11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b v="0"/>
    <b v="0"/>
    <s v="theater/plays"/>
    <x v="3"/>
    <s v="plays"/>
    <x v="18"/>
    <x v="18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b v="0"/>
    <b v="0"/>
    <s v="theater/plays"/>
    <x v="3"/>
    <s v="plays"/>
    <x v="21"/>
    <x v="21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b v="0"/>
    <b v="0"/>
    <s v="theater/plays"/>
    <x v="3"/>
    <s v="plays"/>
    <x v="22"/>
    <x v="22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b v="0"/>
    <b v="1"/>
    <s v="music/rock"/>
    <x v="1"/>
    <s v="rock"/>
    <x v="41"/>
    <x v="41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b v="0"/>
    <b v="0"/>
    <s v="music/rock"/>
    <x v="1"/>
    <s v="rock"/>
    <x v="46"/>
    <x v="4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b v="0"/>
    <b v="0"/>
    <s v="theater/plays"/>
    <x v="3"/>
    <s v="plays"/>
    <x v="47"/>
    <x v="47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b v="0"/>
    <b v="0"/>
    <s v="theater/plays"/>
    <x v="3"/>
    <s v="plays"/>
    <x v="48"/>
    <x v="48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b v="0"/>
    <b v="0"/>
    <s v="theater/plays"/>
    <x v="3"/>
    <s v="plays"/>
    <x v="52"/>
    <x v="52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b v="0"/>
    <b v="1"/>
    <s v="theater/plays"/>
    <x v="3"/>
    <s v="plays"/>
    <x v="59"/>
    <x v="59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b v="0"/>
    <b v="0"/>
    <s v="theater/plays"/>
    <x v="3"/>
    <s v="plays"/>
    <x v="63"/>
    <x v="63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b v="0"/>
    <b v="1"/>
    <s v="technology/web"/>
    <x v="2"/>
    <s v="web"/>
    <x v="64"/>
    <x v="64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b v="0"/>
    <b v="0"/>
    <s v="theater/plays"/>
    <x v="3"/>
    <s v="plays"/>
    <x v="65"/>
    <x v="65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b v="0"/>
    <b v="1"/>
    <s v="theater/plays"/>
    <x v="3"/>
    <s v="plays"/>
    <x v="68"/>
    <x v="68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b v="0"/>
    <b v="0"/>
    <s v="theater/plays"/>
    <x v="3"/>
    <s v="plays"/>
    <x v="69"/>
    <x v="69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49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1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2"/>
    <b v="0"/>
    <b v="0"/>
    <s v="music/jazz"/>
    <x v="1"/>
    <s v="jazz"/>
    <x v="73"/>
    <x v="72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3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4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5"/>
    <b v="1"/>
    <b v="1"/>
    <s v="theater/plays"/>
    <x v="3"/>
    <s v="plays"/>
    <x v="76"/>
    <x v="75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6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7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8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79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0"/>
    <b v="0"/>
    <b v="0"/>
    <s v="music/rock"/>
    <x v="1"/>
    <s v="rock"/>
    <x v="81"/>
    <x v="8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4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1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2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3"/>
    <b v="0"/>
    <b v="0"/>
    <s v="music/indie rock"/>
    <x v="1"/>
    <s v="indie rock"/>
    <x v="85"/>
    <x v="83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4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5"/>
    <b v="0"/>
    <b v="1"/>
    <s v="music/rock"/>
    <x v="1"/>
    <s v="rock"/>
    <x v="87"/>
    <x v="85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6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7"/>
    <b v="0"/>
    <b v="0"/>
    <s v="theater/plays"/>
    <x v="3"/>
    <s v="plays"/>
    <x v="89"/>
    <x v="87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88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89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4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0"/>
    <b v="0"/>
    <b v="1"/>
    <s v="theater/plays"/>
    <x v="3"/>
    <s v="plays"/>
    <x v="93"/>
    <x v="9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1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2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36"/>
    <b v="0"/>
    <b v="0"/>
    <s v="theater/plays"/>
    <x v="3"/>
    <s v="plays"/>
    <x v="96"/>
    <x v="36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93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4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5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6"/>
    <b v="0"/>
    <b v="0"/>
    <s v="theater/plays"/>
    <x v="3"/>
    <s v="plays"/>
    <x v="99"/>
    <x v="96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97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98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99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1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2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3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4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5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6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07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08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09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1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2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3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4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5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6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117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95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18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19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0"/>
    <b v="0"/>
    <b v="0"/>
    <s v="theater/plays"/>
    <x v="3"/>
    <s v="plays"/>
    <x v="123"/>
    <x v="12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1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2"/>
    <b v="0"/>
    <b v="0"/>
    <s v="theater/plays"/>
    <x v="3"/>
    <s v="plays"/>
    <x v="125"/>
    <x v="122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3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97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4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5"/>
    <b v="0"/>
    <b v="0"/>
    <s v="technology/web"/>
    <x v="2"/>
    <s v="web"/>
    <x v="129"/>
    <x v="125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26"/>
    <b v="0"/>
    <b v="1"/>
    <s v="theater/plays"/>
    <x v="3"/>
    <s v="plays"/>
    <x v="130"/>
    <x v="126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27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28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29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1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2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3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4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5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36"/>
    <b v="0"/>
    <b v="0"/>
    <s v="technology/web"/>
    <x v="2"/>
    <s v="web"/>
    <x v="107"/>
    <x v="136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37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38"/>
    <b v="0"/>
    <b v="0"/>
    <s v="theater/plays"/>
    <x v="3"/>
    <s v="plays"/>
    <x v="141"/>
    <x v="138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39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1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2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3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0.01"/>
    <x v="0"/>
    <n v="1"/>
    <n v="1"/>
    <s v="US"/>
    <s v="USD"/>
    <n v="1544940000"/>
    <x v="144"/>
    <b v="0"/>
    <b v="0"/>
    <s v="music/rock"/>
    <x v="1"/>
    <s v="rock"/>
    <x v="147"/>
    <x v="144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5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6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47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48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49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0"/>
    <b v="0"/>
    <b v="0"/>
    <s v="music/rock"/>
    <x v="1"/>
    <s v="rock"/>
    <x v="153"/>
    <x v="15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1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2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3"/>
    <b v="0"/>
    <b v="1"/>
    <s v="theater/plays"/>
    <x v="3"/>
    <s v="plays"/>
    <x v="156"/>
    <x v="15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4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5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6"/>
    <b v="0"/>
    <b v="0"/>
    <s v="music/rock"/>
    <x v="1"/>
    <s v="rock"/>
    <x v="159"/>
    <x v="156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57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58"/>
    <b v="0"/>
    <b v="0"/>
    <s v="theater/plays"/>
    <x v="3"/>
    <s v="plays"/>
    <x v="161"/>
    <x v="158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59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1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2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3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4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5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6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67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68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69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1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2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3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4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5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6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77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78"/>
    <b v="0"/>
    <b v="0"/>
    <s v="theater/plays"/>
    <x v="3"/>
    <s v="plays"/>
    <x v="181"/>
    <x v="178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79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0"/>
    <b v="0"/>
    <b v="0"/>
    <s v="theater/plays"/>
    <x v="3"/>
    <s v="plays"/>
    <x v="183"/>
    <x v="18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1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2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3"/>
    <b v="0"/>
    <b v="0"/>
    <s v="theater/plays"/>
    <x v="3"/>
    <s v="plays"/>
    <x v="186"/>
    <x v="183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4"/>
    <b v="0"/>
    <b v="1"/>
    <s v="theater/plays"/>
    <x v="3"/>
    <s v="plays"/>
    <x v="187"/>
    <x v="184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5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6"/>
    <b v="0"/>
    <b v="0"/>
    <s v="music/rock"/>
    <x v="1"/>
    <s v="rock"/>
    <x v="189"/>
    <x v="186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87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88"/>
    <b v="0"/>
    <b v="0"/>
    <s v="music/metal"/>
    <x v="1"/>
    <s v="metal"/>
    <x v="191"/>
    <x v="188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89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9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1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2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3"/>
    <b v="0"/>
    <b v="0"/>
    <s v="music/rock"/>
    <x v="1"/>
    <s v="rock"/>
    <x v="195"/>
    <x v="193"/>
  </r>
  <r>
    <n v="200"/>
    <s v="Becker, Rice and White"/>
    <s v="Reduced dedicated capability"/>
    <n v="100"/>
    <n v="2"/>
    <n v="0.02"/>
    <x v="0"/>
    <n v="1"/>
    <n v="2"/>
    <s v="CA"/>
    <s v="CAD"/>
    <n v="1269493200"/>
    <x v="194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5"/>
    <b v="0"/>
    <b v="0"/>
    <s v="technology/web"/>
    <x v="2"/>
    <s v="web"/>
    <x v="196"/>
    <x v="195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6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7"/>
    <b v="0"/>
    <b v="0"/>
    <s v="theater/plays"/>
    <x v="3"/>
    <s v="plays"/>
    <x v="198"/>
    <x v="197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8"/>
    <b v="0"/>
    <b v="0"/>
    <s v="music/jazz"/>
    <x v="1"/>
    <s v="jazz"/>
    <x v="199"/>
    <x v="19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199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1"/>
    <b v="0"/>
    <b v="1"/>
    <s v="music/rock"/>
    <x v="1"/>
    <s v="rock"/>
    <x v="202"/>
    <x v="201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2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3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4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5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6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7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8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09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1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2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3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4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5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6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7"/>
    <b v="0"/>
    <b v="0"/>
    <s v="theater/plays"/>
    <x v="3"/>
    <s v="plays"/>
    <x v="218"/>
    <x v="21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8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19"/>
    <b v="1"/>
    <b v="0"/>
    <s v="music/rock"/>
    <x v="1"/>
    <s v="rock"/>
    <x v="220"/>
    <x v="219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122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221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2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3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4"/>
    <b v="0"/>
    <b v="0"/>
    <s v="theater/plays"/>
    <x v="3"/>
    <s v="plays"/>
    <x v="225"/>
    <x v="224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5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6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7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8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29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1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2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233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0.03"/>
    <x v="0"/>
    <n v="1"/>
    <n v="3"/>
    <s v="US"/>
    <s v="USD"/>
    <n v="1264399200"/>
    <x v="243"/>
    <b v="0"/>
    <b v="0"/>
    <s v="music/rock"/>
    <x v="1"/>
    <s v="rock"/>
    <x v="67"/>
    <x v="243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4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5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6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7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8"/>
    <b v="0"/>
    <b v="1"/>
    <s v="music/rock"/>
    <x v="1"/>
    <s v="rock"/>
    <x v="247"/>
    <x v="24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9"/>
    <b v="0"/>
    <b v="0"/>
    <s v="music/rock"/>
    <x v="1"/>
    <s v="rock"/>
    <x v="248"/>
    <x v="249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5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1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2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253"/>
    <b v="0"/>
    <b v="0"/>
    <s v="music/rock"/>
    <x v="1"/>
    <s v="rock"/>
    <x v="136"/>
    <x v="253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4"/>
    <b v="0"/>
    <b v="1"/>
    <s v="music/rock"/>
    <x v="1"/>
    <s v="rock"/>
    <x v="252"/>
    <x v="254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5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6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7"/>
    <b v="0"/>
    <b v="0"/>
    <s v="theater/plays"/>
    <x v="3"/>
    <s v="plays"/>
    <x v="255"/>
    <x v="257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8"/>
    <b v="0"/>
    <b v="0"/>
    <s v="theater/plays"/>
    <x v="3"/>
    <s v="plays"/>
    <x v="256"/>
    <x v="258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9"/>
    <b v="0"/>
    <b v="1"/>
    <s v="music/jazz"/>
    <x v="1"/>
    <s v="jazz"/>
    <x v="257"/>
    <x v="259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60"/>
    <b v="0"/>
    <b v="0"/>
    <s v="theater/plays"/>
    <x v="3"/>
    <s v="plays"/>
    <x v="258"/>
    <x v="26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61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2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3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4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5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6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7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153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8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9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7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1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2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3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274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148"/>
    <b v="0"/>
    <b v="0"/>
    <s v="music/rock"/>
    <x v="1"/>
    <s v="rock"/>
    <x v="273"/>
    <x v="148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5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6"/>
    <b v="0"/>
    <b v="0"/>
    <s v="theater/plays"/>
    <x v="3"/>
    <s v="plays"/>
    <x v="275"/>
    <x v="276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72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71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79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1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2"/>
    <b v="0"/>
    <b v="0"/>
    <s v="theater/plays"/>
    <x v="3"/>
    <s v="plays"/>
    <x v="283"/>
    <x v="282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3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4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5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6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7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8"/>
    <b v="0"/>
    <b v="0"/>
    <s v="food/food trucks"/>
    <x v="0"/>
    <s v="food trucks"/>
    <x v="289"/>
    <x v="288"/>
  </r>
  <r>
    <n v="300"/>
    <s v="Cooke PLC"/>
    <s v="Focused executive core"/>
    <n v="100"/>
    <n v="5"/>
    <n v="0.05"/>
    <x v="0"/>
    <n v="1"/>
    <n v="5"/>
    <s v="DK"/>
    <s v="DKK"/>
    <n v="1504069200"/>
    <x v="289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18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1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2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3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4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5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6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7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298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99"/>
    <b v="0"/>
    <b v="0"/>
    <s v="theater/plays"/>
    <x v="3"/>
    <s v="plays"/>
    <x v="247"/>
    <x v="299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300"/>
    <b v="0"/>
    <b v="0"/>
    <s v="theater/plays"/>
    <x v="3"/>
    <s v="plays"/>
    <x v="244"/>
    <x v="300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b v="0"/>
    <b v="0"/>
    <s v="music/rock"/>
    <x v="1"/>
    <s v="rock"/>
    <x v="301"/>
    <x v="301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62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b v="0"/>
    <b v="0"/>
    <s v="music/rock"/>
    <x v="1"/>
    <s v="rock"/>
    <x v="305"/>
    <x v="305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312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3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4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5"/>
    <b v="0"/>
    <b v="0"/>
    <s v="music/rock"/>
    <x v="1"/>
    <s v="rock"/>
    <x v="314"/>
    <x v="315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6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7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8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9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20"/>
    <b v="0"/>
    <b v="0"/>
    <s v="theater/plays"/>
    <x v="3"/>
    <s v="plays"/>
    <x v="319"/>
    <x v="32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1"/>
    <b v="0"/>
    <b v="0"/>
    <s v="music/rock"/>
    <x v="1"/>
    <s v="rock"/>
    <x v="32"/>
    <x v="321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2"/>
    <b v="0"/>
    <b v="0"/>
    <s v="music/rock"/>
    <x v="1"/>
    <s v="rock"/>
    <x v="320"/>
    <x v="322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3"/>
    <b v="0"/>
    <b v="1"/>
    <s v="music/rock"/>
    <x v="1"/>
    <s v="rock"/>
    <x v="321"/>
    <x v="323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4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5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6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7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8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9"/>
    <b v="0"/>
    <b v="0"/>
    <s v="theater/plays"/>
    <x v="3"/>
    <s v="plays"/>
    <x v="327"/>
    <x v="329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151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3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1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2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3"/>
    <b v="0"/>
    <b v="0"/>
    <s v="technology/web"/>
    <x v="2"/>
    <s v="web"/>
    <x v="332"/>
    <x v="333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4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335"/>
    <b v="0"/>
    <b v="0"/>
    <s v="theater/plays"/>
    <x v="3"/>
    <s v="plays"/>
    <x v="296"/>
    <x v="335"/>
  </r>
  <r>
    <n v="350"/>
    <s v="Shannon Ltd"/>
    <s v="Pre-emptive neutral capacity"/>
    <n v="100"/>
    <n v="5"/>
    <n v="0.05"/>
    <x v="0"/>
    <n v="1"/>
    <n v="5"/>
    <s v="US"/>
    <s v="USD"/>
    <n v="1432098000"/>
    <x v="336"/>
    <b v="0"/>
    <b v="1"/>
    <s v="music/jazz"/>
    <x v="1"/>
    <s v="jazz"/>
    <x v="334"/>
    <x v="336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7"/>
    <b v="0"/>
    <b v="0"/>
    <s v="music/rock"/>
    <x v="1"/>
    <s v="rock"/>
    <x v="335"/>
    <x v="337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8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9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4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41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2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3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4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127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5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6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347"/>
    <b v="0"/>
    <b v="0"/>
    <s v="music/rock"/>
    <x v="1"/>
    <s v="rock"/>
    <x v="65"/>
    <x v="347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8"/>
    <b v="0"/>
    <b v="0"/>
    <s v="music/rock"/>
    <x v="1"/>
    <s v="rock"/>
    <x v="346"/>
    <x v="34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9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5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51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3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2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3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4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5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6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7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8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9"/>
    <b v="0"/>
    <b v="0"/>
    <s v="music/indie rock"/>
    <x v="1"/>
    <s v="indie rock"/>
    <x v="358"/>
    <x v="359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6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361"/>
    <b v="0"/>
    <b v="0"/>
    <s v="theater/plays"/>
    <x v="3"/>
    <s v="plays"/>
    <x v="12"/>
    <x v="361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2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3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4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5"/>
    <b v="0"/>
    <b v="0"/>
    <s v="theater/plays"/>
    <x v="3"/>
    <s v="plays"/>
    <x v="363"/>
    <x v="365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6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85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7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8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9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7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71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2"/>
    <b v="0"/>
    <b v="0"/>
    <s v="theater/plays"/>
    <x v="3"/>
    <s v="plays"/>
    <x v="370"/>
    <x v="372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3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374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5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6"/>
    <b v="0"/>
    <b v="0"/>
    <s v="music/jazz"/>
    <x v="1"/>
    <s v="jazz"/>
    <x v="373"/>
    <x v="376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7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8"/>
    <b v="1"/>
    <b v="0"/>
    <s v="theater/plays"/>
    <x v="3"/>
    <s v="plays"/>
    <x v="375"/>
    <x v="37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9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80"/>
    <b v="0"/>
    <b v="0"/>
    <s v="music/rock"/>
    <x v="1"/>
    <s v="rock"/>
    <x v="377"/>
    <x v="38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103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81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0.02"/>
    <x v="0"/>
    <n v="1"/>
    <n v="2"/>
    <s v="US"/>
    <s v="USD"/>
    <n v="1376629200"/>
    <x v="382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3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4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385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6"/>
    <b v="0"/>
    <b v="0"/>
    <s v="theater/plays"/>
    <x v="3"/>
    <s v="plays"/>
    <x v="383"/>
    <x v="386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7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8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9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9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91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92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3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4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5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6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7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8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9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48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401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2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403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4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5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6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7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8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9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10"/>
    <b v="0"/>
    <b v="0"/>
    <s v="theater/plays"/>
    <x v="3"/>
    <s v="plays"/>
    <x v="407"/>
    <x v="41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312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11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2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3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4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354"/>
    <b v="0"/>
    <b v="0"/>
    <s v="music/jazz"/>
    <x v="1"/>
    <s v="jazz"/>
    <x v="413"/>
    <x v="354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5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6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7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8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9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2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1"/>
    <b v="0"/>
    <b v="0"/>
    <s v="theater/plays"/>
    <x v="3"/>
    <s v="plays"/>
    <x v="420"/>
    <x v="421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2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3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4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5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6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7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0.04"/>
    <x v="0"/>
    <n v="1"/>
    <n v="4"/>
    <s v="CA"/>
    <s v="CAD"/>
    <n v="1540098000"/>
    <x v="428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9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3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31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2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3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4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5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6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7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438"/>
    <b v="0"/>
    <b v="0"/>
    <s v="theater/plays"/>
    <x v="3"/>
    <s v="plays"/>
    <x v="8"/>
    <x v="438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9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44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41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42"/>
    <b v="0"/>
    <b v="0"/>
    <s v="theater/plays"/>
    <x v="3"/>
    <s v="plays"/>
    <x v="438"/>
    <x v="442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43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4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5"/>
    <b v="0"/>
    <b v="1"/>
    <s v="technology/web"/>
    <x v="2"/>
    <s v="web"/>
    <x v="441"/>
    <x v="445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368"/>
    <b v="0"/>
    <b v="0"/>
    <s v="theater/plays"/>
    <x v="3"/>
    <s v="plays"/>
    <x v="442"/>
    <x v="368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6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447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8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178"/>
    <b v="0"/>
    <b v="0"/>
    <s v="music/rock"/>
    <x v="1"/>
    <s v="rock"/>
    <x v="445"/>
    <x v="178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9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5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51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452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53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4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5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6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7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8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9"/>
    <b v="0"/>
    <b v="0"/>
    <s v="theater/plays"/>
    <x v="3"/>
    <s v="plays"/>
    <x v="455"/>
    <x v="459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6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61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62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63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4"/>
    <b v="0"/>
    <b v="0"/>
    <s v="theater/plays"/>
    <x v="3"/>
    <s v="plays"/>
    <x v="460"/>
    <x v="464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5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6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7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8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9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7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71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72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73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4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5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x v="380"/>
    <b v="0"/>
    <b v="1"/>
    <s v="theater/plays"/>
    <x v="3"/>
    <s v="plays"/>
    <x v="472"/>
    <x v="38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353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6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477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78"/>
    <b v="0"/>
    <b v="0"/>
    <s v="music/rock"/>
    <x v="1"/>
    <s v="rock"/>
    <x v="443"/>
    <x v="478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9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48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81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482"/>
    <b v="0"/>
    <b v="0"/>
    <s v="theater/plays"/>
    <x v="3"/>
    <s v="plays"/>
    <x v="192"/>
    <x v="482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83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84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265"/>
    <b v="0"/>
    <b v="0"/>
    <s v="theater/plays"/>
    <x v="3"/>
    <s v="plays"/>
    <x v="479"/>
    <x v="265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5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486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12"/>
    <b v="0"/>
    <b v="1"/>
    <s v="music/rock"/>
    <x v="1"/>
    <s v="rock"/>
    <x v="481"/>
    <x v="41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7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488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9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42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437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9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91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163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92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93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4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495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6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7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18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8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9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5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5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501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502"/>
    <b v="0"/>
    <b v="1"/>
    <s v="theater/plays"/>
    <x v="3"/>
    <s v="plays"/>
    <x v="499"/>
    <x v="502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2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3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4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5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6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7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8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9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10"/>
    <b v="0"/>
    <b v="0"/>
    <s v="music/rock"/>
    <x v="1"/>
    <s v="rock"/>
    <x v="508"/>
    <x v="51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11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2"/>
    <b v="0"/>
    <b v="1"/>
    <s v="theater/plays"/>
    <x v="3"/>
    <s v="plays"/>
    <x v="510"/>
    <x v="512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3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4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5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6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7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8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9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2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219"/>
    <b v="0"/>
    <b v="0"/>
    <s v="music/rock"/>
    <x v="1"/>
    <s v="rock"/>
    <x v="519"/>
    <x v="219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1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2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3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4"/>
    <b v="0"/>
    <b v="0"/>
    <s v="theater/plays"/>
    <x v="3"/>
    <s v="plays"/>
    <x v="523"/>
    <x v="524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348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28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525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b v="0"/>
    <b v="0"/>
    <s v="theater/plays"/>
    <x v="3"/>
    <s v="plays"/>
    <x v="528"/>
    <x v="52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9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36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254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31"/>
    <b v="0"/>
    <b v="1"/>
    <s v="music/rock"/>
    <x v="1"/>
    <s v="rock"/>
    <x v="515"/>
    <x v="53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b v="0"/>
    <b v="1"/>
    <s v="music/rock"/>
    <x v="1"/>
    <s v="rock"/>
    <x v="533"/>
    <x v="533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534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5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6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7"/>
    <b v="0"/>
    <b v="0"/>
    <s v="theater/plays"/>
    <x v="3"/>
    <s v="plays"/>
    <x v="535"/>
    <x v="537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8"/>
    <b v="0"/>
    <b v="0"/>
    <s v="music/jazz"/>
    <x v="1"/>
    <s v="jazz"/>
    <x v="536"/>
    <x v="53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9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40"/>
    <b v="0"/>
    <b v="0"/>
    <s v="music/jazz"/>
    <x v="1"/>
    <s v="jazz"/>
    <x v="538"/>
    <x v="54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41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2"/>
    <b v="0"/>
    <b v="0"/>
    <s v="technology/web"/>
    <x v="2"/>
    <s v="web"/>
    <x v="540"/>
    <x v="542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43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4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5"/>
    <b v="0"/>
    <b v="0"/>
    <s v="technology/web"/>
    <x v="2"/>
    <s v="web"/>
    <x v="542"/>
    <x v="545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6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7"/>
    <b v="0"/>
    <b v="0"/>
    <s v="music/rock"/>
    <x v="1"/>
    <s v="rock"/>
    <x v="544"/>
    <x v="547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548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298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9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5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51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52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238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3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4"/>
    <b v="0"/>
    <b v="1"/>
    <s v="theater/plays"/>
    <x v="3"/>
    <s v="plays"/>
    <x v="551"/>
    <x v="554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496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555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6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7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0.05"/>
    <x v="0"/>
    <n v="1"/>
    <n v="5"/>
    <s v="GB"/>
    <s v="GBP"/>
    <n v="1375160400"/>
    <x v="558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59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56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61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62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563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29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64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565"/>
    <b v="0"/>
    <b v="1"/>
    <s v="music/jazz"/>
    <x v="1"/>
    <s v="jazz"/>
    <x v="426"/>
    <x v="565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6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7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8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9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7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71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72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73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471"/>
    <b v="0"/>
    <b v="0"/>
    <s v="theater/plays"/>
    <x v="3"/>
    <s v="plays"/>
    <x v="568"/>
    <x v="47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74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5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6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7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8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477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79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8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81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82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81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83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4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5"/>
    <b v="0"/>
    <b v="0"/>
    <s v="theater/plays"/>
    <x v="3"/>
    <s v="plays"/>
    <x v="581"/>
    <x v="585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6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587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8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9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9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91"/>
    <b v="0"/>
    <b v="0"/>
    <s v="theater/plays"/>
    <x v="3"/>
    <s v="plays"/>
    <x v="586"/>
    <x v="591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92"/>
    <b v="0"/>
    <b v="1"/>
    <s v="theater/plays"/>
    <x v="3"/>
    <s v="plays"/>
    <x v="587"/>
    <x v="592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93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1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4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5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6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7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8"/>
    <b v="0"/>
    <b v="1"/>
    <s v="music/rock"/>
    <x v="1"/>
    <s v="rock"/>
    <x v="594"/>
    <x v="598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9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601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602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0.02"/>
    <x v="0"/>
    <n v="1"/>
    <n v="2"/>
    <s v="US"/>
    <s v="USD"/>
    <n v="1404795600"/>
    <x v="603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4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292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5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606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7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8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9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10"/>
    <b v="0"/>
    <b v="0"/>
    <s v="music/rock"/>
    <x v="1"/>
    <s v="rock"/>
    <x v="606"/>
    <x v="61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11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12"/>
    <b v="1"/>
    <b v="0"/>
    <s v="theater/plays"/>
    <x v="3"/>
    <s v="plays"/>
    <x v="607"/>
    <x v="612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13"/>
    <b v="0"/>
    <b v="0"/>
    <s v="music/jazz"/>
    <x v="1"/>
    <s v="jazz"/>
    <x v="608"/>
    <x v="613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14"/>
    <b v="0"/>
    <b v="0"/>
    <s v="theater/plays"/>
    <x v="3"/>
    <s v="plays"/>
    <x v="609"/>
    <x v="614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5"/>
    <b v="0"/>
    <b v="0"/>
    <s v="theater/plays"/>
    <x v="3"/>
    <s v="plays"/>
    <x v="610"/>
    <x v="615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616"/>
    <b v="0"/>
    <b v="0"/>
    <s v="music/jazz"/>
    <x v="1"/>
    <s v="jazz"/>
    <x v="541"/>
    <x v="616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453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7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8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9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2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621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22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23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24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25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6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7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491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628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9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3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31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32"/>
    <b v="0"/>
    <b v="0"/>
    <s v="theater/plays"/>
    <x v="3"/>
    <s v="plays"/>
    <x v="626"/>
    <x v="63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33"/>
    <b v="0"/>
    <b v="0"/>
    <s v="theater/plays"/>
    <x v="3"/>
    <s v="plays"/>
    <x v="627"/>
    <x v="633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34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415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5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07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6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7"/>
    <b v="0"/>
    <b v="0"/>
    <s v="technology/web"/>
    <x v="2"/>
    <s v="web"/>
    <x v="633"/>
    <x v="637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8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9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4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41"/>
    <b v="0"/>
    <b v="0"/>
    <s v="theater/plays"/>
    <x v="3"/>
    <s v="plays"/>
    <x v="637"/>
    <x v="641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42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445"/>
    <b v="1"/>
    <b v="0"/>
    <s v="music/rock"/>
    <x v="1"/>
    <s v="rock"/>
    <x v="639"/>
    <x v="445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116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3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4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645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46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7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467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8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9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5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51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652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53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654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55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656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657"/>
    <b v="0"/>
    <b v="0"/>
    <s v="theater/plays"/>
    <x v="3"/>
    <s v="plays"/>
    <x v="571"/>
    <x v="65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89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658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438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9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6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61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62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236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63"/>
    <b v="0"/>
    <b v="0"/>
    <s v="music/rock"/>
    <x v="1"/>
    <s v="rock"/>
    <x v="657"/>
    <x v="663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02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64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65"/>
    <b v="0"/>
    <b v="1"/>
    <s v="theater/plays"/>
    <x v="3"/>
    <s v="plays"/>
    <x v="659"/>
    <x v="665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6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02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667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8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9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7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01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71"/>
    <b v="0"/>
    <b v="1"/>
    <s v="music/rock"/>
    <x v="1"/>
    <s v="rock"/>
    <x v="666"/>
    <x v="671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672"/>
    <b v="0"/>
    <b v="0"/>
    <s v="music/metal"/>
    <x v="1"/>
    <s v="metal"/>
    <x v="43"/>
    <x v="672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73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74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75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6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7"/>
    <b v="0"/>
    <b v="1"/>
    <s v="theater/plays"/>
    <x v="3"/>
    <s v="plays"/>
    <x v="671"/>
    <x v="677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8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9"/>
    <b v="0"/>
    <b v="0"/>
    <s v="theater/plays"/>
    <x v="3"/>
    <s v="plays"/>
    <x v="673"/>
    <x v="679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8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81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82"/>
    <b v="0"/>
    <b v="1"/>
    <s v="theater/plays"/>
    <x v="3"/>
    <s v="plays"/>
    <x v="676"/>
    <x v="682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683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84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85"/>
    <b v="0"/>
    <b v="0"/>
    <s v="technology/web"/>
    <x v="2"/>
    <s v="web"/>
    <x v="678"/>
    <x v="685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488"/>
    <b v="0"/>
    <b v="0"/>
    <s v="theater/plays"/>
    <x v="3"/>
    <s v="plays"/>
    <x v="679"/>
    <x v="488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6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7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0.01"/>
    <x v="0"/>
    <n v="1"/>
    <n v="1"/>
    <s v="GB"/>
    <s v="GBP"/>
    <n v="1277960400"/>
    <x v="688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9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9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91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424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231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92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93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94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236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5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6"/>
    <b v="0"/>
    <b v="0"/>
    <s v="music/rock"/>
    <x v="1"/>
    <s v="rock"/>
    <x v="691"/>
    <x v="696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7"/>
    <b v="0"/>
    <b v="0"/>
    <s v="music/jazz"/>
    <x v="1"/>
    <s v="jazz"/>
    <x v="692"/>
    <x v="697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8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9"/>
    <b v="0"/>
    <b v="0"/>
    <s v="music/rock"/>
    <x v="1"/>
    <s v="rock"/>
    <x v="694"/>
    <x v="699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489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512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7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701"/>
    <b v="0"/>
    <b v="0"/>
    <s v="theater/plays"/>
    <x v="3"/>
    <s v="plays"/>
    <x v="626"/>
    <x v="701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34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702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703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4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5"/>
    <b v="0"/>
    <b v="0"/>
    <s v="theater/plays"/>
    <x v="3"/>
    <s v="plays"/>
    <x v="701"/>
    <x v="70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6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7"/>
    <b v="0"/>
    <b v="0"/>
    <s v="music/rock"/>
    <x v="1"/>
    <s v="rock"/>
    <x v="703"/>
    <x v="707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8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709"/>
    <b v="0"/>
    <b v="0"/>
    <s v="theater/plays"/>
    <x v="3"/>
    <s v="plays"/>
    <x v="431"/>
    <x v="709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1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11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12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13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4"/>
    <b v="0"/>
    <b v="0"/>
    <s v="music/rock"/>
    <x v="1"/>
    <s v="rock"/>
    <x v="710"/>
    <x v="714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5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716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717"/>
    <b v="0"/>
    <b v="1"/>
    <s v="music/jazz"/>
    <x v="1"/>
    <s v="jazz"/>
    <x v="630"/>
    <x v="717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8"/>
    <b v="0"/>
    <b v="0"/>
    <s v="music/rock"/>
    <x v="1"/>
    <s v="rock"/>
    <x v="712"/>
    <x v="71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719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115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2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21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22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51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642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23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24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5"/>
    <b v="0"/>
    <b v="0"/>
    <s v="technology/web"/>
    <x v="2"/>
    <s v="web"/>
    <x v="720"/>
    <x v="725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6"/>
    <b v="0"/>
    <b v="1"/>
    <s v="theater/plays"/>
    <x v="3"/>
    <s v="plays"/>
    <x v="721"/>
    <x v="726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7"/>
    <b v="0"/>
    <b v="0"/>
    <s v="theater/plays"/>
    <x v="3"/>
    <s v="plays"/>
    <x v="722"/>
    <x v="727"/>
  </r>
  <r>
    <n v="800"/>
    <s v="Wallace LLC"/>
    <s v="Centralized regional function"/>
    <n v="100"/>
    <n v="1"/>
    <n v="0.01"/>
    <x v="0"/>
    <n v="1"/>
    <n v="1"/>
    <s v="CH"/>
    <s v="CHF"/>
    <n v="1434085200"/>
    <x v="560"/>
    <b v="0"/>
    <b v="0"/>
    <s v="music/rock"/>
    <x v="1"/>
    <s v="rock"/>
    <x v="139"/>
    <x v="56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8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339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35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9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241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3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322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31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32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157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3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34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5"/>
    <b v="0"/>
    <b v="0"/>
    <s v="games/video games"/>
    <x v="6"/>
    <s v="video games"/>
    <x v="732"/>
    <x v="735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6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7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738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9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4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697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741"/>
    <b v="0"/>
    <b v="1"/>
    <s v="music/rock"/>
    <x v="1"/>
    <s v="rock"/>
    <x v="192"/>
    <x v="741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42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43"/>
    <b v="0"/>
    <b v="0"/>
    <s v="music/rock"/>
    <x v="1"/>
    <s v="rock"/>
    <x v="739"/>
    <x v="743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744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269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745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6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7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503"/>
    <b v="0"/>
    <b v="0"/>
    <s v="theater/plays"/>
    <x v="3"/>
    <s v="plays"/>
    <x v="202"/>
    <x v="503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8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33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9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5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51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451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52"/>
    <b v="0"/>
    <b v="0"/>
    <s v="technology/web"/>
    <x v="2"/>
    <s v="web"/>
    <x v="748"/>
    <x v="752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53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754"/>
    <b v="0"/>
    <b v="0"/>
    <s v="music/jazz"/>
    <x v="1"/>
    <s v="jazz"/>
    <x v="643"/>
    <x v="754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5"/>
    <b v="0"/>
    <b v="0"/>
    <s v="theater/plays"/>
    <x v="3"/>
    <s v="plays"/>
    <x v="750"/>
    <x v="755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6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7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8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9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6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61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8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62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63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4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5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539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766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422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7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8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214"/>
    <b v="0"/>
    <b v="0"/>
    <s v="theater/plays"/>
    <x v="3"/>
    <s v="plays"/>
    <x v="766"/>
    <x v="214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9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7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71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25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2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3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4"/>
    <b v="0"/>
    <b v="0"/>
    <s v="theater/plays"/>
    <x v="3"/>
    <s v="plays"/>
    <x v="773"/>
    <x v="774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331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781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782"/>
    <b v="0"/>
    <b v="1"/>
    <s v="theater/plays"/>
    <x v="3"/>
    <s v="plays"/>
    <x v="535"/>
    <x v="782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783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393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4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5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229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6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7"/>
    <b v="0"/>
    <b v="0"/>
    <s v="music/metal"/>
    <x v="1"/>
    <s v="metal"/>
    <x v="786"/>
    <x v="787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341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789"/>
    <b v="0"/>
    <b v="1"/>
    <s v="theater/plays"/>
    <x v="3"/>
    <s v="plays"/>
    <x v="330"/>
    <x v="789"/>
  </r>
  <r>
    <n v="882"/>
    <s v="White-Rosario"/>
    <s v="Balanced demand-driven definition"/>
    <n v="800"/>
    <n v="2960"/>
    <n v="3.7"/>
    <x v="1"/>
    <n v="80"/>
    <n v="37"/>
    <s v="US"/>
    <s v="USD"/>
    <n v="1421820000"/>
    <x v="79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1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2"/>
    <b v="0"/>
    <b v="1"/>
    <s v="theater/plays"/>
    <x v="3"/>
    <s v="plays"/>
    <x v="791"/>
    <x v="792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556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488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232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3"/>
    <b v="0"/>
    <b v="0"/>
    <s v="theater/plays"/>
    <x v="3"/>
    <s v="plays"/>
    <x v="795"/>
    <x v="793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4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138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5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6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797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798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799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368"/>
    <b v="0"/>
    <b v="0"/>
    <s v="theater/plays"/>
    <x v="3"/>
    <s v="plays"/>
    <x v="212"/>
    <x v="368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1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2"/>
    <b v="0"/>
    <b v="0"/>
    <s v="music/jazz"/>
    <x v="1"/>
    <s v="jazz"/>
    <x v="805"/>
    <x v="802"/>
  </r>
  <r>
    <n v="900"/>
    <s v="Powers, Smith and Deleon"/>
    <s v="Enhanced uniform service-desk"/>
    <n v="100"/>
    <n v="2"/>
    <n v="0.02"/>
    <x v="0"/>
    <n v="1"/>
    <n v="2"/>
    <s v="US"/>
    <s v="USD"/>
    <n v="1411102800"/>
    <x v="803"/>
    <b v="0"/>
    <b v="1"/>
    <s v="technology/web"/>
    <x v="2"/>
    <s v="web"/>
    <x v="806"/>
    <x v="803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482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496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804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805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806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7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8"/>
    <b v="0"/>
    <b v="0"/>
    <s v="theater/plays"/>
    <x v="3"/>
    <s v="plays"/>
    <x v="809"/>
    <x v="80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104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809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15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414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82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32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82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1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2"/>
    <b v="0"/>
    <b v="0"/>
    <s v="theater/plays"/>
    <x v="3"/>
    <s v="plays"/>
    <x v="821"/>
    <x v="822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823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4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497"/>
    <b v="0"/>
    <b v="0"/>
    <s v="technology/web"/>
    <x v="2"/>
    <s v="web"/>
    <x v="823"/>
    <x v="497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5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6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7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8"/>
    <b v="0"/>
    <b v="0"/>
    <s v="music/rock"/>
    <x v="1"/>
    <s v="rock"/>
    <x v="827"/>
    <x v="828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9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3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94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b v="0"/>
    <b v="1"/>
    <s v="games/video games"/>
    <x v="6"/>
    <s v="video games"/>
    <x v="834"/>
    <x v="834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b v="0"/>
    <b v="0"/>
    <s v="technology/web"/>
    <x v="2"/>
    <s v="web"/>
    <x v="835"/>
    <x v="835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b v="1"/>
    <b v="0"/>
    <s v="theater/plays"/>
    <x v="3"/>
    <s v="plays"/>
    <x v="836"/>
    <x v="836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611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837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34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b v="0"/>
    <b v="0"/>
    <s v="theater/plays"/>
    <x v="3"/>
    <s v="plays"/>
    <x v="839"/>
    <x v="839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216"/>
    <b v="0"/>
    <b v="0"/>
    <s v="theater/plays"/>
    <x v="3"/>
    <s v="plays"/>
    <x v="840"/>
    <x v="216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133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354"/>
    <b v="0"/>
    <b v="1"/>
    <s v="theater/plays"/>
    <x v="3"/>
    <s v="plays"/>
    <x v="843"/>
    <x v="354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721"/>
    <b v="0"/>
    <b v="1"/>
    <s v="music/rock"/>
    <x v="1"/>
    <s v="rock"/>
    <x v="844"/>
    <x v="721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1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2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843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4"/>
    <b v="0"/>
    <b v="0"/>
    <s v="theater/plays"/>
    <x v="3"/>
    <s v="plays"/>
    <x v="847"/>
    <x v="84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5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6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847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688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48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248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49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1"/>
    <b v="0"/>
    <b v="0"/>
    <s v="theater/plays"/>
    <x v="3"/>
    <s v="plays"/>
    <x v="854"/>
    <x v="851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852"/>
    <b v="0"/>
    <b v="0"/>
    <s v="music/rock"/>
    <x v="1"/>
    <s v="rock"/>
    <x v="67"/>
    <x v="852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3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4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854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5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6"/>
    <b v="0"/>
    <b v="0"/>
    <s v="theater/plays"/>
    <x v="3"/>
    <s v="plays"/>
    <x v="857"/>
    <x v="856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7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8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59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86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264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65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1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2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454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3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4"/>
    <b v="0"/>
    <b v="0"/>
    <s v="technology/web"/>
    <x v="2"/>
    <s v="web"/>
    <x v="866"/>
    <x v="864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5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6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867"/>
    <b v="0"/>
    <b v="0"/>
    <s v="theater/plays"/>
    <x v="3"/>
    <s v="plays"/>
    <x v="105"/>
    <x v="867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868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96"/>
    <b v="0"/>
    <b v="0"/>
    <s v="music/rock"/>
    <x v="1"/>
    <s v="rock"/>
    <x v="253"/>
    <x v="296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274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354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87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1"/>
    <b v="0"/>
    <b v="1"/>
    <s v="music/rock"/>
    <x v="1"/>
    <s v="rock"/>
    <x v="870"/>
    <x v="87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98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526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4"/>
    <b v="0"/>
    <b v="0"/>
    <s v="theater/plays"/>
    <x v="3"/>
    <s v="plays"/>
    <x v="875"/>
    <x v="874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5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6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7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1C083-DADC-DD4B-9529-E0E5B3F4846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g donation" fld="8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D8BC2-6621-6942-913F-6544B4BB1F0A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avg donation" fld="8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C9EA2-D75F-EC42-9EE1-AE2754082FE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opLeftCell="D1" workbookViewId="0">
      <selection activeCell="O7" sqref="O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13"/>
    <col min="8" max="8" width="13" bestFit="1" customWidth="1"/>
    <col min="9" max="9" width="13" customWidth="1"/>
    <col min="12" max="13" width="11.1640625" bestFit="1" customWidth="1"/>
    <col min="14" max="15" width="15.83203125" style="9" customWidth="1"/>
    <col min="18" max="18" width="28" bestFit="1" customWidth="1"/>
    <col min="21" max="22" width="15.83203125" style="9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  <c r="U1" s="11"/>
      <c r="V1" s="11"/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(((L2/60)/60/24)+DATE(1970,1,1))</f>
        <v>42336.25</v>
      </c>
      <c r="O2" s="9">
        <f>(((M2/60)/60/24)+DATE(1970,1,1))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(((L3/60)/60/24)+DATE(1970,1,1))</f>
        <v>41870.208333333336</v>
      </c>
      <c r="O3" s="9">
        <f t="shared" ref="O3:O66" si="2">(((M3/60)/60/24)+DATE(1970,1,1))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ref="I4:I66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(((L67/60)/60/24)+DATE(1970,1,1))</f>
        <v>40570.25</v>
      </c>
      <c r="O67" s="9">
        <f t="shared" ref="O67:O130" si="7">(((M67/60)/60/24)+DATE(1970,1,1))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(((L131/60)/60/24)+DATE(1970,1,1))</f>
        <v>42038.25</v>
      </c>
      <c r="O131" s="9">
        <f t="shared" ref="O131:O194" si="11">(((M131/60)/60/24)+DATE(1970,1,1))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(((L195/60)/60/24)+DATE(1970,1,1))</f>
        <v>43198.208333333328</v>
      </c>
      <c r="O195" s="9">
        <f t="shared" ref="O195:O258" si="15">(((M195/60)/60/24)+DATE(1970,1,1))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(((L259/60)/60/24)+DATE(1970,1,1))</f>
        <v>41338.25</v>
      </c>
      <c r="O259" s="9">
        <f t="shared" ref="O259:O322" si="19">(((M259/60)/60/24)+DATE(1970,1,1))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(((L323/60)/60/24)+DATE(1970,1,1))</f>
        <v>40634.208333333336</v>
      </c>
      <c r="O323" s="9">
        <f t="shared" ref="O323:O386" si="23">(((M323/60)/60/24)+DATE(1970,1,1))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(((L387/60)/60/24)+DATE(1970,1,1))</f>
        <v>43553.208333333328</v>
      </c>
      <c r="O387" s="9">
        <f t="shared" ref="O387:O450" si="27">(((M387/60)/60/24)+DATE(1970,1,1))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(((L451/60)/60/24)+DATE(1970,1,1))</f>
        <v>43530.25</v>
      </c>
      <c r="O451" s="9">
        <f t="shared" ref="O451:O514" si="31">(((M451/60)/60/24)+DATE(1970,1,1))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(((L515/60)/60/24)+DATE(1970,1,1))</f>
        <v>40430.208333333336</v>
      </c>
      <c r="O515" s="9">
        <f t="shared" ref="O515:O578" si="35">(((M515/60)/60/24)+DATE(1970,1,1))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(((L579/60)/60/24)+DATE(1970,1,1))</f>
        <v>40613.25</v>
      </c>
      <c r="O579" s="9">
        <f t="shared" ref="O579:O642" si="39">(((M579/60)/60/24)+DATE(1970,1,1))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(((L643/60)/60/24)+DATE(1970,1,1))</f>
        <v>42786.25</v>
      </c>
      <c r="O643" s="9">
        <f t="shared" ref="O643:O706" si="43">(((M643/60)/60/24)+DATE(1970,1,1))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(((L707/60)/60/24)+DATE(1970,1,1))</f>
        <v>41619.25</v>
      </c>
      <c r="O707" s="9">
        <f t="shared" ref="O707:O770" si="47">(((M707/60)/60/24)+DATE(1970,1,1))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(((L771/60)/60/24)+DATE(1970,1,1))</f>
        <v>41501.208333333336</v>
      </c>
      <c r="O771" s="9">
        <f t="shared" ref="O771:O834" si="51">(((M771/60)/60/24)+DATE(1970,1,1))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(((L835/60)/60/24)+DATE(1970,1,1))</f>
        <v>40588.25</v>
      </c>
      <c r="O835" s="9">
        <f t="shared" ref="O835:O898" si="55">(((M835/60)/60/24)+DATE(1970,1,1))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(((L899/60)/60/24)+DATE(1970,1,1))</f>
        <v>43583.208333333328</v>
      </c>
      <c r="O899" s="9">
        <f t="shared" ref="O899:O962" si="59">(((M899/60)/60/24)+DATE(1970,1,1))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(((L963/60)/60/24)+DATE(1970,1,1))</f>
        <v>40591.25</v>
      </c>
      <c r="O963" s="9">
        <f t="shared" ref="O963:O1001" si="63">(((M963/60)/60/24)+DATE(1970,1,1))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C9">
    <cfRule type="cellIs" dxfId="13" priority="7" operator="between">
      <formula>1</formula>
      <formula>2</formula>
    </cfRule>
  </conditionalFormatting>
  <conditionalFormatting sqref="F2:F1048576">
    <cfRule type="cellIs" dxfId="12" priority="10" operator="lessThan">
      <formula>1</formula>
    </cfRule>
    <cfRule type="cellIs" dxfId="11" priority="6" operator="between">
      <formula>1</formula>
      <formula>2</formula>
    </cfRule>
    <cfRule type="cellIs" dxfId="10" priority="9" operator="greaterThan">
      <formula>0.99</formula>
    </cfRule>
    <cfRule type="cellIs" dxfId="9" priority="5" operator="greaterThan">
      <formula>2</formula>
    </cfRule>
    <cfRule type="cellIs" dxfId="8" priority="8" operator="greaterThan">
      <formula>2</formula>
    </cfRule>
  </conditionalFormatting>
  <conditionalFormatting sqref="G1:G1048576">
    <cfRule type="containsText" dxfId="7" priority="3" operator="containsText" text="successful">
      <formula>NOT(ISERROR(SEARCH("successful",G1)))</formula>
    </cfRule>
    <cfRule type="containsText" dxfId="6" priority="2" operator="containsText" text="live">
      <formula>NOT(ISERROR(SEARCH("live",G1)))</formula>
    </cfRule>
    <cfRule type="containsText" dxfId="5" priority="4" operator="containsText" text="failed">
      <formula>NOT(ISERROR(SEARCH("failed",G1)))</formula>
    </cfRule>
    <cfRule type="containsText" dxfId="4" priority="1" operator="containsText" text="canceled">
      <formula>NOT(ISERROR(SEARCH("canceled",G1)))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2ABB-59B8-014F-B8C7-1CBAF2361288}">
  <sheetPr codeName="Sheet2"/>
  <dimension ref="A1:F14"/>
  <sheetViews>
    <sheetView workbookViewId="0">
      <selection activeCell="J30" sqref="J30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9.33203125" bestFit="1" customWidth="1"/>
    <col min="9" max="9" width="14.6640625" bestFit="1" customWidth="1"/>
    <col min="10" max="10" width="24.1640625" bestFit="1" customWidth="1"/>
    <col min="11" max="11" width="19.5" bestFit="1" customWidth="1"/>
  </cols>
  <sheetData>
    <row r="1" spans="1:6" x14ac:dyDescent="0.2">
      <c r="A1" s="7" t="s">
        <v>6</v>
      </c>
      <c r="B1" t="s">
        <v>2069</v>
      </c>
    </row>
    <row r="3" spans="1:6" x14ac:dyDescent="0.2">
      <c r="A3" s="7" t="s">
        <v>2070</v>
      </c>
      <c r="B3" s="7" t="s">
        <v>2068</v>
      </c>
    </row>
    <row r="4" spans="1:6" x14ac:dyDescent="0.2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2062</v>
      </c>
      <c r="E8">
        <v>4</v>
      </c>
      <c r="F8">
        <v>4</v>
      </c>
    </row>
    <row r="9" spans="1:6" x14ac:dyDescent="0.2">
      <c r="A9" s="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A57-7AB8-F54C-BF57-7D0297841760}">
  <sheetPr codeName="Sheet3"/>
  <dimension ref="A1:F30"/>
  <sheetViews>
    <sheetView workbookViewId="0">
      <selection activeCell="E31" sqref="E31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9.33203125" bestFit="1" customWidth="1"/>
    <col min="9" max="9" width="22" bestFit="1" customWidth="1"/>
    <col min="10" max="10" width="24.1640625" bestFit="1" customWidth="1"/>
    <col min="11" max="11" width="26.83203125" bestFit="1" customWidth="1"/>
  </cols>
  <sheetData>
    <row r="1" spans="1:6" x14ac:dyDescent="0.2">
      <c r="A1" s="7" t="s">
        <v>6</v>
      </c>
      <c r="B1" t="s">
        <v>2069</v>
      </c>
    </row>
    <row r="2" spans="1:6" x14ac:dyDescent="0.2">
      <c r="A2" s="7" t="s">
        <v>2064</v>
      </c>
      <c r="B2" t="s">
        <v>2069</v>
      </c>
    </row>
    <row r="4" spans="1:6" x14ac:dyDescent="0.2">
      <c r="A4" s="7" t="s">
        <v>2070</v>
      </c>
      <c r="B4" s="7" t="s">
        <v>2068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2063</v>
      </c>
      <c r="E7">
        <v>4</v>
      </c>
      <c r="F7">
        <v>4</v>
      </c>
    </row>
    <row r="8" spans="1:6" x14ac:dyDescent="0.2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2041</v>
      </c>
      <c r="C10">
        <v>8</v>
      </c>
      <c r="E10">
        <v>10</v>
      </c>
      <c r="F10">
        <v>18</v>
      </c>
    </row>
    <row r="11" spans="1:6" x14ac:dyDescent="0.2">
      <c r="A11" s="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2055</v>
      </c>
      <c r="C15">
        <v>3</v>
      </c>
      <c r="E15">
        <v>4</v>
      </c>
      <c r="F15">
        <v>7</v>
      </c>
    </row>
    <row r="16" spans="1:6" x14ac:dyDescent="0.2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2054</v>
      </c>
      <c r="C20">
        <v>4</v>
      </c>
      <c r="E20">
        <v>4</v>
      </c>
      <c r="F20">
        <v>8</v>
      </c>
    </row>
    <row r="21" spans="1:6" x14ac:dyDescent="0.2">
      <c r="A21" s="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2061</v>
      </c>
      <c r="C22">
        <v>9</v>
      </c>
      <c r="E22">
        <v>5</v>
      </c>
      <c r="F22">
        <v>14</v>
      </c>
    </row>
    <row r="23" spans="1:6" x14ac:dyDescent="0.2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2057</v>
      </c>
      <c r="C25">
        <v>7</v>
      </c>
      <c r="E25">
        <v>14</v>
      </c>
      <c r="F25">
        <v>21</v>
      </c>
    </row>
    <row r="26" spans="1:6" x14ac:dyDescent="0.2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2060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1502-5C92-9646-BEB1-1247A1D8DD0F}">
  <sheetPr codeName="Sheet4">
    <tabColor rgb="FFFFFF00"/>
  </sheetPr>
  <dimension ref="A1:E18"/>
  <sheetViews>
    <sheetView workbookViewId="0">
      <selection activeCell="H29" sqref="H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9.5" bestFit="1" customWidth="1"/>
    <col min="8" max="8" width="10.1640625" bestFit="1" customWidth="1"/>
    <col min="9" max="9" width="7.1640625" bestFit="1" customWidth="1"/>
    <col min="10" max="10" width="13" bestFit="1" customWidth="1"/>
    <col min="11" max="11" width="11.33203125" bestFit="1" customWidth="1"/>
    <col min="12" max="12" width="4.83203125" bestFit="1" customWidth="1"/>
    <col min="13" max="13" width="6.6640625" bestFit="1" customWidth="1"/>
    <col min="14" max="14" width="6" bestFit="1" customWidth="1"/>
    <col min="15" max="15" width="11.5" bestFit="1" customWidth="1"/>
    <col min="16" max="16" width="9.5" bestFit="1" customWidth="1"/>
    <col min="17" max="17" width="10.1640625" bestFit="1" customWidth="1"/>
    <col min="18" max="18" width="7.1640625" bestFit="1" customWidth="1"/>
    <col min="19" max="19" width="10.5" bestFit="1" customWidth="1"/>
    <col min="20" max="20" width="11.33203125" bestFit="1" customWidth="1"/>
    <col min="21" max="21" width="6.6640625" bestFit="1" customWidth="1"/>
    <col min="22" max="22" width="11.5" bestFit="1" customWidth="1"/>
    <col min="23" max="23" width="9.5" bestFit="1" customWidth="1"/>
    <col min="24" max="24" width="10.1640625" bestFit="1" customWidth="1"/>
    <col min="25" max="25" width="7.1640625" bestFit="1" customWidth="1"/>
    <col min="26" max="26" width="8.83203125" bestFit="1" customWidth="1"/>
    <col min="27" max="27" width="11.6640625" bestFit="1" customWidth="1"/>
    <col min="28" max="28" width="4.83203125" bestFit="1" customWidth="1"/>
    <col min="29" max="29" width="6.6640625" bestFit="1" customWidth="1"/>
    <col min="30" max="30" width="9.83203125" bestFit="1" customWidth="1"/>
    <col min="31" max="31" width="6" bestFit="1" customWidth="1"/>
    <col min="32" max="32" width="11.5" bestFit="1" customWidth="1"/>
    <col min="33" max="33" width="9.5" bestFit="1" customWidth="1"/>
    <col min="34" max="34" width="10.1640625" bestFit="1" customWidth="1"/>
    <col min="35" max="35" width="7.1640625" bestFit="1" customWidth="1"/>
    <col min="36" max="36" width="14.1640625" bestFit="1" customWidth="1"/>
    <col min="37" max="37" width="10.83203125" bestFit="1" customWidth="1"/>
    <col min="38" max="38" width="11.5" bestFit="1" customWidth="1"/>
    <col min="39" max="39" width="9" bestFit="1" customWidth="1"/>
    <col min="40" max="40" width="11.5" bestFit="1" customWidth="1"/>
    <col min="41" max="41" width="10" bestFit="1" customWidth="1"/>
    <col min="42" max="42" width="12.5" bestFit="1" customWidth="1"/>
    <col min="43" max="43" width="10" bestFit="1" customWidth="1"/>
    <col min="44" max="44" width="12.5" bestFit="1" customWidth="1"/>
    <col min="45" max="45" width="10" bestFit="1" customWidth="1"/>
    <col min="46" max="46" width="12.5" bestFit="1" customWidth="1"/>
    <col min="47" max="47" width="10" bestFit="1" customWidth="1"/>
    <col min="48" max="48" width="12.5" bestFit="1" customWidth="1"/>
    <col min="49" max="49" width="10" bestFit="1" customWidth="1"/>
    <col min="50" max="50" width="12.5" bestFit="1" customWidth="1"/>
    <col min="51" max="51" width="10" bestFit="1" customWidth="1"/>
    <col min="52" max="52" width="12.5" bestFit="1" customWidth="1"/>
    <col min="53" max="53" width="10" bestFit="1" customWidth="1"/>
    <col min="54" max="54" width="12.5" bestFit="1" customWidth="1"/>
    <col min="55" max="55" width="10" bestFit="1" customWidth="1"/>
    <col min="56" max="56" width="12.5" bestFit="1" customWidth="1"/>
    <col min="57" max="57" width="10" bestFit="1" customWidth="1"/>
    <col min="58" max="58" width="12.5" bestFit="1" customWidth="1"/>
    <col min="59" max="59" width="10" bestFit="1" customWidth="1"/>
    <col min="60" max="60" width="12.5" bestFit="1" customWidth="1"/>
    <col min="61" max="61" width="9.5" bestFit="1" customWidth="1"/>
    <col min="62" max="62" width="11.5" bestFit="1" customWidth="1"/>
    <col min="63" max="63" width="9.5" bestFit="1" customWidth="1"/>
    <col min="64" max="64" width="11.5" bestFit="1" customWidth="1"/>
    <col min="65" max="65" width="9" bestFit="1" customWidth="1"/>
    <col min="66" max="66" width="11.5" bestFit="1" customWidth="1"/>
    <col min="67" max="67" width="10" bestFit="1" customWidth="1"/>
    <col min="68" max="68" width="12.5" bestFit="1" customWidth="1"/>
    <col min="69" max="69" width="10" bestFit="1" customWidth="1"/>
    <col min="70" max="70" width="12.5" bestFit="1" customWidth="1"/>
    <col min="71" max="71" width="10" bestFit="1" customWidth="1"/>
    <col min="72" max="72" width="12.5" bestFit="1" customWidth="1"/>
    <col min="73" max="73" width="10" bestFit="1" customWidth="1"/>
    <col min="74" max="74" width="12.5" bestFit="1" customWidth="1"/>
    <col min="75" max="75" width="10" bestFit="1" customWidth="1"/>
    <col min="76" max="76" width="9.5" bestFit="1" customWidth="1"/>
    <col min="77" max="77" width="12.5" bestFit="1" customWidth="1"/>
    <col min="78" max="78" width="10" bestFit="1" customWidth="1"/>
    <col min="79" max="79" width="12.5" bestFit="1" customWidth="1"/>
    <col min="80" max="80" width="10" bestFit="1" customWidth="1"/>
    <col min="81" max="81" width="12.5" bestFit="1" customWidth="1"/>
    <col min="82" max="82" width="10" bestFit="1" customWidth="1"/>
    <col min="83" max="83" width="9.5" bestFit="1" customWidth="1"/>
    <col min="84" max="84" width="12.5" bestFit="1" customWidth="1"/>
    <col min="85" max="85" width="10" bestFit="1" customWidth="1"/>
    <col min="86" max="86" width="12.5" bestFit="1" customWidth="1"/>
    <col min="87" max="87" width="9" bestFit="1" customWidth="1"/>
    <col min="88" max="88" width="11.5" bestFit="1" customWidth="1"/>
    <col min="89" max="89" width="9" bestFit="1" customWidth="1"/>
    <col min="90" max="90" width="11.5" bestFit="1" customWidth="1"/>
    <col min="91" max="91" width="9.5" bestFit="1" customWidth="1"/>
    <col min="92" max="92" width="11.5" bestFit="1" customWidth="1"/>
    <col min="93" max="93" width="10" bestFit="1" customWidth="1"/>
    <col min="94" max="94" width="12.5" bestFit="1" customWidth="1"/>
    <col min="95" max="95" width="10" bestFit="1" customWidth="1"/>
    <col min="96" max="96" width="12.5" bestFit="1" customWidth="1"/>
    <col min="97" max="97" width="10" bestFit="1" customWidth="1"/>
    <col min="98" max="98" width="12.5" bestFit="1" customWidth="1"/>
    <col min="99" max="99" width="10" bestFit="1" customWidth="1"/>
    <col min="100" max="100" width="12.5" bestFit="1" customWidth="1"/>
    <col min="101" max="101" width="10" bestFit="1" customWidth="1"/>
    <col min="102" max="102" width="12.5" bestFit="1" customWidth="1"/>
    <col min="103" max="103" width="9" bestFit="1" customWidth="1"/>
    <col min="104" max="104" width="11.5" bestFit="1" customWidth="1"/>
    <col min="105" max="105" width="9" bestFit="1" customWidth="1"/>
    <col min="106" max="106" width="9.5" bestFit="1" customWidth="1"/>
    <col min="107" max="107" width="11.5" bestFit="1" customWidth="1"/>
    <col min="108" max="108" width="9" bestFit="1" customWidth="1"/>
    <col min="109" max="109" width="11.5" bestFit="1" customWidth="1"/>
    <col min="110" max="110" width="9" bestFit="1" customWidth="1"/>
    <col min="111" max="111" width="9.5" bestFit="1" customWidth="1"/>
    <col min="112" max="112" width="11.5" bestFit="1" customWidth="1"/>
    <col min="113" max="113" width="10" bestFit="1" customWidth="1"/>
    <col min="114" max="114" width="12.5" bestFit="1" customWidth="1"/>
    <col min="115" max="115" width="10" bestFit="1" customWidth="1"/>
    <col min="116" max="116" width="12.5" bestFit="1" customWidth="1"/>
    <col min="117" max="117" width="10" bestFit="1" customWidth="1"/>
    <col min="118" max="118" width="12.5" bestFit="1" customWidth="1"/>
    <col min="119" max="119" width="10" bestFit="1" customWidth="1"/>
    <col min="120" max="120" width="12.5" bestFit="1" customWidth="1"/>
    <col min="121" max="121" width="10" bestFit="1" customWidth="1"/>
    <col min="122" max="122" width="12.5" bestFit="1" customWidth="1"/>
    <col min="123" max="123" width="10" bestFit="1" customWidth="1"/>
    <col min="124" max="124" width="12.5" bestFit="1" customWidth="1"/>
    <col min="125" max="125" width="10" bestFit="1" customWidth="1"/>
    <col min="126" max="126" width="12.5" bestFit="1" customWidth="1"/>
    <col min="127" max="127" width="10" bestFit="1" customWidth="1"/>
    <col min="128" max="128" width="12.5" bestFit="1" customWidth="1"/>
    <col min="129" max="129" width="10" bestFit="1" customWidth="1"/>
    <col min="130" max="130" width="12.5" bestFit="1" customWidth="1"/>
    <col min="131" max="131" width="9.5" bestFit="1" customWidth="1"/>
    <col min="132" max="132" width="11.5" bestFit="1" customWidth="1"/>
    <col min="133" max="133" width="9" bestFit="1" customWidth="1"/>
    <col min="134" max="134" width="5.83203125" bestFit="1" customWidth="1"/>
    <col min="135" max="135" width="11.5" bestFit="1" customWidth="1"/>
    <col min="136" max="136" width="10" bestFit="1" customWidth="1"/>
    <col min="137" max="137" width="12.5" bestFit="1" customWidth="1"/>
    <col min="138" max="138" width="10" bestFit="1" customWidth="1"/>
    <col min="139" max="139" width="12.5" bestFit="1" customWidth="1"/>
    <col min="140" max="140" width="10" bestFit="1" customWidth="1"/>
    <col min="141" max="141" width="12.5" bestFit="1" customWidth="1"/>
    <col min="142" max="142" width="10" bestFit="1" customWidth="1"/>
    <col min="143" max="143" width="12.5" bestFit="1" customWidth="1"/>
    <col min="144" max="144" width="10" bestFit="1" customWidth="1"/>
    <col min="145" max="145" width="12.5" bestFit="1" customWidth="1"/>
    <col min="146" max="146" width="10" bestFit="1" customWidth="1"/>
    <col min="147" max="147" width="12.5" bestFit="1" customWidth="1"/>
    <col min="148" max="148" width="10" bestFit="1" customWidth="1"/>
    <col min="149" max="149" width="12.5" bestFit="1" customWidth="1"/>
    <col min="150" max="150" width="10" bestFit="1" customWidth="1"/>
    <col min="151" max="151" width="12.5" bestFit="1" customWidth="1"/>
    <col min="152" max="152" width="10" bestFit="1" customWidth="1"/>
    <col min="153" max="153" width="12.5" bestFit="1" customWidth="1"/>
    <col min="154" max="154" width="11" bestFit="1" customWidth="1"/>
    <col min="155" max="155" width="13.5" bestFit="1" customWidth="1"/>
    <col min="156" max="156" width="11" bestFit="1" customWidth="1"/>
    <col min="157" max="157" width="13.5" bestFit="1" customWidth="1"/>
    <col min="158" max="158" width="11" bestFit="1" customWidth="1"/>
    <col min="159" max="159" width="13.5" bestFit="1" customWidth="1"/>
    <col min="160" max="160" width="11" bestFit="1" customWidth="1"/>
    <col min="161" max="161" width="13.5" bestFit="1" customWidth="1"/>
    <col min="162" max="162" width="11" bestFit="1" customWidth="1"/>
    <col min="163" max="163" width="13.5" bestFit="1" customWidth="1"/>
    <col min="164" max="164" width="11" bestFit="1" customWidth="1"/>
    <col min="165" max="165" width="13.5" bestFit="1" customWidth="1"/>
    <col min="166" max="166" width="11" bestFit="1" customWidth="1"/>
    <col min="167" max="167" width="13.5" bestFit="1" customWidth="1"/>
    <col min="168" max="168" width="11" bestFit="1" customWidth="1"/>
    <col min="169" max="169" width="13.5" bestFit="1" customWidth="1"/>
    <col min="170" max="170" width="10" bestFit="1" customWidth="1"/>
    <col min="171" max="171" width="12.5" bestFit="1" customWidth="1"/>
    <col min="172" max="172" width="10" bestFit="1" customWidth="1"/>
    <col min="173" max="173" width="12.5" bestFit="1" customWidth="1"/>
    <col min="174" max="174" width="11" bestFit="1" customWidth="1"/>
    <col min="175" max="175" width="13.5" bestFit="1" customWidth="1"/>
    <col min="176" max="176" width="11" bestFit="1" customWidth="1"/>
    <col min="177" max="177" width="13.5" bestFit="1" customWidth="1"/>
    <col min="178" max="178" width="11" bestFit="1" customWidth="1"/>
    <col min="179" max="179" width="13.5" bestFit="1" customWidth="1"/>
    <col min="180" max="180" width="11" bestFit="1" customWidth="1"/>
    <col min="181" max="181" width="13.5" bestFit="1" customWidth="1"/>
    <col min="182" max="182" width="10" bestFit="1" customWidth="1"/>
    <col min="183" max="183" width="12.5" bestFit="1" customWidth="1"/>
    <col min="184" max="184" width="10" bestFit="1" customWidth="1"/>
    <col min="185" max="185" width="12.5" bestFit="1" customWidth="1"/>
    <col min="186" max="186" width="11" bestFit="1" customWidth="1"/>
    <col min="187" max="187" width="13.5" bestFit="1" customWidth="1"/>
    <col min="188" max="188" width="11" bestFit="1" customWidth="1"/>
    <col min="189" max="189" width="13.5" bestFit="1" customWidth="1"/>
    <col min="190" max="190" width="11" bestFit="1" customWidth="1"/>
    <col min="191" max="191" width="13.5" bestFit="1" customWidth="1"/>
    <col min="192" max="192" width="11" bestFit="1" customWidth="1"/>
    <col min="193" max="193" width="13.5" bestFit="1" customWidth="1"/>
    <col min="194" max="194" width="11" bestFit="1" customWidth="1"/>
    <col min="195" max="195" width="13.5" bestFit="1" customWidth="1"/>
    <col min="196" max="196" width="9.5" bestFit="1" customWidth="1"/>
    <col min="197" max="197" width="11.5" bestFit="1" customWidth="1"/>
    <col min="198" max="198" width="9" bestFit="1" customWidth="1"/>
    <col min="199" max="199" width="11.5" bestFit="1" customWidth="1"/>
    <col min="200" max="200" width="9.5" bestFit="1" customWidth="1"/>
    <col min="201" max="201" width="11.5" bestFit="1" customWidth="1"/>
    <col min="202" max="202" width="9" bestFit="1" customWidth="1"/>
    <col min="203" max="203" width="11.5" bestFit="1" customWidth="1"/>
    <col min="204" max="204" width="9" bestFit="1" customWidth="1"/>
    <col min="205" max="205" width="11.5" bestFit="1" customWidth="1"/>
    <col min="206" max="206" width="10" bestFit="1" customWidth="1"/>
    <col min="207" max="207" width="12.5" bestFit="1" customWidth="1"/>
    <col min="208" max="208" width="10" bestFit="1" customWidth="1"/>
    <col min="209" max="209" width="12.5" bestFit="1" customWidth="1"/>
    <col min="210" max="210" width="10" bestFit="1" customWidth="1"/>
    <col min="211" max="211" width="12.5" bestFit="1" customWidth="1"/>
    <col min="212" max="212" width="10" bestFit="1" customWidth="1"/>
    <col min="213" max="213" width="12.5" bestFit="1" customWidth="1"/>
    <col min="214" max="214" width="10" bestFit="1" customWidth="1"/>
    <col min="215" max="215" width="12.5" bestFit="1" customWidth="1"/>
    <col min="216" max="216" width="10" bestFit="1" customWidth="1"/>
    <col min="217" max="217" width="12.5" bestFit="1" customWidth="1"/>
    <col min="218" max="218" width="10" bestFit="1" customWidth="1"/>
    <col min="219" max="219" width="9.5" bestFit="1" customWidth="1"/>
    <col min="220" max="220" width="12.5" bestFit="1" customWidth="1"/>
    <col min="221" max="221" width="10" bestFit="1" customWidth="1"/>
    <col min="222" max="222" width="12.5" bestFit="1" customWidth="1"/>
    <col min="223" max="223" width="9" bestFit="1" customWidth="1"/>
    <col min="224" max="224" width="11.5" bestFit="1" customWidth="1"/>
    <col min="225" max="225" width="10" bestFit="1" customWidth="1"/>
    <col min="226" max="226" width="12.5" bestFit="1" customWidth="1"/>
    <col min="227" max="227" width="10" bestFit="1" customWidth="1"/>
    <col min="228" max="228" width="12.5" bestFit="1" customWidth="1"/>
    <col min="229" max="229" width="10" bestFit="1" customWidth="1"/>
    <col min="230" max="230" width="12.5" bestFit="1" customWidth="1"/>
    <col min="231" max="231" width="10" bestFit="1" customWidth="1"/>
    <col min="232" max="232" width="12.5" bestFit="1" customWidth="1"/>
    <col min="233" max="233" width="10" bestFit="1" customWidth="1"/>
    <col min="234" max="234" width="12.5" bestFit="1" customWidth="1"/>
    <col min="235" max="235" width="10" bestFit="1" customWidth="1"/>
    <col min="236" max="236" width="12.5" bestFit="1" customWidth="1"/>
    <col min="237" max="237" width="9.5" bestFit="1" customWidth="1"/>
    <col min="238" max="238" width="11.5" bestFit="1" customWidth="1"/>
    <col min="239" max="239" width="9" bestFit="1" customWidth="1"/>
    <col min="240" max="240" width="11.5" bestFit="1" customWidth="1"/>
    <col min="241" max="241" width="9" bestFit="1" customWidth="1"/>
    <col min="242" max="242" width="11.5" bestFit="1" customWidth="1"/>
    <col min="243" max="243" width="10" bestFit="1" customWidth="1"/>
    <col min="244" max="244" width="12.5" bestFit="1" customWidth="1"/>
    <col min="245" max="245" width="10" bestFit="1" customWidth="1"/>
    <col min="246" max="246" width="12.5" bestFit="1" customWidth="1"/>
    <col min="247" max="247" width="10" bestFit="1" customWidth="1"/>
    <col min="248" max="248" width="12.5" bestFit="1" customWidth="1"/>
    <col min="249" max="249" width="9" bestFit="1" customWidth="1"/>
    <col min="250" max="250" width="11.5" bestFit="1" customWidth="1"/>
    <col min="251" max="251" width="9" bestFit="1" customWidth="1"/>
    <col min="252" max="252" width="11.5" bestFit="1" customWidth="1"/>
    <col min="253" max="253" width="9" bestFit="1" customWidth="1"/>
    <col min="254" max="254" width="9.5" bestFit="1" customWidth="1"/>
    <col min="255" max="255" width="11.5" bestFit="1" customWidth="1"/>
    <col min="256" max="256" width="9" bestFit="1" customWidth="1"/>
    <col min="257" max="257" width="11.5" bestFit="1" customWidth="1"/>
    <col min="258" max="258" width="10" bestFit="1" customWidth="1"/>
    <col min="259" max="259" width="12.5" bestFit="1" customWidth="1"/>
    <col min="260" max="260" width="10" bestFit="1" customWidth="1"/>
    <col min="261" max="261" width="12.5" bestFit="1" customWidth="1"/>
    <col min="262" max="262" width="10" bestFit="1" customWidth="1"/>
    <col min="263" max="263" width="12.5" bestFit="1" customWidth="1"/>
    <col min="264" max="264" width="9.5" bestFit="1" customWidth="1"/>
    <col min="265" max="265" width="11.5" bestFit="1" customWidth="1"/>
    <col min="266" max="266" width="9" bestFit="1" customWidth="1"/>
    <col min="267" max="267" width="11.5" bestFit="1" customWidth="1"/>
    <col min="268" max="268" width="9" bestFit="1" customWidth="1"/>
    <col min="269" max="269" width="11.5" bestFit="1" customWidth="1"/>
    <col min="270" max="270" width="9" bestFit="1" customWidth="1"/>
    <col min="271" max="271" width="11.5" bestFit="1" customWidth="1"/>
    <col min="272" max="272" width="9" bestFit="1" customWidth="1"/>
    <col min="273" max="273" width="11.5" bestFit="1" customWidth="1"/>
    <col min="274" max="274" width="10" bestFit="1" customWidth="1"/>
    <col min="275" max="275" width="12.5" bestFit="1" customWidth="1"/>
    <col min="276" max="276" width="10" bestFit="1" customWidth="1"/>
    <col min="277" max="277" width="12.5" bestFit="1" customWidth="1"/>
    <col min="278" max="278" width="10" bestFit="1" customWidth="1"/>
    <col min="279" max="279" width="12.5" bestFit="1" customWidth="1"/>
    <col min="280" max="280" width="10" bestFit="1" customWidth="1"/>
    <col min="281" max="281" width="12.5" bestFit="1" customWidth="1"/>
    <col min="282" max="282" width="10" bestFit="1" customWidth="1"/>
    <col min="283" max="283" width="12.5" bestFit="1" customWidth="1"/>
    <col min="284" max="284" width="10" bestFit="1" customWidth="1"/>
    <col min="285" max="285" width="12.5" bestFit="1" customWidth="1"/>
    <col min="286" max="286" width="10" bestFit="1" customWidth="1"/>
    <col min="287" max="287" width="12.5" bestFit="1" customWidth="1"/>
    <col min="288" max="288" width="10" bestFit="1" customWidth="1"/>
    <col min="289" max="289" width="12.5" bestFit="1" customWidth="1"/>
    <col min="290" max="290" width="10" bestFit="1" customWidth="1"/>
    <col min="291" max="291" width="12.5" bestFit="1" customWidth="1"/>
    <col min="292" max="292" width="10" bestFit="1" customWidth="1"/>
    <col min="293" max="293" width="12.5" bestFit="1" customWidth="1"/>
    <col min="294" max="294" width="10" bestFit="1" customWidth="1"/>
    <col min="295" max="295" width="12.5" bestFit="1" customWidth="1"/>
    <col min="296" max="296" width="10" bestFit="1" customWidth="1"/>
    <col min="297" max="297" width="12.5" bestFit="1" customWidth="1"/>
    <col min="298" max="298" width="9" bestFit="1" customWidth="1"/>
    <col min="299" max="299" width="11.5" bestFit="1" customWidth="1"/>
    <col min="300" max="300" width="9.5" bestFit="1" customWidth="1"/>
    <col min="301" max="301" width="11.5" bestFit="1" customWidth="1"/>
    <col min="302" max="302" width="9.5" bestFit="1" customWidth="1"/>
    <col min="303" max="303" width="11.5" bestFit="1" customWidth="1"/>
    <col min="304" max="304" width="10" bestFit="1" customWidth="1"/>
    <col min="305" max="305" width="12.5" bestFit="1" customWidth="1"/>
    <col min="306" max="306" width="10" bestFit="1" customWidth="1"/>
    <col min="307" max="307" width="12.5" bestFit="1" customWidth="1"/>
    <col min="308" max="308" width="10" bestFit="1" customWidth="1"/>
    <col min="309" max="309" width="12.5" bestFit="1" customWidth="1"/>
    <col min="310" max="310" width="10" bestFit="1" customWidth="1"/>
    <col min="311" max="311" width="12.5" bestFit="1" customWidth="1"/>
    <col min="312" max="312" width="9.5" bestFit="1" customWidth="1"/>
    <col min="313" max="313" width="11.5" bestFit="1" customWidth="1"/>
    <col min="314" max="314" width="9.5" bestFit="1" customWidth="1"/>
    <col min="315" max="315" width="11.5" bestFit="1" customWidth="1"/>
    <col min="316" max="316" width="10" bestFit="1" customWidth="1"/>
    <col min="317" max="317" width="12.5" bestFit="1" customWidth="1"/>
    <col min="318" max="318" width="10" bestFit="1" customWidth="1"/>
    <col min="319" max="319" width="12.5" bestFit="1" customWidth="1"/>
    <col min="320" max="320" width="10" bestFit="1" customWidth="1"/>
    <col min="321" max="321" width="12.5" bestFit="1" customWidth="1"/>
    <col min="322" max="322" width="10" bestFit="1" customWidth="1"/>
    <col min="323" max="323" width="12.5" bestFit="1" customWidth="1"/>
    <col min="324" max="324" width="10" bestFit="1" customWidth="1"/>
    <col min="325" max="325" width="12.5" bestFit="1" customWidth="1"/>
    <col min="326" max="326" width="10" bestFit="1" customWidth="1"/>
    <col min="327" max="327" width="12.5" bestFit="1" customWidth="1"/>
    <col min="328" max="328" width="9.5" bestFit="1" customWidth="1"/>
    <col min="329" max="329" width="11.5" bestFit="1" customWidth="1"/>
    <col min="330" max="330" width="10" bestFit="1" customWidth="1"/>
    <col min="331" max="331" width="12.5" bestFit="1" customWidth="1"/>
    <col min="332" max="332" width="10" bestFit="1" customWidth="1"/>
    <col min="333" max="333" width="12.5" bestFit="1" customWidth="1"/>
    <col min="334" max="334" width="10" bestFit="1" customWidth="1"/>
    <col min="335" max="335" width="9.5" bestFit="1" customWidth="1"/>
    <col min="336" max="336" width="12.5" bestFit="1" customWidth="1"/>
    <col min="337" max="337" width="10" bestFit="1" customWidth="1"/>
    <col min="338" max="338" width="9.5" bestFit="1" customWidth="1"/>
    <col min="339" max="339" width="12.5" bestFit="1" customWidth="1"/>
    <col min="340" max="340" width="10" bestFit="1" customWidth="1"/>
    <col min="341" max="341" width="12.5" bestFit="1" customWidth="1"/>
    <col min="342" max="342" width="10" bestFit="1" customWidth="1"/>
    <col min="343" max="343" width="12.5" bestFit="1" customWidth="1"/>
    <col min="344" max="344" width="10" bestFit="1" customWidth="1"/>
    <col min="345" max="345" width="12.5" bestFit="1" customWidth="1"/>
    <col min="346" max="346" width="11" bestFit="1" customWidth="1"/>
    <col min="347" max="347" width="13.5" bestFit="1" customWidth="1"/>
    <col min="348" max="348" width="11" bestFit="1" customWidth="1"/>
    <col min="349" max="349" width="13.5" bestFit="1" customWidth="1"/>
    <col min="350" max="350" width="11" bestFit="1" customWidth="1"/>
    <col min="351" max="351" width="13.5" bestFit="1" customWidth="1"/>
    <col min="352" max="352" width="11" bestFit="1" customWidth="1"/>
    <col min="353" max="353" width="13.5" bestFit="1" customWidth="1"/>
    <col min="354" max="354" width="11" bestFit="1" customWidth="1"/>
    <col min="355" max="355" width="13.5" bestFit="1" customWidth="1"/>
    <col min="356" max="356" width="10" bestFit="1" customWidth="1"/>
    <col min="357" max="357" width="12.5" bestFit="1" customWidth="1"/>
    <col min="358" max="358" width="11" bestFit="1" customWidth="1"/>
    <col min="359" max="359" width="13.5" bestFit="1" customWidth="1"/>
    <col min="360" max="360" width="11" bestFit="1" customWidth="1"/>
    <col min="361" max="361" width="13.5" bestFit="1" customWidth="1"/>
    <col min="362" max="362" width="11" bestFit="1" customWidth="1"/>
    <col min="363" max="363" width="13.5" bestFit="1" customWidth="1"/>
    <col min="364" max="364" width="11" bestFit="1" customWidth="1"/>
    <col min="365" max="365" width="13.5" bestFit="1" customWidth="1"/>
    <col min="366" max="366" width="11" bestFit="1" customWidth="1"/>
    <col min="367" max="367" width="13.5" bestFit="1" customWidth="1"/>
    <col min="368" max="368" width="11" bestFit="1" customWidth="1"/>
    <col min="369" max="369" width="13.5" bestFit="1" customWidth="1"/>
    <col min="370" max="370" width="11" bestFit="1" customWidth="1"/>
    <col min="371" max="371" width="13.5" bestFit="1" customWidth="1"/>
    <col min="372" max="372" width="10" bestFit="1" customWidth="1"/>
    <col min="373" max="373" width="12.5" bestFit="1" customWidth="1"/>
    <col min="374" max="374" width="10" bestFit="1" customWidth="1"/>
    <col min="375" max="375" width="12.5" bestFit="1" customWidth="1"/>
    <col min="376" max="376" width="10" bestFit="1" customWidth="1"/>
    <col min="377" max="377" width="12.5" bestFit="1" customWidth="1"/>
    <col min="378" max="378" width="11" bestFit="1" customWidth="1"/>
    <col min="379" max="379" width="13.5" bestFit="1" customWidth="1"/>
    <col min="380" max="380" width="11" bestFit="1" customWidth="1"/>
    <col min="381" max="381" width="13.5" bestFit="1" customWidth="1"/>
    <col min="382" max="382" width="11" bestFit="1" customWidth="1"/>
    <col min="383" max="383" width="13.5" bestFit="1" customWidth="1"/>
    <col min="384" max="384" width="11" bestFit="1" customWidth="1"/>
    <col min="385" max="385" width="13.5" bestFit="1" customWidth="1"/>
    <col min="386" max="386" width="11" bestFit="1" customWidth="1"/>
    <col min="387" max="387" width="13.5" bestFit="1" customWidth="1"/>
    <col min="388" max="388" width="11" bestFit="1" customWidth="1"/>
    <col min="389" max="389" width="13.5" bestFit="1" customWidth="1"/>
    <col min="390" max="390" width="9" bestFit="1" customWidth="1"/>
    <col min="391" max="391" width="11.5" bestFit="1" customWidth="1"/>
    <col min="392" max="392" width="9" bestFit="1" customWidth="1"/>
    <col min="393" max="393" width="11.5" bestFit="1" customWidth="1"/>
    <col min="394" max="394" width="10" bestFit="1" customWidth="1"/>
    <col min="395" max="395" width="12.5" bestFit="1" customWidth="1"/>
    <col min="396" max="396" width="10" bestFit="1" customWidth="1"/>
    <col min="397" max="397" width="12.5" bestFit="1" customWidth="1"/>
    <col min="398" max="398" width="10" bestFit="1" customWidth="1"/>
    <col min="399" max="399" width="12.5" bestFit="1" customWidth="1"/>
    <col min="400" max="400" width="10" bestFit="1" customWidth="1"/>
    <col min="401" max="401" width="12.5" bestFit="1" customWidth="1"/>
    <col min="402" max="402" width="9.5" bestFit="1" customWidth="1"/>
    <col min="403" max="403" width="11.5" bestFit="1" customWidth="1"/>
    <col min="404" max="404" width="9.5" bestFit="1" customWidth="1"/>
    <col min="405" max="405" width="11.5" bestFit="1" customWidth="1"/>
    <col min="406" max="406" width="10" bestFit="1" customWidth="1"/>
    <col min="407" max="407" width="12.5" bestFit="1" customWidth="1"/>
    <col min="408" max="408" width="10" bestFit="1" customWidth="1"/>
    <col min="409" max="409" width="12.5" bestFit="1" customWidth="1"/>
    <col min="410" max="410" width="10" bestFit="1" customWidth="1"/>
    <col min="411" max="411" width="9.5" bestFit="1" customWidth="1"/>
    <col min="412" max="412" width="12.5" bestFit="1" customWidth="1"/>
    <col min="413" max="413" width="10" bestFit="1" customWidth="1"/>
    <col min="414" max="414" width="12.5" bestFit="1" customWidth="1"/>
    <col min="415" max="415" width="10" bestFit="1" customWidth="1"/>
    <col min="416" max="416" width="12.5" bestFit="1" customWidth="1"/>
    <col min="417" max="417" width="10" bestFit="1" customWidth="1"/>
    <col min="418" max="418" width="12.5" bestFit="1" customWidth="1"/>
    <col min="419" max="419" width="9.5" bestFit="1" customWidth="1"/>
    <col min="420" max="420" width="11.5" bestFit="1" customWidth="1"/>
    <col min="421" max="421" width="9" bestFit="1" customWidth="1"/>
    <col min="422" max="422" width="11.5" bestFit="1" customWidth="1"/>
    <col min="423" max="423" width="10" bestFit="1" customWidth="1"/>
    <col min="424" max="424" width="12.5" bestFit="1" customWidth="1"/>
    <col min="425" max="425" width="10" bestFit="1" customWidth="1"/>
    <col min="426" max="426" width="12.5" bestFit="1" customWidth="1"/>
    <col min="427" max="427" width="10" bestFit="1" customWidth="1"/>
    <col min="428" max="428" width="12.5" bestFit="1" customWidth="1"/>
    <col min="429" max="429" width="10" bestFit="1" customWidth="1"/>
    <col min="430" max="430" width="12.5" bestFit="1" customWidth="1"/>
    <col min="431" max="431" width="10" bestFit="1" customWidth="1"/>
    <col min="432" max="432" width="12.5" bestFit="1" customWidth="1"/>
    <col min="433" max="433" width="10" bestFit="1" customWidth="1"/>
    <col min="434" max="434" width="12.5" bestFit="1" customWidth="1"/>
    <col min="435" max="435" width="10" bestFit="1" customWidth="1"/>
    <col min="436" max="436" width="12.5" bestFit="1" customWidth="1"/>
    <col min="437" max="437" width="9" bestFit="1" customWidth="1"/>
    <col min="438" max="438" width="11.5" bestFit="1" customWidth="1"/>
    <col min="439" max="439" width="9.5" bestFit="1" customWidth="1"/>
    <col min="440" max="440" width="11.5" bestFit="1" customWidth="1"/>
    <col min="441" max="441" width="10" bestFit="1" customWidth="1"/>
    <col min="442" max="442" width="9.5" bestFit="1" customWidth="1"/>
    <col min="443" max="443" width="12.5" bestFit="1" customWidth="1"/>
    <col min="444" max="444" width="10" bestFit="1" customWidth="1"/>
    <col min="445" max="445" width="12.5" bestFit="1" customWidth="1"/>
    <col min="446" max="446" width="10" bestFit="1" customWidth="1"/>
    <col min="447" max="447" width="12.5" bestFit="1" customWidth="1"/>
    <col min="448" max="448" width="10" bestFit="1" customWidth="1"/>
    <col min="449" max="449" width="12.5" bestFit="1" customWidth="1"/>
    <col min="450" max="450" width="10" bestFit="1" customWidth="1"/>
    <col min="451" max="451" width="12.5" bestFit="1" customWidth="1"/>
    <col min="452" max="452" width="9" bestFit="1" customWidth="1"/>
    <col min="453" max="453" width="11.5" bestFit="1" customWidth="1"/>
    <col min="454" max="454" width="9.5" bestFit="1" customWidth="1"/>
    <col min="455" max="455" width="11.5" bestFit="1" customWidth="1"/>
    <col min="456" max="456" width="9" bestFit="1" customWidth="1"/>
    <col min="457" max="457" width="4.1640625" bestFit="1" customWidth="1"/>
    <col min="458" max="458" width="11.5" bestFit="1" customWidth="1"/>
    <col min="459" max="459" width="9" bestFit="1" customWidth="1"/>
    <col min="460" max="460" width="11.5" bestFit="1" customWidth="1"/>
    <col min="461" max="461" width="9.5" bestFit="1" customWidth="1"/>
    <col min="462" max="462" width="11.5" bestFit="1" customWidth="1"/>
    <col min="463" max="463" width="10" bestFit="1" customWidth="1"/>
    <col min="464" max="464" width="12.5" bestFit="1" customWidth="1"/>
    <col min="465" max="465" width="10" bestFit="1" customWidth="1"/>
    <col min="466" max="466" width="12.5" bestFit="1" customWidth="1"/>
    <col min="467" max="467" width="9.5" bestFit="1" customWidth="1"/>
    <col min="468" max="468" width="11.5" bestFit="1" customWidth="1"/>
    <col min="469" max="469" width="10" bestFit="1" customWidth="1"/>
    <col min="470" max="470" width="12.5" bestFit="1" customWidth="1"/>
    <col min="471" max="471" width="10" bestFit="1" customWidth="1"/>
    <col min="472" max="472" width="12.5" bestFit="1" customWidth="1"/>
    <col min="473" max="473" width="10" bestFit="1" customWidth="1"/>
    <col min="474" max="474" width="12.5" bestFit="1" customWidth="1"/>
    <col min="475" max="475" width="10" bestFit="1" customWidth="1"/>
    <col min="476" max="476" width="12.5" bestFit="1" customWidth="1"/>
    <col min="477" max="477" width="9" bestFit="1" customWidth="1"/>
    <col min="478" max="478" width="11.5" bestFit="1" customWidth="1"/>
    <col min="479" max="479" width="10" bestFit="1" customWidth="1"/>
    <col min="480" max="480" width="12.5" bestFit="1" customWidth="1"/>
    <col min="481" max="481" width="10" bestFit="1" customWidth="1"/>
    <col min="482" max="482" width="12.5" bestFit="1" customWidth="1"/>
    <col min="483" max="483" width="10" bestFit="1" customWidth="1"/>
    <col min="484" max="484" width="12.5" bestFit="1" customWidth="1"/>
    <col min="485" max="485" width="10" bestFit="1" customWidth="1"/>
    <col min="486" max="486" width="12.5" bestFit="1" customWidth="1"/>
    <col min="487" max="487" width="9" bestFit="1" customWidth="1"/>
    <col min="488" max="488" width="11.5" bestFit="1" customWidth="1"/>
    <col min="489" max="489" width="10" bestFit="1" customWidth="1"/>
    <col min="490" max="490" width="12.5" bestFit="1" customWidth="1"/>
    <col min="491" max="491" width="10" bestFit="1" customWidth="1"/>
    <col min="492" max="492" width="12.5" bestFit="1" customWidth="1"/>
    <col min="493" max="493" width="10" bestFit="1" customWidth="1"/>
    <col min="494" max="494" width="12.5" bestFit="1" customWidth="1"/>
    <col min="495" max="495" width="10" bestFit="1" customWidth="1"/>
    <col min="496" max="496" width="12.5" bestFit="1" customWidth="1"/>
    <col min="497" max="497" width="9.5" bestFit="1" customWidth="1"/>
    <col min="498" max="498" width="11.5" bestFit="1" customWidth="1"/>
    <col min="499" max="499" width="9.5" bestFit="1" customWidth="1"/>
    <col min="500" max="500" width="11.5" bestFit="1" customWidth="1"/>
    <col min="501" max="501" width="10" bestFit="1" customWidth="1"/>
    <col min="502" max="502" width="12.5" bestFit="1" customWidth="1"/>
    <col min="503" max="503" width="10" bestFit="1" customWidth="1"/>
    <col min="504" max="504" width="12.5" bestFit="1" customWidth="1"/>
    <col min="505" max="505" width="10" bestFit="1" customWidth="1"/>
    <col min="506" max="506" width="9.5" bestFit="1" customWidth="1"/>
    <col min="507" max="507" width="12.5" bestFit="1" customWidth="1"/>
    <col min="508" max="508" width="10" bestFit="1" customWidth="1"/>
    <col min="509" max="509" width="12.5" bestFit="1" customWidth="1"/>
    <col min="510" max="510" width="10" bestFit="1" customWidth="1"/>
    <col min="511" max="511" width="9.5" bestFit="1" customWidth="1"/>
    <col min="512" max="512" width="12.5" bestFit="1" customWidth="1"/>
    <col min="513" max="513" width="11" bestFit="1" customWidth="1"/>
    <col min="514" max="514" width="13.5" bestFit="1" customWidth="1"/>
    <col min="515" max="515" width="11" bestFit="1" customWidth="1"/>
    <col min="516" max="516" width="4.1640625" bestFit="1" customWidth="1"/>
    <col min="517" max="517" width="13.5" bestFit="1" customWidth="1"/>
    <col min="518" max="518" width="11" bestFit="1" customWidth="1"/>
    <col min="519" max="519" width="13.5" bestFit="1" customWidth="1"/>
    <col min="520" max="520" width="11" bestFit="1" customWidth="1"/>
    <col min="521" max="521" width="13.5" bestFit="1" customWidth="1"/>
    <col min="522" max="522" width="11" bestFit="1" customWidth="1"/>
    <col min="523" max="523" width="13.5" bestFit="1" customWidth="1"/>
    <col min="524" max="524" width="11" bestFit="1" customWidth="1"/>
    <col min="525" max="525" width="13.5" bestFit="1" customWidth="1"/>
    <col min="526" max="526" width="11" bestFit="1" customWidth="1"/>
    <col min="527" max="527" width="13.5" bestFit="1" customWidth="1"/>
    <col min="528" max="528" width="11" bestFit="1" customWidth="1"/>
    <col min="529" max="529" width="13.5" bestFit="1" customWidth="1"/>
    <col min="530" max="530" width="10" bestFit="1" customWidth="1"/>
    <col min="531" max="531" width="12.5" bestFit="1" customWidth="1"/>
    <col min="532" max="532" width="10" bestFit="1" customWidth="1"/>
    <col min="533" max="533" width="12.5" bestFit="1" customWidth="1"/>
    <col min="534" max="534" width="10" bestFit="1" customWidth="1"/>
    <col min="535" max="535" width="12.5" bestFit="1" customWidth="1"/>
    <col min="536" max="536" width="11" bestFit="1" customWidth="1"/>
    <col min="537" max="537" width="13.5" bestFit="1" customWidth="1"/>
    <col min="538" max="538" width="11" bestFit="1" customWidth="1"/>
    <col min="539" max="539" width="13.5" bestFit="1" customWidth="1"/>
    <col min="540" max="540" width="9.5" bestFit="1" customWidth="1"/>
    <col min="541" max="541" width="11.5" bestFit="1" customWidth="1"/>
    <col min="542" max="542" width="9" bestFit="1" customWidth="1"/>
    <col min="543" max="543" width="11.5" bestFit="1" customWidth="1"/>
    <col min="544" max="544" width="10" bestFit="1" customWidth="1"/>
    <col min="545" max="545" width="9.5" bestFit="1" customWidth="1"/>
    <col min="546" max="546" width="12.5" bestFit="1" customWidth="1"/>
    <col min="547" max="547" width="9.5" bestFit="1" customWidth="1"/>
    <col min="548" max="548" width="11.5" bestFit="1" customWidth="1"/>
    <col min="549" max="549" width="9.5" bestFit="1" customWidth="1"/>
    <col min="550" max="550" width="11.5" bestFit="1" customWidth="1"/>
    <col min="551" max="551" width="9.5" bestFit="1" customWidth="1"/>
    <col min="552" max="552" width="11.5" bestFit="1" customWidth="1"/>
    <col min="553" max="553" width="10" bestFit="1" customWidth="1"/>
    <col min="554" max="554" width="12.5" bestFit="1" customWidth="1"/>
    <col min="555" max="555" width="10" bestFit="1" customWidth="1"/>
    <col min="556" max="556" width="12.5" bestFit="1" customWidth="1"/>
    <col min="557" max="557" width="10" bestFit="1" customWidth="1"/>
    <col min="558" max="558" width="12.5" bestFit="1" customWidth="1"/>
    <col min="559" max="559" width="10" bestFit="1" customWidth="1"/>
    <col min="560" max="560" width="12.5" bestFit="1" customWidth="1"/>
    <col min="561" max="561" width="9" bestFit="1" customWidth="1"/>
    <col min="562" max="562" width="11.5" bestFit="1" customWidth="1"/>
    <col min="563" max="563" width="9.5" bestFit="1" customWidth="1"/>
    <col min="564" max="564" width="11.5" bestFit="1" customWidth="1"/>
    <col min="565" max="565" width="9.5" bestFit="1" customWidth="1"/>
    <col min="566" max="566" width="11.5" bestFit="1" customWidth="1"/>
    <col min="567" max="567" width="9" bestFit="1" customWidth="1"/>
    <col min="568" max="568" width="11.5" bestFit="1" customWidth="1"/>
    <col min="569" max="569" width="9" bestFit="1" customWidth="1"/>
    <col min="570" max="570" width="11.5" bestFit="1" customWidth="1"/>
    <col min="571" max="571" width="10" bestFit="1" customWidth="1"/>
    <col min="572" max="572" width="12.5" bestFit="1" customWidth="1"/>
    <col min="573" max="573" width="10" bestFit="1" customWidth="1"/>
    <col min="574" max="574" width="12.5" bestFit="1" customWidth="1"/>
    <col min="575" max="575" width="10" bestFit="1" customWidth="1"/>
    <col min="576" max="576" width="12.5" bestFit="1" customWidth="1"/>
    <col min="577" max="577" width="10" bestFit="1" customWidth="1"/>
    <col min="578" max="578" width="12.5" bestFit="1" customWidth="1"/>
    <col min="579" max="579" width="9.5" bestFit="1" customWidth="1"/>
    <col min="580" max="580" width="11.5" bestFit="1" customWidth="1"/>
    <col min="581" max="581" width="9.5" bestFit="1" customWidth="1"/>
    <col min="582" max="582" width="11.5" bestFit="1" customWidth="1"/>
    <col min="583" max="583" width="9" bestFit="1" customWidth="1"/>
    <col min="584" max="584" width="11.5" bestFit="1" customWidth="1"/>
    <col min="585" max="585" width="10" bestFit="1" customWidth="1"/>
    <col min="586" max="586" width="12.5" bestFit="1" customWidth="1"/>
    <col min="587" max="587" width="9" bestFit="1" customWidth="1"/>
    <col min="588" max="588" width="11.5" bestFit="1" customWidth="1"/>
    <col min="589" max="589" width="9" bestFit="1" customWidth="1"/>
    <col min="590" max="590" width="11.5" bestFit="1" customWidth="1"/>
    <col min="591" max="591" width="10" bestFit="1" customWidth="1"/>
    <col min="592" max="592" width="12.5" bestFit="1" customWidth="1"/>
    <col min="593" max="593" width="10" bestFit="1" customWidth="1"/>
    <col min="594" max="594" width="12.5" bestFit="1" customWidth="1"/>
    <col min="595" max="595" width="10" bestFit="1" customWidth="1"/>
    <col min="596" max="596" width="12.5" bestFit="1" customWidth="1"/>
    <col min="597" max="597" width="10" bestFit="1" customWidth="1"/>
    <col min="598" max="598" width="12.5" bestFit="1" customWidth="1"/>
    <col min="599" max="599" width="10" bestFit="1" customWidth="1"/>
    <col min="600" max="600" width="12.5" bestFit="1" customWidth="1"/>
    <col min="601" max="601" width="10" bestFit="1" customWidth="1"/>
    <col min="602" max="602" width="12.5" bestFit="1" customWidth="1"/>
    <col min="603" max="603" width="9" bestFit="1" customWidth="1"/>
    <col min="604" max="604" width="11.5" bestFit="1" customWidth="1"/>
    <col min="605" max="605" width="10" bestFit="1" customWidth="1"/>
    <col min="606" max="606" width="12.5" bestFit="1" customWidth="1"/>
    <col min="607" max="607" width="10" bestFit="1" customWidth="1"/>
    <col min="608" max="608" width="12.5" bestFit="1" customWidth="1"/>
    <col min="609" max="609" width="10" bestFit="1" customWidth="1"/>
    <col min="610" max="610" width="12.5" bestFit="1" customWidth="1"/>
    <col min="611" max="611" width="10" bestFit="1" customWidth="1"/>
    <col min="612" max="612" width="12.5" bestFit="1" customWidth="1"/>
    <col min="613" max="613" width="10" bestFit="1" customWidth="1"/>
    <col min="614" max="614" width="12.5" bestFit="1" customWidth="1"/>
    <col min="615" max="615" width="9.5" bestFit="1" customWidth="1"/>
    <col min="616" max="616" width="11.5" bestFit="1" customWidth="1"/>
    <col min="617" max="617" width="10" bestFit="1" customWidth="1"/>
    <col min="618" max="618" width="12.5" bestFit="1" customWidth="1"/>
    <col min="619" max="619" width="10" bestFit="1" customWidth="1"/>
    <col min="620" max="620" width="12.5" bestFit="1" customWidth="1"/>
    <col min="621" max="621" width="10" bestFit="1" customWidth="1"/>
    <col min="622" max="622" width="12.5" bestFit="1" customWidth="1"/>
    <col min="623" max="623" width="10" bestFit="1" customWidth="1"/>
    <col min="624" max="624" width="12.5" bestFit="1" customWidth="1"/>
    <col min="625" max="625" width="10" bestFit="1" customWidth="1"/>
    <col min="626" max="626" width="12.5" bestFit="1" customWidth="1"/>
    <col min="627" max="627" width="10" bestFit="1" customWidth="1"/>
    <col min="628" max="628" width="12.5" bestFit="1" customWidth="1"/>
    <col min="629" max="629" width="10" bestFit="1" customWidth="1"/>
    <col min="630" max="630" width="12.5" bestFit="1" customWidth="1"/>
    <col min="631" max="631" width="10" bestFit="1" customWidth="1"/>
    <col min="632" max="632" width="12.5" bestFit="1" customWidth="1"/>
    <col min="633" max="633" width="9" bestFit="1" customWidth="1"/>
    <col min="634" max="634" width="11.5" bestFit="1" customWidth="1"/>
    <col min="635" max="635" width="9" bestFit="1" customWidth="1"/>
    <col min="636" max="636" width="11.5" bestFit="1" customWidth="1"/>
    <col min="637" max="637" width="9.5" bestFit="1" customWidth="1"/>
    <col min="638" max="638" width="11.5" bestFit="1" customWidth="1"/>
    <col min="639" max="639" width="10" bestFit="1" customWidth="1"/>
    <col min="640" max="640" width="12.5" bestFit="1" customWidth="1"/>
    <col min="641" max="641" width="10" bestFit="1" customWidth="1"/>
    <col min="642" max="642" width="12.5" bestFit="1" customWidth="1"/>
    <col min="643" max="643" width="10" bestFit="1" customWidth="1"/>
    <col min="644" max="644" width="12.5" bestFit="1" customWidth="1"/>
    <col min="645" max="645" width="10" bestFit="1" customWidth="1"/>
    <col min="646" max="646" width="12.5" bestFit="1" customWidth="1"/>
    <col min="647" max="647" width="9.5" bestFit="1" customWidth="1"/>
    <col min="648" max="648" width="11.5" bestFit="1" customWidth="1"/>
    <col min="649" max="649" width="10" bestFit="1" customWidth="1"/>
    <col min="650" max="650" width="12.5" bestFit="1" customWidth="1"/>
    <col min="651" max="651" width="10" bestFit="1" customWidth="1"/>
    <col min="652" max="652" width="12.5" bestFit="1" customWidth="1"/>
    <col min="653" max="653" width="10" bestFit="1" customWidth="1"/>
    <col min="654" max="654" width="9.5" bestFit="1" customWidth="1"/>
    <col min="655" max="655" width="12.5" bestFit="1" customWidth="1"/>
    <col min="656" max="656" width="10" bestFit="1" customWidth="1"/>
    <col min="657" max="657" width="12.5" bestFit="1" customWidth="1"/>
    <col min="658" max="658" width="10" bestFit="1" customWidth="1"/>
    <col min="659" max="659" width="12.5" bestFit="1" customWidth="1"/>
    <col min="660" max="660" width="10" bestFit="1" customWidth="1"/>
    <col min="661" max="661" width="12.5" bestFit="1" customWidth="1"/>
    <col min="662" max="662" width="10" bestFit="1" customWidth="1"/>
    <col min="663" max="663" width="12.5" bestFit="1" customWidth="1"/>
    <col min="664" max="664" width="11" bestFit="1" customWidth="1"/>
    <col min="665" max="665" width="13.5" bestFit="1" customWidth="1"/>
    <col min="666" max="666" width="11" bestFit="1" customWidth="1"/>
    <col min="667" max="667" width="13.5" bestFit="1" customWidth="1"/>
    <col min="668" max="668" width="11" bestFit="1" customWidth="1"/>
    <col min="669" max="669" width="13.5" bestFit="1" customWidth="1"/>
    <col min="670" max="670" width="11" bestFit="1" customWidth="1"/>
    <col min="671" max="671" width="13.5" bestFit="1" customWidth="1"/>
    <col min="672" max="672" width="11" bestFit="1" customWidth="1"/>
    <col min="673" max="673" width="13.5" bestFit="1" customWidth="1"/>
    <col min="674" max="674" width="11" bestFit="1" customWidth="1"/>
    <col min="675" max="675" width="13.5" bestFit="1" customWidth="1"/>
    <col min="676" max="676" width="11" bestFit="1" customWidth="1"/>
    <col min="677" max="677" width="13.5" bestFit="1" customWidth="1"/>
    <col min="678" max="678" width="11" bestFit="1" customWidth="1"/>
    <col min="679" max="679" width="13.5" bestFit="1" customWidth="1"/>
    <col min="680" max="680" width="11" bestFit="1" customWidth="1"/>
    <col min="681" max="681" width="13.5" bestFit="1" customWidth="1"/>
    <col min="682" max="682" width="11" bestFit="1" customWidth="1"/>
    <col min="683" max="683" width="13.5" bestFit="1" customWidth="1"/>
    <col min="684" max="684" width="11" bestFit="1" customWidth="1"/>
    <col min="685" max="685" width="13.5" bestFit="1" customWidth="1"/>
    <col min="686" max="686" width="11" bestFit="1" customWidth="1"/>
    <col min="687" max="687" width="13.5" bestFit="1" customWidth="1"/>
    <col min="688" max="688" width="10" bestFit="1" customWidth="1"/>
    <col min="689" max="689" width="5.83203125" bestFit="1" customWidth="1"/>
    <col min="690" max="690" width="12.5" bestFit="1" customWidth="1"/>
    <col min="691" max="691" width="11" bestFit="1" customWidth="1"/>
    <col min="692" max="692" width="9.5" bestFit="1" customWidth="1"/>
    <col min="693" max="693" width="13.5" bestFit="1" customWidth="1"/>
    <col min="694" max="694" width="11" bestFit="1" customWidth="1"/>
    <col min="695" max="695" width="13.5" bestFit="1" customWidth="1"/>
    <col min="696" max="696" width="11" bestFit="1" customWidth="1"/>
    <col min="697" max="697" width="13.5" bestFit="1" customWidth="1"/>
    <col min="698" max="698" width="11" bestFit="1" customWidth="1"/>
    <col min="699" max="699" width="13.5" bestFit="1" customWidth="1"/>
    <col min="700" max="700" width="11" bestFit="1" customWidth="1"/>
    <col min="701" max="701" width="13.5" bestFit="1" customWidth="1"/>
    <col min="702" max="702" width="9.5" bestFit="1" customWidth="1"/>
    <col min="703" max="703" width="11.5" bestFit="1" customWidth="1"/>
    <col min="704" max="704" width="9.5" bestFit="1" customWidth="1"/>
    <col min="705" max="705" width="11.5" bestFit="1" customWidth="1"/>
    <col min="706" max="706" width="10" bestFit="1" customWidth="1"/>
    <col min="707" max="707" width="12.5" bestFit="1" customWidth="1"/>
    <col min="708" max="708" width="10" bestFit="1" customWidth="1"/>
    <col min="709" max="709" width="12.5" bestFit="1" customWidth="1"/>
    <col min="710" max="710" width="10" bestFit="1" customWidth="1"/>
    <col min="711" max="711" width="12.5" bestFit="1" customWidth="1"/>
    <col min="712" max="712" width="10" bestFit="1" customWidth="1"/>
    <col min="713" max="713" width="12.5" bestFit="1" customWidth="1"/>
    <col min="714" max="714" width="10" bestFit="1" customWidth="1"/>
    <col min="715" max="715" width="12.5" bestFit="1" customWidth="1"/>
    <col min="716" max="716" width="10" bestFit="1" customWidth="1"/>
    <col min="717" max="717" width="9.5" bestFit="1" customWidth="1"/>
    <col min="718" max="718" width="12.5" bestFit="1" customWidth="1"/>
    <col min="719" max="719" width="10" bestFit="1" customWidth="1"/>
    <col min="720" max="720" width="12.5" bestFit="1" customWidth="1"/>
    <col min="721" max="721" width="10" bestFit="1" customWidth="1"/>
    <col min="722" max="722" width="12.5" bestFit="1" customWidth="1"/>
    <col min="723" max="723" width="10" bestFit="1" customWidth="1"/>
    <col min="724" max="724" width="12.5" bestFit="1" customWidth="1"/>
    <col min="725" max="725" width="10" bestFit="1" customWidth="1"/>
    <col min="726" max="726" width="12.5" bestFit="1" customWidth="1"/>
    <col min="727" max="727" width="10" bestFit="1" customWidth="1"/>
    <col min="728" max="728" width="12.5" bestFit="1" customWidth="1"/>
    <col min="729" max="729" width="10" bestFit="1" customWidth="1"/>
    <col min="730" max="730" width="12.5" bestFit="1" customWidth="1"/>
    <col min="731" max="731" width="10" bestFit="1" customWidth="1"/>
    <col min="732" max="732" width="12.5" bestFit="1" customWidth="1"/>
    <col min="733" max="733" width="10" bestFit="1" customWidth="1"/>
    <col min="734" max="734" width="12.5" bestFit="1" customWidth="1"/>
    <col min="735" max="735" width="10" bestFit="1" customWidth="1"/>
    <col min="736" max="736" width="12.5" bestFit="1" customWidth="1"/>
    <col min="737" max="737" width="10" bestFit="1" customWidth="1"/>
    <col min="738" max="738" width="12.5" bestFit="1" customWidth="1"/>
    <col min="739" max="739" width="10" bestFit="1" customWidth="1"/>
    <col min="740" max="740" width="12.5" bestFit="1" customWidth="1"/>
    <col min="741" max="741" width="10" bestFit="1" customWidth="1"/>
    <col min="742" max="742" width="12.5" bestFit="1" customWidth="1"/>
    <col min="743" max="743" width="9.5" bestFit="1" customWidth="1"/>
    <col min="744" max="744" width="11.5" bestFit="1" customWidth="1"/>
    <col min="745" max="745" width="9.5" bestFit="1" customWidth="1"/>
    <col min="746" max="746" width="11.5" bestFit="1" customWidth="1"/>
    <col min="747" max="747" width="10" bestFit="1" customWidth="1"/>
    <col min="748" max="748" width="12.5" bestFit="1" customWidth="1"/>
    <col min="749" max="749" width="10" bestFit="1" customWidth="1"/>
    <col min="750" max="750" width="12.5" bestFit="1" customWidth="1"/>
    <col min="751" max="751" width="10" bestFit="1" customWidth="1"/>
    <col min="752" max="752" width="12.5" bestFit="1" customWidth="1"/>
    <col min="753" max="753" width="10" bestFit="1" customWidth="1"/>
    <col min="754" max="754" width="12.5" bestFit="1" customWidth="1"/>
    <col min="755" max="755" width="9" bestFit="1" customWidth="1"/>
    <col min="756" max="756" width="9.5" bestFit="1" customWidth="1"/>
    <col min="757" max="757" width="11.5" bestFit="1" customWidth="1"/>
    <col min="758" max="758" width="9.5" bestFit="1" customWidth="1"/>
    <col min="759" max="759" width="11.5" bestFit="1" customWidth="1"/>
    <col min="760" max="760" width="9" bestFit="1" customWidth="1"/>
    <col min="761" max="761" width="11.5" bestFit="1" customWidth="1"/>
    <col min="762" max="762" width="10" bestFit="1" customWidth="1"/>
    <col min="763" max="763" width="12.5" bestFit="1" customWidth="1"/>
    <col min="764" max="764" width="10" bestFit="1" customWidth="1"/>
    <col min="765" max="765" width="9.5" bestFit="1" customWidth="1"/>
    <col min="766" max="766" width="12.5" bestFit="1" customWidth="1"/>
    <col min="767" max="767" width="10" bestFit="1" customWidth="1"/>
    <col min="768" max="768" width="12.5" bestFit="1" customWidth="1"/>
    <col min="769" max="769" width="10" bestFit="1" customWidth="1"/>
    <col min="770" max="770" width="12.5" bestFit="1" customWidth="1"/>
    <col min="771" max="771" width="10" bestFit="1" customWidth="1"/>
    <col min="772" max="772" width="12.5" bestFit="1" customWidth="1"/>
    <col min="773" max="773" width="10" bestFit="1" customWidth="1"/>
    <col min="774" max="774" width="9.5" bestFit="1" customWidth="1"/>
    <col min="775" max="775" width="12.5" bestFit="1" customWidth="1"/>
    <col min="776" max="776" width="9.5" bestFit="1" customWidth="1"/>
    <col min="777" max="777" width="11.5" bestFit="1" customWidth="1"/>
    <col min="778" max="778" width="9.5" bestFit="1" customWidth="1"/>
    <col min="779" max="779" width="11.5" bestFit="1" customWidth="1"/>
    <col min="780" max="780" width="9" bestFit="1" customWidth="1"/>
    <col min="781" max="781" width="11.5" bestFit="1" customWidth="1"/>
    <col min="782" max="782" width="9" bestFit="1" customWidth="1"/>
    <col min="783" max="783" width="11.5" bestFit="1" customWidth="1"/>
    <col min="784" max="784" width="10" bestFit="1" customWidth="1"/>
    <col min="785" max="785" width="12.5" bestFit="1" customWidth="1"/>
    <col min="786" max="786" width="10" bestFit="1" customWidth="1"/>
    <col min="787" max="787" width="12.5" bestFit="1" customWidth="1"/>
    <col min="788" max="788" width="10" bestFit="1" customWidth="1"/>
    <col min="789" max="789" width="12.5" bestFit="1" customWidth="1"/>
    <col min="790" max="790" width="10" bestFit="1" customWidth="1"/>
    <col min="791" max="791" width="12.5" bestFit="1" customWidth="1"/>
    <col min="792" max="792" width="10" bestFit="1" customWidth="1"/>
    <col min="793" max="793" width="12.5" bestFit="1" customWidth="1"/>
    <col min="794" max="794" width="9.5" bestFit="1" customWidth="1"/>
    <col min="795" max="795" width="11.5" bestFit="1" customWidth="1"/>
    <col min="796" max="796" width="9.5" bestFit="1" customWidth="1"/>
    <col min="797" max="797" width="11.5" bestFit="1" customWidth="1"/>
    <col min="798" max="798" width="9" bestFit="1" customWidth="1"/>
    <col min="799" max="799" width="11.5" bestFit="1" customWidth="1"/>
    <col min="800" max="800" width="10" bestFit="1" customWidth="1"/>
    <col min="801" max="801" width="12.5" bestFit="1" customWidth="1"/>
    <col min="802" max="802" width="10" bestFit="1" customWidth="1"/>
    <col min="803" max="803" width="12.5" bestFit="1" customWidth="1"/>
    <col min="804" max="804" width="10" bestFit="1" customWidth="1"/>
    <col min="805" max="805" width="12.5" bestFit="1" customWidth="1"/>
    <col min="806" max="806" width="10" bestFit="1" customWidth="1"/>
    <col min="807" max="807" width="12.5" bestFit="1" customWidth="1"/>
    <col min="808" max="808" width="10" bestFit="1" customWidth="1"/>
    <col min="809" max="809" width="12.5" bestFit="1" customWidth="1"/>
    <col min="810" max="810" width="10" bestFit="1" customWidth="1"/>
    <col min="811" max="811" width="12.5" bestFit="1" customWidth="1"/>
    <col min="812" max="812" width="10" bestFit="1" customWidth="1"/>
    <col min="813" max="813" width="12.5" bestFit="1" customWidth="1"/>
    <col min="814" max="814" width="9.5" bestFit="1" customWidth="1"/>
    <col min="815" max="815" width="11.5" bestFit="1" customWidth="1"/>
    <col min="816" max="816" width="9" bestFit="1" customWidth="1"/>
    <col min="817" max="817" width="11.5" bestFit="1" customWidth="1"/>
    <col min="818" max="818" width="10" bestFit="1" customWidth="1"/>
    <col min="819" max="819" width="12.5" bestFit="1" customWidth="1"/>
    <col min="820" max="820" width="10" bestFit="1" customWidth="1"/>
    <col min="821" max="821" width="12.5" bestFit="1" customWidth="1"/>
    <col min="822" max="822" width="9.5" bestFit="1" customWidth="1"/>
    <col min="823" max="823" width="11.5" bestFit="1" customWidth="1"/>
    <col min="824" max="824" width="10" bestFit="1" customWidth="1"/>
    <col min="825" max="825" width="12.5" bestFit="1" customWidth="1"/>
    <col min="826" max="826" width="10" bestFit="1" customWidth="1"/>
    <col min="827" max="827" width="12.5" bestFit="1" customWidth="1"/>
    <col min="828" max="828" width="10" bestFit="1" customWidth="1"/>
    <col min="829" max="829" width="12.5" bestFit="1" customWidth="1"/>
    <col min="830" max="830" width="10" bestFit="1" customWidth="1"/>
    <col min="831" max="831" width="12.5" bestFit="1" customWidth="1"/>
    <col min="832" max="832" width="10" bestFit="1" customWidth="1"/>
    <col min="833" max="833" width="12.5" bestFit="1" customWidth="1"/>
    <col min="834" max="834" width="10" bestFit="1" customWidth="1"/>
    <col min="835" max="835" width="12.5" bestFit="1" customWidth="1"/>
    <col min="836" max="836" width="10" bestFit="1" customWidth="1"/>
    <col min="837" max="837" width="12.5" bestFit="1" customWidth="1"/>
    <col min="838" max="838" width="10" bestFit="1" customWidth="1"/>
    <col min="839" max="839" width="12.5" bestFit="1" customWidth="1"/>
    <col min="840" max="840" width="10" bestFit="1" customWidth="1"/>
    <col min="841" max="841" width="12.5" bestFit="1" customWidth="1"/>
    <col min="842" max="842" width="10" bestFit="1" customWidth="1"/>
    <col min="843" max="843" width="12.5" bestFit="1" customWidth="1"/>
    <col min="844" max="844" width="10" bestFit="1" customWidth="1"/>
    <col min="845" max="845" width="12.5" bestFit="1" customWidth="1"/>
    <col min="846" max="846" width="11" bestFit="1" customWidth="1"/>
    <col min="847" max="847" width="13.5" bestFit="1" customWidth="1"/>
    <col min="848" max="848" width="11" bestFit="1" customWidth="1"/>
    <col min="849" max="849" width="13.5" bestFit="1" customWidth="1"/>
    <col min="850" max="850" width="11" bestFit="1" customWidth="1"/>
    <col min="851" max="851" width="13.5" bestFit="1" customWidth="1"/>
    <col min="852" max="852" width="11" bestFit="1" customWidth="1"/>
    <col min="853" max="853" width="13.5" bestFit="1" customWidth="1"/>
    <col min="854" max="854" width="10" bestFit="1" customWidth="1"/>
    <col min="855" max="855" width="12.5" bestFit="1" customWidth="1"/>
    <col min="856" max="856" width="10" bestFit="1" customWidth="1"/>
    <col min="857" max="857" width="12.5" bestFit="1" customWidth="1"/>
    <col min="858" max="858" width="10" bestFit="1" customWidth="1"/>
    <col min="859" max="859" width="12.5" bestFit="1" customWidth="1"/>
    <col min="860" max="860" width="11" bestFit="1" customWidth="1"/>
    <col min="861" max="861" width="13.5" bestFit="1" customWidth="1"/>
    <col min="862" max="862" width="11" bestFit="1" customWidth="1"/>
    <col min="863" max="863" width="13.5" bestFit="1" customWidth="1"/>
    <col min="864" max="864" width="11" bestFit="1" customWidth="1"/>
    <col min="865" max="865" width="13.5" bestFit="1" customWidth="1"/>
    <col min="866" max="866" width="11" bestFit="1" customWidth="1"/>
    <col min="867" max="867" width="13.5" bestFit="1" customWidth="1"/>
    <col min="868" max="868" width="10" bestFit="1" customWidth="1"/>
    <col min="869" max="869" width="12.5" bestFit="1" customWidth="1"/>
    <col min="870" max="870" width="11" bestFit="1" customWidth="1"/>
    <col min="871" max="871" width="13.5" bestFit="1" customWidth="1"/>
    <col min="872" max="872" width="11" bestFit="1" customWidth="1"/>
    <col min="873" max="873" width="13.5" bestFit="1" customWidth="1"/>
    <col min="874" max="874" width="11" bestFit="1" customWidth="1"/>
    <col min="875" max="875" width="13.5" bestFit="1" customWidth="1"/>
    <col min="876" max="876" width="11" bestFit="1" customWidth="1"/>
    <col min="877" max="877" width="13.5" bestFit="1" customWidth="1"/>
    <col min="878" max="878" width="11" bestFit="1" customWidth="1"/>
    <col min="879" max="879" width="9.5" bestFit="1" customWidth="1"/>
    <col min="880" max="880" width="13.5" bestFit="1" customWidth="1"/>
    <col min="881" max="881" width="11" bestFit="1" customWidth="1"/>
    <col min="882" max="882" width="13.5" bestFit="1" customWidth="1"/>
    <col min="883" max="883" width="11" bestFit="1" customWidth="1"/>
    <col min="884" max="884" width="13.5" bestFit="1" customWidth="1"/>
    <col min="885" max="885" width="11" bestFit="1" customWidth="1"/>
    <col min="886" max="886" width="13.5" bestFit="1" customWidth="1"/>
    <col min="887" max="887" width="9" bestFit="1" customWidth="1"/>
    <col min="888" max="888" width="11.5" bestFit="1" customWidth="1"/>
    <col min="889" max="889" width="9.5" bestFit="1" customWidth="1"/>
    <col min="890" max="890" width="11.5" bestFit="1" customWidth="1"/>
    <col min="891" max="891" width="9.5" bestFit="1" customWidth="1"/>
    <col min="892" max="892" width="11.5" bestFit="1" customWidth="1"/>
    <col min="893" max="893" width="10" bestFit="1" customWidth="1"/>
    <col min="894" max="894" width="12.5" bestFit="1" customWidth="1"/>
    <col min="895" max="895" width="10" bestFit="1" customWidth="1"/>
    <col min="896" max="896" width="12.5" bestFit="1" customWidth="1"/>
    <col min="897" max="897" width="10" bestFit="1" customWidth="1"/>
    <col min="898" max="898" width="12.5" bestFit="1" customWidth="1"/>
    <col min="899" max="899" width="10" bestFit="1" customWidth="1"/>
    <col min="900" max="900" width="12.5" bestFit="1" customWidth="1"/>
    <col min="901" max="901" width="10" bestFit="1" customWidth="1"/>
    <col min="902" max="902" width="12.5" bestFit="1" customWidth="1"/>
    <col min="903" max="903" width="10" bestFit="1" customWidth="1"/>
    <col min="904" max="904" width="12.5" bestFit="1" customWidth="1"/>
    <col min="905" max="905" width="9" bestFit="1" customWidth="1"/>
    <col min="906" max="906" width="11.5" bestFit="1" customWidth="1"/>
    <col min="907" max="907" width="9" bestFit="1" customWidth="1"/>
    <col min="908" max="908" width="11.5" bestFit="1" customWidth="1"/>
    <col min="909" max="909" width="10" bestFit="1" customWidth="1"/>
    <col min="910" max="910" width="12.5" bestFit="1" customWidth="1"/>
    <col min="911" max="911" width="10" bestFit="1" customWidth="1"/>
    <col min="912" max="912" width="12.5" bestFit="1" customWidth="1"/>
    <col min="913" max="913" width="10" bestFit="1" customWidth="1"/>
    <col min="914" max="914" width="12.5" bestFit="1" customWidth="1"/>
    <col min="915" max="915" width="10" bestFit="1" customWidth="1"/>
    <col min="916" max="916" width="12.5" bestFit="1" customWidth="1"/>
    <col min="917" max="917" width="10" bestFit="1" customWidth="1"/>
    <col min="918" max="918" width="12.5" bestFit="1" customWidth="1"/>
    <col min="919" max="919" width="10" bestFit="1" customWidth="1"/>
    <col min="920" max="920" width="12.5" bestFit="1" customWidth="1"/>
    <col min="921" max="921" width="10" bestFit="1" customWidth="1"/>
    <col min="922" max="922" width="12.5" bestFit="1" customWidth="1"/>
    <col min="923" max="923" width="9.5" bestFit="1" customWidth="1"/>
    <col min="924" max="924" width="11.5" bestFit="1" customWidth="1"/>
    <col min="925" max="925" width="10" bestFit="1" customWidth="1"/>
    <col min="926" max="926" width="9.5" bestFit="1" customWidth="1"/>
    <col min="927" max="927" width="12.5" bestFit="1" customWidth="1"/>
    <col min="928" max="928" width="9" bestFit="1" customWidth="1"/>
    <col min="929" max="929" width="11.5" bestFit="1" customWidth="1"/>
    <col min="930" max="930" width="10" bestFit="1" customWidth="1"/>
    <col min="931" max="931" width="12.5" bestFit="1" customWidth="1"/>
    <col min="932" max="932" width="10" bestFit="1" customWidth="1"/>
    <col min="933" max="933" width="12.5" bestFit="1" customWidth="1"/>
    <col min="934" max="934" width="10" bestFit="1" customWidth="1"/>
    <col min="935" max="935" width="12.5" bestFit="1" customWidth="1"/>
    <col min="936" max="936" width="10" bestFit="1" customWidth="1"/>
    <col min="937" max="937" width="12.5" bestFit="1" customWidth="1"/>
    <col min="938" max="938" width="10" bestFit="1" customWidth="1"/>
    <col min="939" max="939" width="12.5" bestFit="1" customWidth="1"/>
    <col min="940" max="940" width="10" bestFit="1" customWidth="1"/>
    <col min="941" max="941" width="9.5" bestFit="1" customWidth="1"/>
    <col min="942" max="942" width="12.5" bestFit="1" customWidth="1"/>
    <col min="943" max="943" width="9.5" bestFit="1" customWidth="1"/>
    <col min="944" max="944" width="11.5" bestFit="1" customWidth="1"/>
    <col min="945" max="945" width="10" bestFit="1" customWidth="1"/>
    <col min="946" max="946" width="12.5" bestFit="1" customWidth="1"/>
    <col min="947" max="947" width="10" bestFit="1" customWidth="1"/>
    <col min="948" max="948" width="12.5" bestFit="1" customWidth="1"/>
    <col min="949" max="949" width="10" bestFit="1" customWidth="1"/>
    <col min="950" max="950" width="9.5" bestFit="1" customWidth="1"/>
    <col min="951" max="951" width="12.5" bestFit="1" customWidth="1"/>
    <col min="952" max="952" width="10" bestFit="1" customWidth="1"/>
    <col min="953" max="953" width="12.5" bestFit="1" customWidth="1"/>
    <col min="954" max="954" width="10" bestFit="1" customWidth="1"/>
    <col min="955" max="955" width="12.5" bestFit="1" customWidth="1"/>
    <col min="956" max="956" width="9.5" bestFit="1" customWidth="1"/>
    <col min="957" max="957" width="11.5" bestFit="1" customWidth="1"/>
    <col min="958" max="958" width="9.5" bestFit="1" customWidth="1"/>
    <col min="959" max="959" width="11.5" bestFit="1" customWidth="1"/>
    <col min="960" max="960" width="9" bestFit="1" customWidth="1"/>
    <col min="961" max="961" width="11.5" bestFit="1" customWidth="1"/>
    <col min="962" max="962" width="10" bestFit="1" customWidth="1"/>
    <col min="963" max="963" width="12.5" bestFit="1" customWidth="1"/>
    <col min="964" max="964" width="10" bestFit="1" customWidth="1"/>
    <col min="965" max="965" width="9.5" bestFit="1" customWidth="1"/>
    <col min="966" max="966" width="12.5" bestFit="1" customWidth="1"/>
    <col min="967" max="967" width="10" bestFit="1" customWidth="1"/>
    <col min="968" max="968" width="12.5" bestFit="1" customWidth="1"/>
    <col min="969" max="969" width="10" bestFit="1" customWidth="1"/>
    <col min="970" max="970" width="12.5" bestFit="1" customWidth="1"/>
    <col min="971" max="971" width="10" bestFit="1" customWidth="1"/>
    <col min="972" max="972" width="12.5" bestFit="1" customWidth="1"/>
    <col min="973" max="973" width="10" bestFit="1" customWidth="1"/>
    <col min="974" max="974" width="12.5" bestFit="1" customWidth="1"/>
    <col min="975" max="975" width="10" bestFit="1" customWidth="1"/>
    <col min="976" max="976" width="12.5" bestFit="1" customWidth="1"/>
    <col min="977" max="977" width="9.5" bestFit="1" customWidth="1"/>
    <col min="978" max="978" width="11.5" bestFit="1" customWidth="1"/>
    <col min="979" max="979" width="9" bestFit="1" customWidth="1"/>
    <col min="980" max="980" width="11.5" bestFit="1" customWidth="1"/>
    <col min="981" max="981" width="9" bestFit="1" customWidth="1"/>
    <col min="982" max="982" width="11.5" bestFit="1" customWidth="1"/>
    <col min="983" max="983" width="9" bestFit="1" customWidth="1"/>
    <col min="984" max="984" width="11.5" bestFit="1" customWidth="1"/>
    <col min="985" max="985" width="10" bestFit="1" customWidth="1"/>
    <col min="986" max="986" width="12.5" bestFit="1" customWidth="1"/>
    <col min="987" max="987" width="10" bestFit="1" customWidth="1"/>
    <col min="988" max="988" width="12.5" bestFit="1" customWidth="1"/>
    <col min="989" max="989" width="10" bestFit="1" customWidth="1"/>
    <col min="990" max="990" width="12.5" bestFit="1" customWidth="1"/>
    <col min="991" max="991" width="10" bestFit="1" customWidth="1"/>
    <col min="992" max="992" width="12.5" bestFit="1" customWidth="1"/>
    <col min="993" max="993" width="10" bestFit="1" customWidth="1"/>
    <col min="994" max="994" width="12.5" bestFit="1" customWidth="1"/>
    <col min="995" max="995" width="9.5" bestFit="1" customWidth="1"/>
    <col min="996" max="996" width="11.5" bestFit="1" customWidth="1"/>
    <col min="997" max="997" width="10" bestFit="1" customWidth="1"/>
    <col min="998" max="998" width="12.5" bestFit="1" customWidth="1"/>
    <col min="999" max="999" width="10" bestFit="1" customWidth="1"/>
    <col min="1000" max="1000" width="12.5" bestFit="1" customWidth="1"/>
    <col min="1001" max="1001" width="10" bestFit="1" customWidth="1"/>
    <col min="1002" max="1002" width="12.5" bestFit="1" customWidth="1"/>
    <col min="1003" max="1003" width="10" bestFit="1" customWidth="1"/>
    <col min="1004" max="1004" width="12.5" bestFit="1" customWidth="1"/>
    <col min="1005" max="1005" width="10" bestFit="1" customWidth="1"/>
    <col min="1006" max="1006" width="9.5" bestFit="1" customWidth="1"/>
    <col min="1007" max="1007" width="12.5" bestFit="1" customWidth="1"/>
    <col min="1008" max="1008" width="10" bestFit="1" customWidth="1"/>
    <col min="1009" max="1009" width="12.5" bestFit="1" customWidth="1"/>
    <col min="1010" max="1010" width="10" bestFit="1" customWidth="1"/>
    <col min="1011" max="1011" width="12.5" bestFit="1" customWidth="1"/>
    <col min="1012" max="1012" width="10" bestFit="1" customWidth="1"/>
    <col min="1013" max="1013" width="12.5" bestFit="1" customWidth="1"/>
    <col min="1014" max="1014" width="9.5" bestFit="1" customWidth="1"/>
    <col min="1015" max="1015" width="11.5" bestFit="1" customWidth="1"/>
    <col min="1016" max="1016" width="10" bestFit="1" customWidth="1"/>
    <col min="1017" max="1017" width="12.5" bestFit="1" customWidth="1"/>
    <col min="1018" max="1018" width="10" bestFit="1" customWidth="1"/>
    <col min="1019" max="1019" width="12.5" bestFit="1" customWidth="1"/>
    <col min="1020" max="1020" width="10" bestFit="1" customWidth="1"/>
    <col min="1021" max="1021" width="12.5" bestFit="1" customWidth="1"/>
    <col min="1022" max="1022" width="10" bestFit="1" customWidth="1"/>
    <col min="1023" max="1023" width="12.5" bestFit="1" customWidth="1"/>
    <col min="1024" max="1024" width="10" bestFit="1" customWidth="1"/>
    <col min="1025" max="1025" width="12.5" bestFit="1" customWidth="1"/>
    <col min="1026" max="1026" width="10" bestFit="1" customWidth="1"/>
    <col min="1027" max="1027" width="12.5" bestFit="1" customWidth="1"/>
    <col min="1028" max="1028" width="10" bestFit="1" customWidth="1"/>
    <col min="1029" max="1029" width="12.5" bestFit="1" customWidth="1"/>
    <col min="1030" max="1030" width="10" bestFit="1" customWidth="1"/>
    <col min="1031" max="1031" width="9.5" bestFit="1" customWidth="1"/>
    <col min="1032" max="1032" width="12.5" bestFit="1" customWidth="1"/>
    <col min="1033" max="1033" width="10" bestFit="1" customWidth="1"/>
    <col min="1034" max="1034" width="12.5" bestFit="1" customWidth="1"/>
    <col min="1035" max="1035" width="10" bestFit="1" customWidth="1"/>
    <col min="1036" max="1036" width="12.5" bestFit="1" customWidth="1"/>
    <col min="1037" max="1037" width="11" bestFit="1" customWidth="1"/>
    <col min="1038" max="1038" width="13.5" bestFit="1" customWidth="1"/>
    <col min="1039" max="1039" width="11" bestFit="1" customWidth="1"/>
    <col min="1040" max="1040" width="13.5" bestFit="1" customWidth="1"/>
    <col min="1041" max="1041" width="11" bestFit="1" customWidth="1"/>
    <col min="1042" max="1042" width="13.5" bestFit="1" customWidth="1"/>
    <col min="1043" max="1043" width="11" bestFit="1" customWidth="1"/>
    <col min="1044" max="1044" width="13.5" bestFit="1" customWidth="1"/>
    <col min="1045" max="1045" width="10" bestFit="1" customWidth="1"/>
    <col min="1046" max="1046" width="12.5" bestFit="1" customWidth="1"/>
    <col min="1047" max="1047" width="11" bestFit="1" customWidth="1"/>
    <col min="1048" max="1048" width="13.5" bestFit="1" customWidth="1"/>
    <col min="1049" max="1049" width="11" bestFit="1" customWidth="1"/>
    <col min="1050" max="1050" width="13.5" bestFit="1" customWidth="1"/>
    <col min="1051" max="1051" width="11" bestFit="1" customWidth="1"/>
    <col min="1052" max="1052" width="13.5" bestFit="1" customWidth="1"/>
    <col min="1053" max="1053" width="11" bestFit="1" customWidth="1"/>
    <col min="1054" max="1054" width="13.5" bestFit="1" customWidth="1"/>
    <col min="1055" max="1055" width="11" bestFit="1" customWidth="1"/>
    <col min="1056" max="1056" width="13.5" bestFit="1" customWidth="1"/>
    <col min="1057" max="1057" width="11" bestFit="1" customWidth="1"/>
    <col min="1058" max="1058" width="13.5" bestFit="1" customWidth="1"/>
    <col min="1059" max="1059" width="10" bestFit="1" customWidth="1"/>
    <col min="1060" max="1060" width="12.5" bestFit="1" customWidth="1"/>
    <col min="1061" max="1061" width="10" bestFit="1" customWidth="1"/>
    <col min="1062" max="1062" width="12.5" bestFit="1" customWidth="1"/>
    <col min="1063" max="1063" width="11" bestFit="1" customWidth="1"/>
    <col min="1064" max="1064" width="13.5" bestFit="1" customWidth="1"/>
    <col min="1065" max="1065" width="11" bestFit="1" customWidth="1"/>
    <col min="1066" max="1066" width="13.5" bestFit="1" customWidth="1"/>
    <col min="1067" max="1067" width="11" bestFit="1" customWidth="1"/>
    <col min="1068" max="1068" width="13.5" bestFit="1" customWidth="1"/>
    <col min="1069" max="1069" width="11" bestFit="1" customWidth="1"/>
    <col min="1070" max="1070" width="9.5" bestFit="1" customWidth="1"/>
    <col min="1071" max="1071" width="13.5" bestFit="1" customWidth="1"/>
    <col min="1072" max="1072" width="9.5" bestFit="1" customWidth="1"/>
    <col min="1073" max="1073" width="11.5" bestFit="1" customWidth="1"/>
    <col min="1074" max="1074" width="9.5" bestFit="1" customWidth="1"/>
    <col min="1075" max="1075" width="11.5" bestFit="1" customWidth="1"/>
    <col min="1076" max="1076" width="9" bestFit="1" customWidth="1"/>
    <col min="1077" max="1077" width="11.5" bestFit="1" customWidth="1"/>
    <col min="1078" max="1078" width="9.5" bestFit="1" customWidth="1"/>
    <col min="1079" max="1079" width="11.5" bestFit="1" customWidth="1"/>
    <col min="1080" max="1080" width="9" bestFit="1" customWidth="1"/>
    <col min="1081" max="1081" width="11.5" bestFit="1" customWidth="1"/>
    <col min="1082" max="1082" width="10" bestFit="1" customWidth="1"/>
    <col min="1083" max="1083" width="12.5" bestFit="1" customWidth="1"/>
    <col min="1084" max="1084" width="10" bestFit="1" customWidth="1"/>
    <col min="1085" max="1085" width="12.5" bestFit="1" customWidth="1"/>
    <col min="1086" max="1086" width="10" bestFit="1" customWidth="1"/>
    <col min="1087" max="1087" width="12.5" bestFit="1" customWidth="1"/>
    <col min="1088" max="1088" width="10" bestFit="1" customWidth="1"/>
    <col min="1089" max="1089" width="9.5" bestFit="1" customWidth="1"/>
    <col min="1090" max="1090" width="12.5" bestFit="1" customWidth="1"/>
    <col min="1091" max="1091" width="9.5" bestFit="1" customWidth="1"/>
    <col min="1092" max="1092" width="11.5" bestFit="1" customWidth="1"/>
    <col min="1093" max="1093" width="9" bestFit="1" customWidth="1"/>
    <col min="1094" max="1094" width="11.5" bestFit="1" customWidth="1"/>
    <col min="1095" max="1095" width="9" bestFit="1" customWidth="1"/>
    <col min="1096" max="1096" width="11.5" bestFit="1" customWidth="1"/>
    <col min="1097" max="1097" width="10" bestFit="1" customWidth="1"/>
    <col min="1098" max="1098" width="12.5" bestFit="1" customWidth="1"/>
    <col min="1099" max="1099" width="10" bestFit="1" customWidth="1"/>
    <col min="1100" max="1100" width="12.5" bestFit="1" customWidth="1"/>
    <col min="1101" max="1101" width="10" bestFit="1" customWidth="1"/>
    <col min="1102" max="1102" width="9.5" bestFit="1" customWidth="1"/>
    <col min="1103" max="1103" width="12.5" bestFit="1" customWidth="1"/>
    <col min="1104" max="1104" width="10" bestFit="1" customWidth="1"/>
    <col min="1105" max="1105" width="9.5" bestFit="1" customWidth="1"/>
    <col min="1106" max="1106" width="12.5" bestFit="1" customWidth="1"/>
    <col min="1107" max="1107" width="10" bestFit="1" customWidth="1"/>
    <col min="1108" max="1108" width="12.5" bestFit="1" customWidth="1"/>
    <col min="1109" max="1109" width="9.5" bestFit="1" customWidth="1"/>
    <col min="1110" max="1110" width="11.5" bestFit="1" customWidth="1"/>
    <col min="1111" max="1111" width="9" bestFit="1" customWidth="1"/>
    <col min="1112" max="1112" width="11.5" bestFit="1" customWidth="1"/>
    <col min="1113" max="1113" width="9" bestFit="1" customWidth="1"/>
    <col min="1114" max="1114" width="11.5" bestFit="1" customWidth="1"/>
    <col min="1115" max="1115" width="9" bestFit="1" customWidth="1"/>
    <col min="1116" max="1116" width="11.5" bestFit="1" customWidth="1"/>
    <col min="1117" max="1117" width="9.5" bestFit="1" customWidth="1"/>
    <col min="1118" max="1118" width="11.5" bestFit="1" customWidth="1"/>
    <col min="1119" max="1119" width="9.5" bestFit="1" customWidth="1"/>
    <col min="1120" max="1120" width="11.5" bestFit="1" customWidth="1"/>
    <col min="1121" max="1121" width="10" bestFit="1" customWidth="1"/>
    <col min="1122" max="1122" width="12.5" bestFit="1" customWidth="1"/>
    <col min="1123" max="1123" width="10" bestFit="1" customWidth="1"/>
    <col min="1124" max="1124" width="12.5" bestFit="1" customWidth="1"/>
    <col min="1125" max="1125" width="10" bestFit="1" customWidth="1"/>
    <col min="1126" max="1126" width="12.5" bestFit="1" customWidth="1"/>
    <col min="1127" max="1127" width="10" bestFit="1" customWidth="1"/>
    <col min="1128" max="1128" width="12.5" bestFit="1" customWidth="1"/>
    <col min="1129" max="1129" width="10" bestFit="1" customWidth="1"/>
    <col min="1130" max="1130" width="12.5" bestFit="1" customWidth="1"/>
    <col min="1131" max="1131" width="10" bestFit="1" customWidth="1"/>
    <col min="1132" max="1132" width="12.5" bestFit="1" customWidth="1"/>
    <col min="1133" max="1133" width="9.5" bestFit="1" customWidth="1"/>
    <col min="1134" max="1134" width="11.5" bestFit="1" customWidth="1"/>
    <col min="1135" max="1135" width="9.5" bestFit="1" customWidth="1"/>
    <col min="1136" max="1136" width="11.5" bestFit="1" customWidth="1"/>
    <col min="1137" max="1137" width="10" bestFit="1" customWidth="1"/>
    <col min="1138" max="1138" width="12.5" bestFit="1" customWidth="1"/>
    <col min="1139" max="1139" width="10" bestFit="1" customWidth="1"/>
    <col min="1140" max="1140" width="12.5" bestFit="1" customWidth="1"/>
    <col min="1141" max="1141" width="9" bestFit="1" customWidth="1"/>
    <col min="1142" max="1142" width="11.5" bestFit="1" customWidth="1"/>
    <col min="1143" max="1143" width="10" bestFit="1" customWidth="1"/>
    <col min="1144" max="1144" width="12.5" bestFit="1" customWidth="1"/>
    <col min="1145" max="1145" width="10" bestFit="1" customWidth="1"/>
    <col min="1146" max="1146" width="12.5" bestFit="1" customWidth="1"/>
    <col min="1147" max="1147" width="10" bestFit="1" customWidth="1"/>
    <col min="1148" max="1148" width="12.5" bestFit="1" customWidth="1"/>
    <col min="1149" max="1149" width="10" bestFit="1" customWidth="1"/>
    <col min="1150" max="1150" width="12.5" bestFit="1" customWidth="1"/>
    <col min="1151" max="1151" width="10" bestFit="1" customWidth="1"/>
    <col min="1152" max="1152" width="12.5" bestFit="1" customWidth="1"/>
    <col min="1153" max="1153" width="10" bestFit="1" customWidth="1"/>
    <col min="1154" max="1154" width="12.5" bestFit="1" customWidth="1"/>
    <col min="1155" max="1155" width="10" bestFit="1" customWidth="1"/>
    <col min="1156" max="1156" width="12.5" bestFit="1" customWidth="1"/>
    <col min="1157" max="1157" width="10" bestFit="1" customWidth="1"/>
    <col min="1158" max="1158" width="12.5" bestFit="1" customWidth="1"/>
    <col min="1159" max="1159" width="10" bestFit="1" customWidth="1"/>
    <col min="1160" max="1160" width="12.5" bestFit="1" customWidth="1"/>
    <col min="1161" max="1161" width="10" bestFit="1" customWidth="1"/>
    <col min="1162" max="1162" width="12.5" bestFit="1" customWidth="1"/>
    <col min="1163" max="1163" width="10" bestFit="1" customWidth="1"/>
    <col min="1164" max="1164" width="12.5" bestFit="1" customWidth="1"/>
    <col min="1165" max="1165" width="9.5" bestFit="1" customWidth="1"/>
    <col min="1166" max="1166" width="11.5" bestFit="1" customWidth="1"/>
    <col min="1167" max="1167" width="9" bestFit="1" customWidth="1"/>
    <col min="1168" max="1168" width="11.5" bestFit="1" customWidth="1"/>
    <col min="1169" max="1169" width="9.5" bestFit="1" customWidth="1"/>
    <col min="1170" max="1170" width="11.5" bestFit="1" customWidth="1"/>
    <col min="1171" max="1171" width="10" bestFit="1" customWidth="1"/>
    <col min="1172" max="1172" width="12.5" bestFit="1" customWidth="1"/>
    <col min="1173" max="1173" width="10" bestFit="1" customWidth="1"/>
    <col min="1174" max="1174" width="12.5" bestFit="1" customWidth="1"/>
    <col min="1175" max="1175" width="10" bestFit="1" customWidth="1"/>
    <col min="1176" max="1176" width="12.5" bestFit="1" customWidth="1"/>
    <col min="1177" max="1177" width="10" bestFit="1" customWidth="1"/>
    <col min="1178" max="1178" width="12.5" bestFit="1" customWidth="1"/>
    <col min="1179" max="1179" width="10" bestFit="1" customWidth="1"/>
    <col min="1180" max="1180" width="12.5" bestFit="1" customWidth="1"/>
    <col min="1181" max="1181" width="9.5" bestFit="1" customWidth="1"/>
    <col min="1182" max="1182" width="11.5" bestFit="1" customWidth="1"/>
    <col min="1183" max="1183" width="9.5" bestFit="1" customWidth="1"/>
    <col min="1184" max="1184" width="11.5" bestFit="1" customWidth="1"/>
    <col min="1185" max="1185" width="9" bestFit="1" customWidth="1"/>
    <col min="1186" max="1186" width="11.5" bestFit="1" customWidth="1"/>
    <col min="1187" max="1187" width="9.5" bestFit="1" customWidth="1"/>
    <col min="1188" max="1188" width="11.5" bestFit="1" customWidth="1"/>
    <col min="1189" max="1189" width="9" bestFit="1" customWidth="1"/>
    <col min="1190" max="1190" width="11.5" bestFit="1" customWidth="1"/>
    <col min="1191" max="1191" width="10" bestFit="1" customWidth="1"/>
    <col min="1192" max="1192" width="12.5" bestFit="1" customWidth="1"/>
    <col min="1193" max="1193" width="10" bestFit="1" customWidth="1"/>
    <col min="1194" max="1194" width="12.5" bestFit="1" customWidth="1"/>
    <col min="1195" max="1195" width="10" bestFit="1" customWidth="1"/>
    <col min="1196" max="1196" width="12.5" bestFit="1" customWidth="1"/>
    <col min="1197" max="1197" width="10" bestFit="1" customWidth="1"/>
    <col min="1198" max="1198" width="12.5" bestFit="1" customWidth="1"/>
    <col min="1199" max="1199" width="10" bestFit="1" customWidth="1"/>
    <col min="1200" max="1200" width="9.5" bestFit="1" customWidth="1"/>
    <col min="1201" max="1201" width="12.5" bestFit="1" customWidth="1"/>
    <col min="1202" max="1202" width="9" bestFit="1" customWidth="1"/>
    <col min="1203" max="1203" width="11.5" bestFit="1" customWidth="1"/>
    <col min="1204" max="1204" width="10" bestFit="1" customWidth="1"/>
    <col min="1205" max="1205" width="12.5" bestFit="1" customWidth="1"/>
    <col min="1206" max="1206" width="10" bestFit="1" customWidth="1"/>
    <col min="1207" max="1207" width="12.5" bestFit="1" customWidth="1"/>
    <col min="1208" max="1208" width="11" bestFit="1" customWidth="1"/>
    <col min="1209" max="1209" width="13.5" bestFit="1" customWidth="1"/>
    <col min="1210" max="1210" width="10" bestFit="1" customWidth="1"/>
    <col min="1211" max="1211" width="12.5" bestFit="1" customWidth="1"/>
    <col min="1212" max="1212" width="10" bestFit="1" customWidth="1"/>
    <col min="1213" max="1213" width="12.5" bestFit="1" customWidth="1"/>
    <col min="1214" max="1214" width="10" bestFit="1" customWidth="1"/>
    <col min="1215" max="1215" width="12.5" bestFit="1" customWidth="1"/>
    <col min="1216" max="1216" width="11" bestFit="1" customWidth="1"/>
    <col min="1217" max="1217" width="13.5" bestFit="1" customWidth="1"/>
    <col min="1218" max="1218" width="11" bestFit="1" customWidth="1"/>
    <col min="1219" max="1219" width="9.5" bestFit="1" customWidth="1"/>
    <col min="1220" max="1220" width="13.5" bestFit="1" customWidth="1"/>
    <col min="1221" max="1221" width="11" bestFit="1" customWidth="1"/>
    <col min="1222" max="1222" width="13.5" bestFit="1" customWidth="1"/>
    <col min="1223" max="1223" width="11" bestFit="1" customWidth="1"/>
    <col min="1224" max="1224" width="13.5" bestFit="1" customWidth="1"/>
    <col min="1225" max="1225" width="11" bestFit="1" customWidth="1"/>
    <col min="1226" max="1226" width="13.5" bestFit="1" customWidth="1"/>
    <col min="1227" max="1227" width="11" bestFit="1" customWidth="1"/>
    <col min="1228" max="1228" width="13.5" bestFit="1" customWidth="1"/>
    <col min="1229" max="1229" width="10" bestFit="1" customWidth="1"/>
    <col min="1230" max="1230" width="5.83203125" bestFit="1" customWidth="1"/>
    <col min="1231" max="1231" width="12.5" bestFit="1" customWidth="1"/>
    <col min="1232" max="1232" width="10" bestFit="1" customWidth="1"/>
    <col min="1233" max="1233" width="12.5" bestFit="1" customWidth="1"/>
    <col min="1234" max="1234" width="11" bestFit="1" customWidth="1"/>
    <col min="1235" max="1235" width="13.5" bestFit="1" customWidth="1"/>
    <col min="1236" max="1236" width="11" bestFit="1" customWidth="1"/>
    <col min="1237" max="1237" width="9.5" bestFit="1" customWidth="1"/>
    <col min="1238" max="1238" width="13.5" bestFit="1" customWidth="1"/>
    <col min="1239" max="1239" width="11" bestFit="1" customWidth="1"/>
    <col min="1240" max="1240" width="13.5" bestFit="1" customWidth="1"/>
    <col min="1241" max="1241" width="11" bestFit="1" customWidth="1"/>
    <col min="1242" max="1242" width="13.5" bestFit="1" customWidth="1"/>
    <col min="1243" max="1243" width="11" bestFit="1" customWidth="1"/>
    <col min="1244" max="1244" width="13.5" bestFit="1" customWidth="1"/>
    <col min="1245" max="1245" width="11" bestFit="1" customWidth="1"/>
    <col min="1246" max="1246" width="13.5" bestFit="1" customWidth="1"/>
    <col min="1247" max="1247" width="11" bestFit="1" customWidth="1"/>
    <col min="1248" max="1248" width="13.5" bestFit="1" customWidth="1"/>
    <col min="1249" max="1249" width="10" bestFit="1" customWidth="1"/>
    <col min="1250" max="1250" width="12.5" bestFit="1" customWidth="1"/>
    <col min="1251" max="1251" width="10" bestFit="1" customWidth="1"/>
    <col min="1252" max="1252" width="12.5" bestFit="1" customWidth="1"/>
    <col min="1253" max="1253" width="10" bestFit="1" customWidth="1"/>
    <col min="1254" max="1254" width="12.5" bestFit="1" customWidth="1"/>
    <col min="1255" max="1255" width="10" bestFit="1" customWidth="1"/>
    <col min="1256" max="1256" width="12.5" bestFit="1" customWidth="1"/>
    <col min="1257" max="1257" width="9" bestFit="1" customWidth="1"/>
    <col min="1258" max="1258" width="11.5" bestFit="1" customWidth="1"/>
    <col min="1259" max="1259" width="10" bestFit="1" customWidth="1"/>
    <col min="1260" max="1260" width="9.5" bestFit="1" customWidth="1"/>
    <col min="1261" max="1261" width="12.5" bestFit="1" customWidth="1"/>
    <col min="1262" max="1262" width="10" bestFit="1" customWidth="1"/>
    <col min="1263" max="1263" width="12.5" bestFit="1" customWidth="1"/>
    <col min="1264" max="1264" width="10" bestFit="1" customWidth="1"/>
    <col min="1265" max="1265" width="12.5" bestFit="1" customWidth="1"/>
    <col min="1266" max="1266" width="10" bestFit="1" customWidth="1"/>
    <col min="1267" max="1267" width="12.5" bestFit="1" customWidth="1"/>
    <col min="1268" max="1268" width="10" bestFit="1" customWidth="1"/>
    <col min="1269" max="1269" width="12.5" bestFit="1" customWidth="1"/>
    <col min="1270" max="1270" width="10" bestFit="1" customWidth="1"/>
    <col min="1271" max="1271" width="12.5" bestFit="1" customWidth="1"/>
    <col min="1272" max="1272" width="10" bestFit="1" customWidth="1"/>
    <col min="1273" max="1273" width="12.5" bestFit="1" customWidth="1"/>
    <col min="1274" max="1274" width="10" bestFit="1" customWidth="1"/>
    <col min="1275" max="1275" width="12.5" bestFit="1" customWidth="1"/>
    <col min="1276" max="1276" width="9.5" bestFit="1" customWidth="1"/>
    <col min="1277" max="1277" width="11.5" bestFit="1" customWidth="1"/>
    <col min="1278" max="1278" width="9.5" bestFit="1" customWidth="1"/>
    <col min="1279" max="1279" width="11.5" bestFit="1" customWidth="1"/>
    <col min="1280" max="1280" width="9" bestFit="1" customWidth="1"/>
    <col min="1281" max="1281" width="11.5" bestFit="1" customWidth="1"/>
    <col min="1282" max="1282" width="10" bestFit="1" customWidth="1"/>
    <col min="1283" max="1283" width="12.5" bestFit="1" customWidth="1"/>
    <col min="1284" max="1284" width="10" bestFit="1" customWidth="1"/>
    <col min="1285" max="1285" width="12.5" bestFit="1" customWidth="1"/>
    <col min="1286" max="1286" width="10" bestFit="1" customWidth="1"/>
    <col min="1287" max="1287" width="12.5" bestFit="1" customWidth="1"/>
    <col min="1288" max="1288" width="10" bestFit="1" customWidth="1"/>
    <col min="1289" max="1289" width="12.5" bestFit="1" customWidth="1"/>
    <col min="1290" max="1290" width="10" bestFit="1" customWidth="1"/>
    <col min="1291" max="1291" width="12.5" bestFit="1" customWidth="1"/>
    <col min="1292" max="1292" width="10" bestFit="1" customWidth="1"/>
    <col min="1293" max="1293" width="12.5" bestFit="1" customWidth="1"/>
    <col min="1294" max="1294" width="10" bestFit="1" customWidth="1"/>
    <col min="1295" max="1295" width="12.5" bestFit="1" customWidth="1"/>
    <col min="1296" max="1296" width="10" bestFit="1" customWidth="1"/>
    <col min="1297" max="1297" width="12.5" bestFit="1" customWidth="1"/>
    <col min="1298" max="1298" width="10" bestFit="1" customWidth="1"/>
    <col min="1299" max="1299" width="12.5" bestFit="1" customWidth="1"/>
    <col min="1300" max="1300" width="10" bestFit="1" customWidth="1"/>
    <col min="1301" max="1301" width="12.5" bestFit="1" customWidth="1"/>
    <col min="1302" max="1302" width="10" bestFit="1" customWidth="1"/>
    <col min="1303" max="1303" width="12.5" bestFit="1" customWidth="1"/>
    <col min="1304" max="1304" width="9.5" bestFit="1" customWidth="1"/>
    <col min="1305" max="1305" width="11.5" bestFit="1" customWidth="1"/>
    <col min="1306" max="1306" width="9.5" bestFit="1" customWidth="1"/>
    <col min="1307" max="1307" width="11.5" bestFit="1" customWidth="1"/>
    <col min="1308" max="1308" width="10" bestFit="1" customWidth="1"/>
    <col min="1309" max="1309" width="12.5" bestFit="1" customWidth="1"/>
    <col min="1310" max="1310" width="10" bestFit="1" customWidth="1"/>
    <col min="1311" max="1311" width="12.5" bestFit="1" customWidth="1"/>
    <col min="1312" max="1312" width="10" bestFit="1" customWidth="1"/>
    <col min="1313" max="1313" width="12.5" bestFit="1" customWidth="1"/>
    <col min="1314" max="1314" width="10" bestFit="1" customWidth="1"/>
    <col min="1315" max="1315" width="12.5" bestFit="1" customWidth="1"/>
    <col min="1316" max="1316" width="10" bestFit="1" customWidth="1"/>
    <col min="1317" max="1317" width="12.5" bestFit="1" customWidth="1"/>
    <col min="1318" max="1318" width="10" bestFit="1" customWidth="1"/>
    <col min="1319" max="1319" width="12.5" bestFit="1" customWidth="1"/>
    <col min="1320" max="1320" width="10" bestFit="1" customWidth="1"/>
    <col min="1321" max="1321" width="12.5" bestFit="1" customWidth="1"/>
    <col min="1322" max="1322" width="9.5" bestFit="1" customWidth="1"/>
    <col min="1323" max="1323" width="11.5" bestFit="1" customWidth="1"/>
    <col min="1324" max="1324" width="10" bestFit="1" customWidth="1"/>
    <col min="1325" max="1325" width="12.5" bestFit="1" customWidth="1"/>
    <col min="1326" max="1326" width="10" bestFit="1" customWidth="1"/>
    <col min="1327" max="1327" width="12.5" bestFit="1" customWidth="1"/>
    <col min="1328" max="1328" width="10" bestFit="1" customWidth="1"/>
    <col min="1329" max="1329" width="12.5" bestFit="1" customWidth="1"/>
    <col min="1330" max="1330" width="10" bestFit="1" customWidth="1"/>
    <col min="1331" max="1331" width="12.5" bestFit="1" customWidth="1"/>
    <col min="1332" max="1332" width="10" bestFit="1" customWidth="1"/>
    <col min="1333" max="1333" width="12.5" bestFit="1" customWidth="1"/>
    <col min="1334" max="1334" width="10" bestFit="1" customWidth="1"/>
    <col min="1335" max="1335" width="12.5" bestFit="1" customWidth="1"/>
    <col min="1336" max="1336" width="10" bestFit="1" customWidth="1"/>
    <col min="1337" max="1337" width="12.5" bestFit="1" customWidth="1"/>
    <col min="1338" max="1338" width="9" bestFit="1" customWidth="1"/>
    <col min="1339" max="1339" width="11.5" bestFit="1" customWidth="1"/>
    <col min="1340" max="1340" width="10" bestFit="1" customWidth="1"/>
    <col min="1341" max="1341" width="12.5" bestFit="1" customWidth="1"/>
    <col min="1342" max="1342" width="10" bestFit="1" customWidth="1"/>
    <col min="1343" max="1343" width="12.5" bestFit="1" customWidth="1"/>
    <col min="1344" max="1344" width="10" bestFit="1" customWidth="1"/>
    <col min="1345" max="1345" width="12.5" bestFit="1" customWidth="1"/>
    <col min="1346" max="1346" width="10" bestFit="1" customWidth="1"/>
    <col min="1347" max="1347" width="12.5" bestFit="1" customWidth="1"/>
    <col min="1348" max="1348" width="10" bestFit="1" customWidth="1"/>
    <col min="1349" max="1349" width="12.5" bestFit="1" customWidth="1"/>
    <col min="1350" max="1350" width="10" bestFit="1" customWidth="1"/>
    <col min="1351" max="1351" width="12.5" bestFit="1" customWidth="1"/>
    <col min="1352" max="1352" width="10" bestFit="1" customWidth="1"/>
    <col min="1353" max="1353" width="12.5" bestFit="1" customWidth="1"/>
    <col min="1354" max="1354" width="10" bestFit="1" customWidth="1"/>
    <col min="1355" max="1355" width="12.5" bestFit="1" customWidth="1"/>
    <col min="1356" max="1356" width="9.5" bestFit="1" customWidth="1"/>
    <col min="1357" max="1357" width="11.5" bestFit="1" customWidth="1"/>
    <col min="1358" max="1358" width="9" bestFit="1" customWidth="1"/>
    <col min="1359" max="1359" width="11.5" bestFit="1" customWidth="1"/>
    <col min="1360" max="1360" width="9" bestFit="1" customWidth="1"/>
    <col min="1361" max="1361" width="11.5" bestFit="1" customWidth="1"/>
    <col min="1362" max="1362" width="10" bestFit="1" customWidth="1"/>
    <col min="1363" max="1363" width="12.5" bestFit="1" customWidth="1"/>
    <col min="1364" max="1364" width="10" bestFit="1" customWidth="1"/>
    <col min="1365" max="1365" width="12.5" bestFit="1" customWidth="1"/>
    <col min="1366" max="1366" width="10" bestFit="1" customWidth="1"/>
    <col min="1367" max="1367" width="12.5" bestFit="1" customWidth="1"/>
    <col min="1368" max="1368" width="10" bestFit="1" customWidth="1"/>
    <col min="1369" max="1369" width="12.5" bestFit="1" customWidth="1"/>
    <col min="1370" max="1370" width="10" bestFit="1" customWidth="1"/>
    <col min="1371" max="1371" width="12.5" bestFit="1" customWidth="1"/>
    <col min="1372" max="1372" width="10" bestFit="1" customWidth="1"/>
    <col min="1373" max="1373" width="12.5" bestFit="1" customWidth="1"/>
    <col min="1374" max="1374" width="9.5" bestFit="1" customWidth="1"/>
    <col min="1375" max="1375" width="11.5" bestFit="1" customWidth="1"/>
    <col min="1376" max="1376" width="9.5" bestFit="1" customWidth="1"/>
    <col min="1377" max="1377" width="11.5" bestFit="1" customWidth="1"/>
    <col min="1378" max="1378" width="10" bestFit="1" customWidth="1"/>
    <col min="1379" max="1379" width="12.5" bestFit="1" customWidth="1"/>
    <col min="1380" max="1380" width="10" bestFit="1" customWidth="1"/>
    <col min="1381" max="1381" width="12.5" bestFit="1" customWidth="1"/>
    <col min="1382" max="1382" width="10" bestFit="1" customWidth="1"/>
    <col min="1383" max="1383" width="12.5" bestFit="1" customWidth="1"/>
    <col min="1384" max="1384" width="10" bestFit="1" customWidth="1"/>
    <col min="1385" max="1385" width="12.5" bestFit="1" customWidth="1"/>
    <col min="1386" max="1386" width="10" bestFit="1" customWidth="1"/>
    <col min="1387" max="1387" width="12.5" bestFit="1" customWidth="1"/>
    <col min="1388" max="1388" width="10" bestFit="1" customWidth="1"/>
    <col min="1389" max="1389" width="12.5" bestFit="1" customWidth="1"/>
    <col min="1390" max="1390" width="10" bestFit="1" customWidth="1"/>
    <col min="1391" max="1391" width="12.5" bestFit="1" customWidth="1"/>
    <col min="1392" max="1392" width="10" bestFit="1" customWidth="1"/>
    <col min="1393" max="1393" width="12.5" bestFit="1" customWidth="1"/>
    <col min="1394" max="1394" width="11" bestFit="1" customWidth="1"/>
    <col min="1395" max="1395" width="13.5" bestFit="1" customWidth="1"/>
    <col min="1396" max="1396" width="11" bestFit="1" customWidth="1"/>
    <col min="1397" max="1397" width="13.5" bestFit="1" customWidth="1"/>
    <col min="1398" max="1398" width="11" bestFit="1" customWidth="1"/>
    <col min="1399" max="1399" width="13.5" bestFit="1" customWidth="1"/>
    <col min="1400" max="1400" width="11" bestFit="1" customWidth="1"/>
    <col min="1401" max="1401" width="13.5" bestFit="1" customWidth="1"/>
    <col min="1402" max="1402" width="10" bestFit="1" customWidth="1"/>
    <col min="1403" max="1403" width="9.5" bestFit="1" customWidth="1"/>
    <col min="1404" max="1404" width="12.5" bestFit="1" customWidth="1"/>
    <col min="1405" max="1405" width="10" bestFit="1" customWidth="1"/>
    <col min="1406" max="1406" width="9.5" bestFit="1" customWidth="1"/>
    <col min="1407" max="1407" width="12.5" bestFit="1" customWidth="1"/>
    <col min="1408" max="1408" width="10" bestFit="1" customWidth="1"/>
    <col min="1409" max="1409" width="12.5" bestFit="1" customWidth="1"/>
    <col min="1410" max="1410" width="11" bestFit="1" customWidth="1"/>
    <col min="1411" max="1411" width="13.5" bestFit="1" customWidth="1"/>
    <col min="1412" max="1412" width="11" bestFit="1" customWidth="1"/>
    <col min="1413" max="1413" width="13.5" bestFit="1" customWidth="1"/>
    <col min="1414" max="1414" width="11" bestFit="1" customWidth="1"/>
    <col min="1415" max="1415" width="13.5" bestFit="1" customWidth="1"/>
    <col min="1416" max="1416" width="11" bestFit="1" customWidth="1"/>
    <col min="1417" max="1417" width="13.5" bestFit="1" customWidth="1"/>
    <col min="1418" max="1418" width="11" bestFit="1" customWidth="1"/>
    <col min="1419" max="1419" width="13.5" bestFit="1" customWidth="1"/>
    <col min="1420" max="1420" width="11" bestFit="1" customWidth="1"/>
    <col min="1421" max="1421" width="13.5" bestFit="1" customWidth="1"/>
    <col min="1422" max="1422" width="11" bestFit="1" customWidth="1"/>
    <col min="1423" max="1423" width="13.5" bestFit="1" customWidth="1"/>
    <col min="1424" max="1424" width="10" bestFit="1" customWidth="1"/>
    <col min="1425" max="1425" width="12.5" bestFit="1" customWidth="1"/>
    <col min="1426" max="1426" width="11" bestFit="1" customWidth="1"/>
    <col min="1427" max="1427" width="13.5" bestFit="1" customWidth="1"/>
    <col min="1428" max="1428" width="11" bestFit="1" customWidth="1"/>
    <col min="1429" max="1429" width="13.5" bestFit="1" customWidth="1"/>
    <col min="1430" max="1430" width="11" bestFit="1" customWidth="1"/>
    <col min="1431" max="1431" width="13.5" bestFit="1" customWidth="1"/>
    <col min="1432" max="1432" width="11" bestFit="1" customWidth="1"/>
    <col min="1433" max="1433" width="13.5" bestFit="1" customWidth="1"/>
    <col min="1434" max="1434" width="11" bestFit="1" customWidth="1"/>
    <col min="1435" max="1435" width="9.5" bestFit="1" customWidth="1"/>
    <col min="1436" max="1436" width="13.5" bestFit="1" customWidth="1"/>
    <col min="1437" max="1437" width="11" bestFit="1" customWidth="1"/>
    <col min="1438" max="1438" width="13.5" bestFit="1" customWidth="1"/>
    <col min="1439" max="1439" width="9.5" bestFit="1" customWidth="1"/>
    <col min="1440" max="1440" width="11.5" bestFit="1" customWidth="1"/>
    <col min="1441" max="1441" width="9" bestFit="1" customWidth="1"/>
    <col min="1442" max="1442" width="11.5" bestFit="1" customWidth="1"/>
    <col min="1443" max="1443" width="9.5" bestFit="1" customWidth="1"/>
    <col min="1444" max="1444" width="11.5" bestFit="1" customWidth="1"/>
    <col min="1445" max="1445" width="10" bestFit="1" customWidth="1"/>
    <col min="1446" max="1446" width="9.5" bestFit="1" customWidth="1"/>
    <col min="1447" max="1447" width="12.5" bestFit="1" customWidth="1"/>
    <col min="1448" max="1448" width="10" bestFit="1" customWidth="1"/>
    <col min="1449" max="1449" width="12.5" bestFit="1" customWidth="1"/>
    <col min="1450" max="1450" width="10" bestFit="1" customWidth="1"/>
    <col min="1451" max="1451" width="12.5" bestFit="1" customWidth="1"/>
    <col min="1452" max="1452" width="10" bestFit="1" customWidth="1"/>
    <col min="1453" max="1453" width="12.5" bestFit="1" customWidth="1"/>
    <col min="1454" max="1454" width="10" bestFit="1" customWidth="1"/>
    <col min="1455" max="1455" width="12.5" bestFit="1" customWidth="1"/>
    <col min="1456" max="1456" width="9" bestFit="1" customWidth="1"/>
    <col min="1457" max="1457" width="11.5" bestFit="1" customWidth="1"/>
    <col min="1458" max="1458" width="9" bestFit="1" customWidth="1"/>
    <col min="1459" max="1459" width="11.5" bestFit="1" customWidth="1"/>
    <col min="1460" max="1460" width="9" bestFit="1" customWidth="1"/>
    <col min="1461" max="1461" width="11.5" bestFit="1" customWidth="1"/>
    <col min="1462" max="1462" width="10" bestFit="1" customWidth="1"/>
    <col min="1463" max="1463" width="12.5" bestFit="1" customWidth="1"/>
    <col min="1464" max="1464" width="10" bestFit="1" customWidth="1"/>
    <col min="1465" max="1465" width="12.5" bestFit="1" customWidth="1"/>
    <col min="1466" max="1466" width="10" bestFit="1" customWidth="1"/>
    <col min="1467" max="1467" width="12.5" bestFit="1" customWidth="1"/>
    <col min="1468" max="1468" width="10" bestFit="1" customWidth="1"/>
    <col min="1469" max="1469" width="12.5" bestFit="1" customWidth="1"/>
    <col min="1470" max="1470" width="10" bestFit="1" customWidth="1"/>
    <col min="1471" max="1471" width="12.5" bestFit="1" customWidth="1"/>
    <col min="1472" max="1472" width="9.5" bestFit="1" customWidth="1"/>
    <col min="1473" max="1473" width="11.5" bestFit="1" customWidth="1"/>
    <col min="1474" max="1474" width="9.5" bestFit="1" customWidth="1"/>
    <col min="1475" max="1475" width="11.5" bestFit="1" customWidth="1"/>
    <col min="1476" max="1476" width="9" bestFit="1" customWidth="1"/>
    <col min="1477" max="1477" width="11.5" bestFit="1" customWidth="1"/>
    <col min="1478" max="1478" width="10" bestFit="1" customWidth="1"/>
    <col min="1479" max="1479" width="12.5" bestFit="1" customWidth="1"/>
    <col min="1480" max="1480" width="10" bestFit="1" customWidth="1"/>
    <col min="1481" max="1481" width="12.5" bestFit="1" customWidth="1"/>
    <col min="1482" max="1482" width="10" bestFit="1" customWidth="1"/>
    <col min="1483" max="1483" width="12.5" bestFit="1" customWidth="1"/>
    <col min="1484" max="1484" width="10" bestFit="1" customWidth="1"/>
    <col min="1485" max="1485" width="12.5" bestFit="1" customWidth="1"/>
    <col min="1486" max="1486" width="9.5" bestFit="1" customWidth="1"/>
    <col min="1487" max="1487" width="11.5" bestFit="1" customWidth="1"/>
    <col min="1488" max="1488" width="9" bestFit="1" customWidth="1"/>
    <col min="1489" max="1489" width="11.5" bestFit="1" customWidth="1"/>
    <col min="1490" max="1490" width="9" bestFit="1" customWidth="1"/>
    <col min="1491" max="1491" width="11.5" bestFit="1" customWidth="1"/>
    <col min="1492" max="1492" width="9" bestFit="1" customWidth="1"/>
    <col min="1493" max="1493" width="11.5" bestFit="1" customWidth="1"/>
    <col min="1494" max="1494" width="10" bestFit="1" customWidth="1"/>
    <col min="1495" max="1495" width="12.5" bestFit="1" customWidth="1"/>
    <col min="1496" max="1496" width="10" bestFit="1" customWidth="1"/>
    <col min="1497" max="1497" width="12.5" bestFit="1" customWidth="1"/>
    <col min="1498" max="1498" width="10" bestFit="1" customWidth="1"/>
    <col min="1499" max="1499" width="12.5" bestFit="1" customWidth="1"/>
    <col min="1500" max="1500" width="10" bestFit="1" customWidth="1"/>
    <col min="1501" max="1501" width="12.5" bestFit="1" customWidth="1"/>
    <col min="1502" max="1502" width="10" bestFit="1" customWidth="1"/>
    <col min="1503" max="1503" width="12.5" bestFit="1" customWidth="1"/>
    <col min="1504" max="1504" width="9.5" bestFit="1" customWidth="1"/>
    <col min="1505" max="1505" width="11.5" bestFit="1" customWidth="1"/>
    <col min="1506" max="1506" width="9.5" bestFit="1" customWidth="1"/>
    <col min="1507" max="1507" width="11.5" bestFit="1" customWidth="1"/>
    <col min="1508" max="1508" width="9.5" bestFit="1" customWidth="1"/>
    <col min="1509" max="1509" width="11.5" bestFit="1" customWidth="1"/>
    <col min="1510" max="1510" width="10" bestFit="1" customWidth="1"/>
    <col min="1511" max="1511" width="12.5" bestFit="1" customWidth="1"/>
    <col min="1512" max="1512" width="10" bestFit="1" customWidth="1"/>
    <col min="1513" max="1513" width="12.5" bestFit="1" customWidth="1"/>
    <col min="1514" max="1514" width="10" bestFit="1" customWidth="1"/>
    <col min="1515" max="1515" width="12.5" bestFit="1" customWidth="1"/>
    <col min="1516" max="1516" width="10" bestFit="1" customWidth="1"/>
    <col min="1517" max="1517" width="12.5" bestFit="1" customWidth="1"/>
    <col min="1518" max="1518" width="10" bestFit="1" customWidth="1"/>
    <col min="1519" max="1519" width="12.5" bestFit="1" customWidth="1"/>
    <col min="1520" max="1520" width="9" bestFit="1" customWidth="1"/>
    <col min="1521" max="1521" width="9.5" bestFit="1" customWidth="1"/>
    <col min="1522" max="1522" width="11.5" bestFit="1" customWidth="1"/>
    <col min="1523" max="1523" width="9.5" bestFit="1" customWidth="1"/>
    <col min="1524" max="1524" width="11.5" bestFit="1" customWidth="1"/>
    <col min="1525" max="1525" width="10" bestFit="1" customWidth="1"/>
    <col min="1526" max="1526" width="12.5" bestFit="1" customWidth="1"/>
    <col min="1527" max="1527" width="10" bestFit="1" customWidth="1"/>
    <col min="1528" max="1528" width="12.5" bestFit="1" customWidth="1"/>
    <col min="1529" max="1529" width="10" bestFit="1" customWidth="1"/>
    <col min="1530" max="1530" width="12.5" bestFit="1" customWidth="1"/>
    <col min="1531" max="1531" width="10" bestFit="1" customWidth="1"/>
    <col min="1532" max="1532" width="12.5" bestFit="1" customWidth="1"/>
    <col min="1533" max="1533" width="10" bestFit="1" customWidth="1"/>
    <col min="1534" max="1534" width="12.5" bestFit="1" customWidth="1"/>
    <col min="1535" max="1535" width="9" bestFit="1" customWidth="1"/>
    <col min="1536" max="1536" width="11.5" bestFit="1" customWidth="1"/>
    <col min="1537" max="1537" width="10" bestFit="1" customWidth="1"/>
    <col min="1538" max="1538" width="12.5" bestFit="1" customWidth="1"/>
    <col min="1539" max="1539" width="10" bestFit="1" customWidth="1"/>
    <col min="1540" max="1540" width="12.5" bestFit="1" customWidth="1"/>
    <col min="1541" max="1541" width="10" bestFit="1" customWidth="1"/>
    <col min="1542" max="1542" width="12.5" bestFit="1" customWidth="1"/>
    <col min="1543" max="1543" width="10" bestFit="1" customWidth="1"/>
    <col min="1544" max="1544" width="12.5" bestFit="1" customWidth="1"/>
    <col min="1545" max="1545" width="10" bestFit="1" customWidth="1"/>
    <col min="1546" max="1546" width="12.5" bestFit="1" customWidth="1"/>
    <col min="1547" max="1547" width="10" bestFit="1" customWidth="1"/>
    <col min="1548" max="1548" width="12.5" bestFit="1" customWidth="1"/>
    <col min="1549" max="1549" width="10" bestFit="1" customWidth="1"/>
    <col min="1550" max="1550" width="12.5" bestFit="1" customWidth="1"/>
    <col min="1551" max="1551" width="10" bestFit="1" customWidth="1"/>
    <col min="1552" max="1552" width="12.5" bestFit="1" customWidth="1"/>
    <col min="1553" max="1553" width="10" bestFit="1" customWidth="1"/>
    <col min="1554" max="1554" width="12.5" bestFit="1" customWidth="1"/>
    <col min="1555" max="1555" width="10" bestFit="1" customWidth="1"/>
    <col min="1556" max="1556" width="9.5" bestFit="1" customWidth="1"/>
    <col min="1557" max="1557" width="12.5" bestFit="1" customWidth="1"/>
    <col min="1558" max="1558" width="10" bestFit="1" customWidth="1"/>
    <col min="1559" max="1559" width="12.5" bestFit="1" customWidth="1"/>
    <col min="1560" max="1560" width="10" bestFit="1" customWidth="1"/>
    <col min="1561" max="1561" width="12.5" bestFit="1" customWidth="1"/>
    <col min="1562" max="1562" width="10" bestFit="1" customWidth="1"/>
    <col min="1563" max="1563" width="9.5" bestFit="1" customWidth="1"/>
    <col min="1564" max="1564" width="12.5" bestFit="1" customWidth="1"/>
    <col min="1565" max="1565" width="10" bestFit="1" customWidth="1"/>
    <col min="1566" max="1566" width="12.5" bestFit="1" customWidth="1"/>
    <col min="1567" max="1567" width="9" bestFit="1" customWidth="1"/>
    <col min="1568" max="1568" width="11.5" bestFit="1" customWidth="1"/>
    <col min="1569" max="1569" width="9.5" bestFit="1" customWidth="1"/>
    <col min="1570" max="1570" width="11.5" bestFit="1" customWidth="1"/>
    <col min="1571" max="1571" width="9" bestFit="1" customWidth="1"/>
    <col min="1572" max="1572" width="11.5" bestFit="1" customWidth="1"/>
    <col min="1573" max="1573" width="10" bestFit="1" customWidth="1"/>
    <col min="1574" max="1574" width="12.5" bestFit="1" customWidth="1"/>
    <col min="1575" max="1575" width="10" bestFit="1" customWidth="1"/>
    <col min="1576" max="1576" width="12.5" bestFit="1" customWidth="1"/>
    <col min="1577" max="1577" width="10" bestFit="1" customWidth="1"/>
    <col min="1578" max="1578" width="12.5" bestFit="1" customWidth="1"/>
    <col min="1579" max="1579" width="10" bestFit="1" customWidth="1"/>
    <col min="1580" max="1580" width="9.5" bestFit="1" customWidth="1"/>
    <col min="1581" max="1581" width="12.5" bestFit="1" customWidth="1"/>
    <col min="1582" max="1582" width="10" bestFit="1" customWidth="1"/>
    <col min="1583" max="1583" width="12.5" bestFit="1" customWidth="1"/>
    <col min="1584" max="1584" width="10" bestFit="1" customWidth="1"/>
    <col min="1585" max="1585" width="12.5" bestFit="1" customWidth="1"/>
    <col min="1586" max="1586" width="10" bestFit="1" customWidth="1"/>
    <col min="1587" max="1587" width="12.5" bestFit="1" customWidth="1"/>
    <col min="1588" max="1588" width="10" bestFit="1" customWidth="1"/>
    <col min="1589" max="1589" width="12.5" bestFit="1" customWidth="1"/>
    <col min="1590" max="1590" width="11" bestFit="1" customWidth="1"/>
    <col min="1591" max="1591" width="13.5" bestFit="1" customWidth="1"/>
    <col min="1592" max="1592" width="11" bestFit="1" customWidth="1"/>
    <col min="1593" max="1593" width="13.5" bestFit="1" customWidth="1"/>
    <col min="1594" max="1594" width="11" bestFit="1" customWidth="1"/>
    <col min="1595" max="1595" width="13.5" bestFit="1" customWidth="1"/>
    <col min="1596" max="1596" width="10" bestFit="1" customWidth="1"/>
    <col min="1597" max="1597" width="12.5" bestFit="1" customWidth="1"/>
    <col min="1598" max="1598" width="10" bestFit="1" customWidth="1"/>
    <col min="1599" max="1599" width="12.5" bestFit="1" customWidth="1"/>
    <col min="1600" max="1600" width="11" bestFit="1" customWidth="1"/>
    <col min="1601" max="1601" width="13.5" bestFit="1" customWidth="1"/>
    <col min="1602" max="1602" width="11" bestFit="1" customWidth="1"/>
    <col min="1603" max="1603" width="13.5" bestFit="1" customWidth="1"/>
    <col min="1604" max="1604" width="11" bestFit="1" customWidth="1"/>
    <col min="1605" max="1605" width="13.5" bestFit="1" customWidth="1"/>
    <col min="1606" max="1606" width="11" bestFit="1" customWidth="1"/>
    <col min="1607" max="1607" width="13.5" bestFit="1" customWidth="1"/>
    <col min="1608" max="1608" width="10" bestFit="1" customWidth="1"/>
    <col min="1609" max="1609" width="12.5" bestFit="1" customWidth="1"/>
    <col min="1610" max="1610" width="10" bestFit="1" customWidth="1"/>
    <col min="1611" max="1611" width="9.5" bestFit="1" customWidth="1"/>
    <col min="1612" max="1612" width="12.5" bestFit="1" customWidth="1"/>
    <col min="1613" max="1613" width="11" bestFit="1" customWidth="1"/>
    <col min="1614" max="1614" width="13.5" bestFit="1" customWidth="1"/>
    <col min="1615" max="1615" width="11" bestFit="1" customWidth="1"/>
    <col min="1616" max="1616" width="13.5" bestFit="1" customWidth="1"/>
    <col min="1617" max="1617" width="11" bestFit="1" customWidth="1"/>
    <col min="1618" max="1618" width="13.5" bestFit="1" customWidth="1"/>
    <col min="1619" max="1619" width="11" bestFit="1" customWidth="1"/>
    <col min="1620" max="1620" width="13.5" bestFit="1" customWidth="1"/>
    <col min="1621" max="1621" width="9.5" bestFit="1" customWidth="1"/>
    <col min="1622" max="1622" width="11.5" bestFit="1" customWidth="1"/>
    <col min="1623" max="1623" width="10" bestFit="1" customWidth="1"/>
    <col min="1624" max="1624" width="12.5" bestFit="1" customWidth="1"/>
    <col min="1625" max="1625" width="10" bestFit="1" customWidth="1"/>
    <col min="1626" max="1626" width="12.5" bestFit="1" customWidth="1"/>
    <col min="1627" max="1627" width="10" bestFit="1" customWidth="1"/>
    <col min="1628" max="1628" width="12.5" bestFit="1" customWidth="1"/>
    <col min="1629" max="1629" width="10" bestFit="1" customWidth="1"/>
    <col min="1630" max="1630" width="12.5" bestFit="1" customWidth="1"/>
    <col min="1631" max="1631" width="10" bestFit="1" customWidth="1"/>
    <col min="1632" max="1632" width="5.83203125" bestFit="1" customWidth="1"/>
    <col min="1633" max="1633" width="9.5" bestFit="1" customWidth="1"/>
    <col min="1634" max="1634" width="12.5" bestFit="1" customWidth="1"/>
    <col min="1635" max="1635" width="10" bestFit="1" customWidth="1"/>
    <col min="1636" max="1636" width="9.5" bestFit="1" customWidth="1"/>
    <col min="1637" max="1637" width="12.5" bestFit="1" customWidth="1"/>
    <col min="1638" max="1638" width="10" bestFit="1" customWidth="1"/>
    <col min="1639" max="1639" width="12.5" bestFit="1" customWidth="1"/>
    <col min="1640" max="1640" width="10" bestFit="1" customWidth="1"/>
    <col min="1641" max="1641" width="12.5" bestFit="1" customWidth="1"/>
    <col min="1642" max="1642" width="10" bestFit="1" customWidth="1"/>
    <col min="1643" max="1643" width="12.5" bestFit="1" customWidth="1"/>
    <col min="1644" max="1644" width="10" bestFit="1" customWidth="1"/>
    <col min="1645" max="1645" width="12.5" bestFit="1" customWidth="1"/>
    <col min="1646" max="1646" width="10" bestFit="1" customWidth="1"/>
    <col min="1647" max="1647" width="12.5" bestFit="1" customWidth="1"/>
    <col min="1648" max="1648" width="9.5" bestFit="1" customWidth="1"/>
    <col min="1649" max="1649" width="11.5" bestFit="1" customWidth="1"/>
    <col min="1650" max="1650" width="9.5" bestFit="1" customWidth="1"/>
    <col min="1651" max="1651" width="11.5" bestFit="1" customWidth="1"/>
    <col min="1652" max="1652" width="10" bestFit="1" customWidth="1"/>
    <col min="1653" max="1653" width="9.5" bestFit="1" customWidth="1"/>
    <col min="1654" max="1654" width="12.5" bestFit="1" customWidth="1"/>
    <col min="1655" max="1655" width="10" bestFit="1" customWidth="1"/>
    <col min="1656" max="1656" width="12.5" bestFit="1" customWidth="1"/>
    <col min="1657" max="1657" width="10" bestFit="1" customWidth="1"/>
    <col min="1658" max="1658" width="12.5" bestFit="1" customWidth="1"/>
    <col min="1659" max="1659" width="10" bestFit="1" customWidth="1"/>
    <col min="1660" max="1660" width="12.5" bestFit="1" customWidth="1"/>
    <col min="1661" max="1661" width="9" bestFit="1" customWidth="1"/>
    <col min="1662" max="1662" width="11.5" bestFit="1" customWidth="1"/>
    <col min="1663" max="1663" width="9.5" bestFit="1" customWidth="1"/>
    <col min="1664" max="1664" width="11.5" bestFit="1" customWidth="1"/>
    <col min="1665" max="1665" width="10" bestFit="1" customWidth="1"/>
    <col min="1666" max="1666" width="12.5" bestFit="1" customWidth="1"/>
    <col min="1667" max="1667" width="10" bestFit="1" customWidth="1"/>
    <col min="1668" max="1668" width="9.5" bestFit="1" customWidth="1"/>
    <col min="1669" max="1669" width="12.5" bestFit="1" customWidth="1"/>
    <col min="1670" max="1670" width="10" bestFit="1" customWidth="1"/>
    <col min="1671" max="1671" width="12.5" bestFit="1" customWidth="1"/>
    <col min="1672" max="1672" width="10" bestFit="1" customWidth="1"/>
    <col min="1673" max="1673" width="12.5" bestFit="1" customWidth="1"/>
    <col min="1674" max="1674" width="10" bestFit="1" customWidth="1"/>
    <col min="1675" max="1675" width="12.5" bestFit="1" customWidth="1"/>
    <col min="1676" max="1676" width="10" bestFit="1" customWidth="1"/>
    <col min="1677" max="1677" width="12.5" bestFit="1" customWidth="1"/>
    <col min="1678" max="1678" width="9.5" bestFit="1" customWidth="1"/>
    <col min="1679" max="1679" width="11.5" bestFit="1" customWidth="1"/>
    <col min="1680" max="1680" width="9.5" bestFit="1" customWidth="1"/>
    <col min="1681" max="1681" width="11.5" bestFit="1" customWidth="1"/>
    <col min="1682" max="1682" width="9.5" bestFit="1" customWidth="1"/>
    <col min="1683" max="1683" width="11.5" bestFit="1" customWidth="1"/>
    <col min="1684" max="1684" width="10" bestFit="1" customWidth="1"/>
    <col min="1685" max="1685" width="12.5" bestFit="1" customWidth="1"/>
    <col min="1686" max="1686" width="10" bestFit="1" customWidth="1"/>
    <col min="1687" max="1687" width="12.5" bestFit="1" customWidth="1"/>
    <col min="1688" max="1688" width="10" bestFit="1" customWidth="1"/>
    <col min="1689" max="1689" width="9.5" bestFit="1" customWidth="1"/>
    <col min="1690" max="1690" width="12.5" bestFit="1" customWidth="1"/>
    <col min="1691" max="1691" width="10" bestFit="1" customWidth="1"/>
    <col min="1692" max="1692" width="12.5" bestFit="1" customWidth="1"/>
    <col min="1693" max="1693" width="10" bestFit="1" customWidth="1"/>
    <col min="1694" max="1694" width="12.5" bestFit="1" customWidth="1"/>
    <col min="1695" max="1695" width="10" bestFit="1" customWidth="1"/>
    <col min="1696" max="1696" width="12.5" bestFit="1" customWidth="1"/>
    <col min="1697" max="1697" width="10" bestFit="1" customWidth="1"/>
    <col min="1698" max="1698" width="12.5" bestFit="1" customWidth="1"/>
    <col min="1699" max="1699" width="10" bestFit="1" customWidth="1"/>
    <col min="1700" max="1700" width="12.5" bestFit="1" customWidth="1"/>
    <col min="1701" max="1701" width="9" bestFit="1" customWidth="1"/>
    <col min="1702" max="1702" width="11.5" bestFit="1" customWidth="1"/>
    <col min="1703" max="1703" width="9.5" bestFit="1" customWidth="1"/>
    <col min="1704" max="1704" width="11.5" bestFit="1" customWidth="1"/>
    <col min="1705" max="1705" width="9.5" bestFit="1" customWidth="1"/>
    <col min="1706" max="1706" width="11.5" bestFit="1" customWidth="1"/>
    <col min="1707" max="1707" width="10" bestFit="1" customWidth="1"/>
    <col min="1708" max="1708" width="12.5" bestFit="1" customWidth="1"/>
    <col min="1709" max="1709" width="10" bestFit="1" customWidth="1"/>
    <col min="1710" max="1710" width="12.5" bestFit="1" customWidth="1"/>
    <col min="1711" max="1711" width="10" bestFit="1" customWidth="1"/>
    <col min="1712" max="1712" width="12.5" bestFit="1" customWidth="1"/>
    <col min="1713" max="1713" width="9" bestFit="1" customWidth="1"/>
    <col min="1714" max="1714" width="11.5" bestFit="1" customWidth="1"/>
    <col min="1715" max="1715" width="10" bestFit="1" customWidth="1"/>
    <col min="1716" max="1716" width="12.5" bestFit="1" customWidth="1"/>
    <col min="1717" max="1717" width="10" bestFit="1" customWidth="1"/>
    <col min="1718" max="1718" width="12.5" bestFit="1" customWidth="1"/>
    <col min="1719" max="1719" width="10" bestFit="1" customWidth="1"/>
    <col min="1720" max="1720" width="12.5" bestFit="1" customWidth="1"/>
    <col min="1721" max="1721" width="10" bestFit="1" customWidth="1"/>
    <col min="1722" max="1722" width="12.5" bestFit="1" customWidth="1"/>
    <col min="1723" max="1723" width="10" bestFit="1" customWidth="1"/>
    <col min="1724" max="1724" width="12.5" bestFit="1" customWidth="1"/>
    <col min="1725" max="1725" width="10" bestFit="1" customWidth="1"/>
    <col min="1726" max="1726" width="12.5" bestFit="1" customWidth="1"/>
    <col min="1727" max="1727" width="9" bestFit="1" customWidth="1"/>
    <col min="1728" max="1728" width="11.5" bestFit="1" customWidth="1"/>
    <col min="1729" max="1729" width="9" bestFit="1" customWidth="1"/>
    <col min="1730" max="1730" width="9.5" bestFit="1" customWidth="1"/>
    <col min="1731" max="1731" width="11.5" bestFit="1" customWidth="1"/>
    <col min="1732" max="1732" width="9.5" bestFit="1" customWidth="1"/>
    <col min="1733" max="1733" width="11.5" bestFit="1" customWidth="1"/>
    <col min="1734" max="1734" width="9" bestFit="1" customWidth="1"/>
    <col min="1735" max="1735" width="11.5" bestFit="1" customWidth="1"/>
    <col min="1736" max="1736" width="10" bestFit="1" customWidth="1"/>
    <col min="1737" max="1737" width="12.5" bestFit="1" customWidth="1"/>
    <col min="1738" max="1738" width="10" bestFit="1" customWidth="1"/>
    <col min="1739" max="1739" width="12.5" bestFit="1" customWidth="1"/>
    <col min="1740" max="1740" width="10" bestFit="1" customWidth="1"/>
    <col min="1741" max="1741" width="12.5" bestFit="1" customWidth="1"/>
    <col min="1742" max="1742" width="10" bestFit="1" customWidth="1"/>
    <col min="1743" max="1743" width="12.5" bestFit="1" customWidth="1"/>
    <col min="1744" max="1744" width="9" bestFit="1" customWidth="1"/>
    <col min="1745" max="1745" width="11.5" bestFit="1" customWidth="1"/>
    <col min="1746" max="1746" width="9.5" bestFit="1" customWidth="1"/>
    <col min="1747" max="1747" width="11.5" bestFit="1" customWidth="1"/>
    <col min="1748" max="1748" width="10" bestFit="1" customWidth="1"/>
    <col min="1749" max="1749" width="12.5" bestFit="1" customWidth="1"/>
    <col min="1750" max="1750" width="10" bestFit="1" customWidth="1"/>
    <col min="1751" max="1751" width="12.5" bestFit="1" customWidth="1"/>
    <col min="1752" max="1752" width="9.5" bestFit="1" customWidth="1"/>
    <col min="1753" max="1753" width="11.5" bestFit="1" customWidth="1"/>
    <col min="1754" max="1754" width="9.5" bestFit="1" customWidth="1"/>
    <col min="1755" max="1755" width="11.5" bestFit="1" customWidth="1"/>
    <col min="1756" max="1756" width="10" bestFit="1" customWidth="1"/>
    <col min="1757" max="1757" width="12.5" bestFit="1" customWidth="1"/>
    <col min="1758" max="1758" width="10" bestFit="1" customWidth="1"/>
    <col min="1759" max="1759" width="12.5" bestFit="1" customWidth="1"/>
    <col min="1760" max="1760" width="10" bestFit="1" customWidth="1"/>
    <col min="1761" max="1761" width="12.5" bestFit="1" customWidth="1"/>
    <col min="1762" max="1762" width="10" bestFit="1" customWidth="1"/>
    <col min="1763" max="1763" width="12.5" bestFit="1" customWidth="1"/>
    <col min="1764" max="1764" width="11" bestFit="1" customWidth="1"/>
    <col min="1765" max="1765" width="13.5" bestFit="1" customWidth="1"/>
    <col min="1766" max="1766" width="11" bestFit="1" customWidth="1"/>
    <col min="1767" max="1767" width="13.5" bestFit="1" customWidth="1"/>
    <col min="1768" max="1768" width="11" bestFit="1" customWidth="1"/>
    <col min="1769" max="1769" width="13.5" bestFit="1" customWidth="1"/>
    <col min="1770" max="1770" width="11" bestFit="1" customWidth="1"/>
    <col min="1771" max="1771" width="13.5" bestFit="1" customWidth="1"/>
    <col min="1772" max="1772" width="11" bestFit="1" customWidth="1"/>
    <col min="1773" max="1773" width="13.5" bestFit="1" customWidth="1"/>
    <col min="1774" max="1774" width="11" bestFit="1" customWidth="1"/>
    <col min="1775" max="1775" width="13.5" bestFit="1" customWidth="1"/>
    <col min="1776" max="1776" width="11" bestFit="1" customWidth="1"/>
    <col min="1777" max="1777" width="13.5" bestFit="1" customWidth="1"/>
    <col min="1778" max="1778" width="11" bestFit="1" customWidth="1"/>
    <col min="1779" max="1779" width="13.5" bestFit="1" customWidth="1"/>
    <col min="1780" max="1780" width="11" bestFit="1" customWidth="1"/>
    <col min="1781" max="1781" width="13.5" bestFit="1" customWidth="1"/>
    <col min="1782" max="1782" width="11" bestFit="1" customWidth="1"/>
    <col min="1783" max="1783" width="13.5" bestFit="1" customWidth="1"/>
    <col min="1784" max="1784" width="11" bestFit="1" customWidth="1"/>
    <col min="1785" max="1785" width="13.5" bestFit="1" customWidth="1"/>
    <col min="1786" max="1786" width="11" bestFit="1" customWidth="1"/>
    <col min="1787" max="1787" width="13.5" bestFit="1" customWidth="1"/>
    <col min="1788" max="1788" width="11" bestFit="1" customWidth="1"/>
    <col min="1789" max="1789" width="13.5" bestFit="1" customWidth="1"/>
    <col min="1790" max="1790" width="11" bestFit="1" customWidth="1"/>
    <col min="1791" max="1791" width="13.5" bestFit="1" customWidth="1"/>
    <col min="1792" max="1792" width="10" bestFit="1" customWidth="1"/>
    <col min="1793" max="1793" width="12.5" bestFit="1" customWidth="1"/>
    <col min="1794" max="1794" width="10" bestFit="1" customWidth="1"/>
    <col min="1795" max="1795" width="12.5" bestFit="1" customWidth="1"/>
    <col min="1796" max="1796" width="11" bestFit="1" customWidth="1"/>
    <col min="1797" max="1797" width="13.5" bestFit="1" customWidth="1"/>
    <col min="1798" max="1798" width="11" bestFit="1" customWidth="1"/>
    <col min="1799" max="1799" width="13.5" bestFit="1" customWidth="1"/>
    <col min="1800" max="1800" width="11" bestFit="1" customWidth="1"/>
    <col min="1801" max="1801" width="13.5" bestFit="1" customWidth="1"/>
    <col min="1802" max="1802" width="11" bestFit="1" customWidth="1"/>
    <col min="1803" max="1803" width="13.5" bestFit="1" customWidth="1"/>
    <col min="1804" max="1804" width="11" bestFit="1" customWidth="1"/>
    <col min="1805" max="1805" width="13.5" bestFit="1" customWidth="1"/>
    <col min="1806" max="1806" width="11" bestFit="1" customWidth="1"/>
    <col min="1807" max="1807" width="13.5" bestFit="1" customWidth="1"/>
    <col min="1808" max="1808" width="11" bestFit="1" customWidth="1"/>
    <col min="1809" max="1809" width="13.5" bestFit="1" customWidth="1"/>
    <col min="1810" max="1810" width="11" bestFit="1" customWidth="1"/>
    <col min="1811" max="1811" width="13.5" bestFit="1" customWidth="1"/>
    <col min="1812" max="1812" width="10" bestFit="1" customWidth="1"/>
    <col min="1813" max="1813" width="12.5" bestFit="1" customWidth="1"/>
    <col min="1814" max="1814" width="10" bestFit="1" customWidth="1"/>
    <col min="1815" max="1815" width="12.5" bestFit="1" customWidth="1"/>
  </cols>
  <sheetData>
    <row r="1" spans="1:5" x14ac:dyDescent="0.2">
      <c r="A1" s="16" t="s">
        <v>2092</v>
      </c>
      <c r="B1" s="16" t="s">
        <v>2069</v>
      </c>
    </row>
    <row r="2" spans="1:5" x14ac:dyDescent="0.2">
      <c r="A2" s="7" t="s">
        <v>2064</v>
      </c>
      <c r="B2" t="s">
        <v>2069</v>
      </c>
    </row>
    <row r="4" spans="1:5" x14ac:dyDescent="0.2">
      <c r="A4" s="7" t="s">
        <v>2073</v>
      </c>
      <c r="B4" s="7" t="s">
        <v>2068</v>
      </c>
    </row>
    <row r="5" spans="1:5" x14ac:dyDescent="0.2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513D-434D-5E47-8844-FFBF8EA32524}">
  <sheetPr codeName="Sheet5"/>
  <dimension ref="A1:I13"/>
  <sheetViews>
    <sheetView workbookViewId="0">
      <selection activeCell="F3" sqref="F3"/>
    </sheetView>
  </sheetViews>
  <sheetFormatPr baseColWidth="10" defaultRowHeight="16" x14ac:dyDescent="0.2"/>
  <cols>
    <col min="1" max="1" width="17" customWidth="1"/>
  </cols>
  <sheetData>
    <row r="1" spans="1:9" ht="34" x14ac:dyDescent="0.2">
      <c r="A1" s="12" t="s">
        <v>2074</v>
      </c>
      <c r="B1" s="12" t="s">
        <v>2075</v>
      </c>
      <c r="C1" s="12" t="s">
        <v>2076</v>
      </c>
      <c r="D1" s="12" t="s">
        <v>2077</v>
      </c>
      <c r="E1" s="12" t="s">
        <v>2078</v>
      </c>
      <c r="F1" s="12" t="s">
        <v>2079</v>
      </c>
      <c r="G1" s="12" t="s">
        <v>2081</v>
      </c>
      <c r="H1" s="12" t="s">
        <v>2080</v>
      </c>
      <c r="I1" s="12"/>
    </row>
    <row r="2" spans="1:9" x14ac:dyDescent="0.2">
      <c r="A2" t="s">
        <v>2106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9" x14ac:dyDescent="0.2">
      <c r="A3" t="s">
        <v>2082</v>
      </c>
      <c r="B3">
        <f>COUNTIFS(Crowdfunding!$G:$G,"successful",Crowdfunding!$D:$D,"&gt;=1000",Crowdfunding!D:D,"&lt;5000")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9" x14ac:dyDescent="0.2">
      <c r="A4" t="s">
        <v>2083</v>
      </c>
      <c r="B4">
        <f>COUNTIFS(Crowdfunding!$G:$G,"successful",Crowdfunding!$D:$D,"&gt;=5000",Crowdfunding!$D:$D,"&lt;10000")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9" x14ac:dyDescent="0.2">
      <c r="A5" t="s">
        <v>2084</v>
      </c>
      <c r="B5">
        <f>COUNTIFS(Crowdfunding!$G:$G,"successful",Crowdfunding!$D:$D,"&gt;=10000",Crowdfunding!$D:$D,"&lt;15000")</f>
        <v>4</v>
      </c>
      <c r="C5">
        <f>COUNTIFS(Crowdfunding!$G:$G,"failed",Crowdfunding!$D:$D,"&gt;=10000",Crowdfunding!$D:$D,"&lt;15000")</f>
        <v>5</v>
      </c>
      <c r="D5">
        <f>COUNTIFS(Crowdfunding!$G:$G,"cacenled",Crowdfunding!$D:$D,"&gt;=10000",Crowdfunding!$D:$D,"&lt;15000")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9" x14ac:dyDescent="0.2">
      <c r="A6" t="s">
        <v>2085</v>
      </c>
      <c r="B6">
        <f>COUNTIFS(Crowdfunding!$G:$G,"successful",Crowdfunding!$D:$D,"&gt;15000",Crowdfunding!$D:$D,"&lt;20000")</f>
        <v>10</v>
      </c>
      <c r="C6">
        <f>COUNTIFS(Crowdfunding!$G:$G,"failed",Crowdfunding!$D:$D,"&gt;15000",Crowdfunding!$D:$D,"&lt;20000")</f>
        <v>0</v>
      </c>
      <c r="D6">
        <f>COUNTIFS(Crowdfunding!$G:$G,"canceled",Crowdfunding!$D:$D,"&gt;15000",Crowdfunding!$D:$D,"&lt;20000")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9" x14ac:dyDescent="0.2">
      <c r="A7" t="s">
        <v>2086</v>
      </c>
      <c r="B7">
        <f>COUNTIFS(Crowdfunding!$G:$G,"successful",Crowdfunding!$D:$D,"&gt;=20000",Crowdfunding!$D:$D,"&lt;25000")</f>
        <v>7</v>
      </c>
      <c r="C7">
        <f>COUNTIFS(Crowdfunding!$G:$G,"failed",Crowdfunding!$D:$D,"&gt;=20000",Crowdfunding!$D:$D,"&lt;25000")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9" x14ac:dyDescent="0.2">
      <c r="A8" t="s">
        <v>2087</v>
      </c>
      <c r="B8">
        <f>COUNTIFS(Crowdfunding!$G:$G,"successful",Crowdfunding!$D:$D,"&gt;=25000",Crowdfunding!$D:$D,"&lt;30000")</f>
        <v>11</v>
      </c>
      <c r="C8">
        <f>COUNTIFS(Crowdfunding!$G:$G,"failed",Crowdfunding!$D:$D,"&gt;=25000",Crowdfunding!$D:$D,"&lt;30000")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9" x14ac:dyDescent="0.2">
      <c r="A9" t="s">
        <v>2088</v>
      </c>
      <c r="B9">
        <f>COUNTIFS(Crowdfunding!$G:$G,"successful",Crowdfunding!$D:$D,"&gt;=30000",Crowdfunding!$D:$D,"&lt;35000")</f>
        <v>7</v>
      </c>
      <c r="C9">
        <f>COUNTIFS(Crowdfunding!$G:$G,"failed",Crowdfunding!$D:$D,"&gt;=30000",Crowdfunding!$D:$D,"&lt;35000")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9" x14ac:dyDescent="0.2">
      <c r="A10" t="s">
        <v>2089</v>
      </c>
      <c r="B10">
        <f>COUNTIFS(Crowdfunding!$G:$G,"successful",Crowdfunding!$D:$D,"&gt;=35000",Crowdfunding!$D:$D,"&lt;40000")</f>
        <v>8</v>
      </c>
      <c r="C10">
        <f>COUNTIFS(Crowdfunding!$G:$G,"failed",Crowdfunding!$D:$D,"&gt;=35000",Crowdfunding!$D:$D,"&lt;40000")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9" x14ac:dyDescent="0.2">
      <c r="A11" t="s">
        <v>2090</v>
      </c>
      <c r="B11">
        <f>COUNTIFS(Crowdfunding!$G:$G,"successful",Crowdfunding!$D:$D,"&gt;=40000",Crowdfunding!$D:$D,"&lt;45000")</f>
        <v>11</v>
      </c>
      <c r="C11">
        <f>COUNTIFS(Crowdfunding!$G:$G,"failed",Crowdfunding!$D:$D,"&gt;=40000",Crowdfunding!$D:$D,"&lt;45000")</f>
        <v>3</v>
      </c>
      <c r="D11">
        <f>COUNTIFS(Crowdfunding!$G:$G,"canceled",Crowdfunding!$D:$D,"&gt;=",Crowdfunding!$D:$D,"&lt;45000")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9" x14ac:dyDescent="0.2">
      <c r="A12" t="s">
        <v>2091</v>
      </c>
      <c r="B12">
        <f>COUNTIFS(Crowdfunding!$G:$G,"successful",Crowdfunding!$D:$D,"&gt;=45000",Crowdfunding!$D:$D,"&lt;50000")</f>
        <v>8</v>
      </c>
      <c r="C12">
        <f>COUNTIFS(Crowdfunding!$G:$G,"failed",Crowdfunding!$D:$D,"&gt;=45000",Crowdfunding!$D:$D,"&lt;50000")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9" x14ac:dyDescent="0.2">
      <c r="A13" t="s">
        <v>2105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86A1-1AC8-BF4A-8F97-C5AA1D1C1352}">
  <sheetPr codeName="Sheet6"/>
  <dimension ref="A4:H569"/>
  <sheetViews>
    <sheetView tabSelected="1" topLeftCell="B20" zoomScaleNormal="100" workbookViewId="0">
      <selection activeCell="F38" sqref="F38"/>
    </sheetView>
  </sheetViews>
  <sheetFormatPr baseColWidth="10" defaultRowHeight="16" x14ac:dyDescent="0.2"/>
  <cols>
    <col min="2" max="2" width="12.83203125" customWidth="1"/>
    <col min="6" max="6" width="18.83203125" customWidth="1"/>
    <col min="7" max="7" width="15.6640625" bestFit="1" customWidth="1"/>
    <col min="8" max="8" width="14.6640625" bestFit="1" customWidth="1"/>
  </cols>
  <sheetData>
    <row r="4" spans="1:4" x14ac:dyDescent="0.2">
      <c r="A4" t="s">
        <v>2107</v>
      </c>
      <c r="B4" t="s">
        <v>5</v>
      </c>
      <c r="C4" t="s">
        <v>2107</v>
      </c>
      <c r="D4" t="s">
        <v>5</v>
      </c>
    </row>
    <row r="5" spans="1:4" x14ac:dyDescent="0.2">
      <c r="A5" t="s">
        <v>20</v>
      </c>
      <c r="B5">
        <v>158</v>
      </c>
      <c r="C5" t="s">
        <v>14</v>
      </c>
      <c r="D5">
        <v>0</v>
      </c>
    </row>
    <row r="6" spans="1:4" x14ac:dyDescent="0.2">
      <c r="A6" t="s">
        <v>20</v>
      </c>
      <c r="B6">
        <v>1425</v>
      </c>
      <c r="C6" t="s">
        <v>14</v>
      </c>
      <c r="D6">
        <v>24</v>
      </c>
    </row>
    <row r="7" spans="1:4" x14ac:dyDescent="0.2">
      <c r="A7" t="s">
        <v>20</v>
      </c>
      <c r="B7">
        <v>174</v>
      </c>
      <c r="C7" t="s">
        <v>14</v>
      </c>
      <c r="D7">
        <v>53</v>
      </c>
    </row>
    <row r="8" spans="1:4" x14ac:dyDescent="0.2">
      <c r="A8" t="s">
        <v>20</v>
      </c>
      <c r="B8">
        <v>227</v>
      </c>
      <c r="C8" t="s">
        <v>14</v>
      </c>
      <c r="D8">
        <v>18</v>
      </c>
    </row>
    <row r="9" spans="1:4" x14ac:dyDescent="0.2">
      <c r="A9" t="s">
        <v>20</v>
      </c>
      <c r="B9">
        <v>220</v>
      </c>
      <c r="C9" t="s">
        <v>14</v>
      </c>
      <c r="D9">
        <v>44</v>
      </c>
    </row>
    <row r="10" spans="1:4" x14ac:dyDescent="0.2">
      <c r="A10" t="s">
        <v>20</v>
      </c>
      <c r="B10">
        <v>98</v>
      </c>
      <c r="C10" t="s">
        <v>14</v>
      </c>
      <c r="D10">
        <v>27</v>
      </c>
    </row>
    <row r="11" spans="1:4" x14ac:dyDescent="0.2">
      <c r="A11" t="s">
        <v>20</v>
      </c>
      <c r="B11">
        <v>100</v>
      </c>
      <c r="C11" t="s">
        <v>14</v>
      </c>
      <c r="D11">
        <v>55</v>
      </c>
    </row>
    <row r="12" spans="1:4" x14ac:dyDescent="0.2">
      <c r="A12" t="s">
        <v>20</v>
      </c>
      <c r="B12">
        <v>1249</v>
      </c>
      <c r="C12" t="s">
        <v>14</v>
      </c>
      <c r="D12">
        <v>200</v>
      </c>
    </row>
    <row r="13" spans="1:4" x14ac:dyDescent="0.2">
      <c r="A13" t="s">
        <v>20</v>
      </c>
      <c r="B13">
        <v>1396</v>
      </c>
      <c r="C13" t="s">
        <v>14</v>
      </c>
      <c r="D13">
        <v>452</v>
      </c>
    </row>
    <row r="14" spans="1:4" x14ac:dyDescent="0.2">
      <c r="A14" t="s">
        <v>20</v>
      </c>
      <c r="B14">
        <v>890</v>
      </c>
      <c r="C14" t="s">
        <v>14</v>
      </c>
      <c r="D14">
        <v>674</v>
      </c>
    </row>
    <row r="15" spans="1:4" x14ac:dyDescent="0.2">
      <c r="A15" t="s">
        <v>20</v>
      </c>
      <c r="B15">
        <v>142</v>
      </c>
      <c r="C15" t="s">
        <v>14</v>
      </c>
      <c r="D15">
        <v>558</v>
      </c>
    </row>
    <row r="16" spans="1:4" x14ac:dyDescent="0.2">
      <c r="A16" t="s">
        <v>20</v>
      </c>
      <c r="B16">
        <v>2673</v>
      </c>
      <c r="C16" t="s">
        <v>14</v>
      </c>
      <c r="D16">
        <v>15</v>
      </c>
    </row>
    <row r="17" spans="1:8" x14ac:dyDescent="0.2">
      <c r="A17" t="s">
        <v>20</v>
      </c>
      <c r="B17">
        <v>163</v>
      </c>
      <c r="C17" t="s">
        <v>14</v>
      </c>
      <c r="D17">
        <v>2307</v>
      </c>
    </row>
    <row r="18" spans="1:8" x14ac:dyDescent="0.2">
      <c r="A18" t="s">
        <v>20</v>
      </c>
      <c r="B18">
        <v>2220</v>
      </c>
      <c r="C18" t="s">
        <v>14</v>
      </c>
      <c r="D18">
        <v>88</v>
      </c>
    </row>
    <row r="19" spans="1:8" x14ac:dyDescent="0.2">
      <c r="A19" t="s">
        <v>20</v>
      </c>
      <c r="B19">
        <v>1606</v>
      </c>
      <c r="C19" t="s">
        <v>14</v>
      </c>
      <c r="D19">
        <v>48</v>
      </c>
    </row>
    <row r="20" spans="1:8" x14ac:dyDescent="0.2">
      <c r="A20" t="s">
        <v>20</v>
      </c>
      <c r="B20">
        <v>129</v>
      </c>
      <c r="C20" t="s">
        <v>14</v>
      </c>
      <c r="D20">
        <v>1</v>
      </c>
    </row>
    <row r="21" spans="1:8" x14ac:dyDescent="0.2">
      <c r="A21" t="s">
        <v>20</v>
      </c>
      <c r="B21">
        <v>226</v>
      </c>
      <c r="C21" t="s">
        <v>14</v>
      </c>
      <c r="D21">
        <v>1467</v>
      </c>
    </row>
    <row r="22" spans="1:8" x14ac:dyDescent="0.2">
      <c r="A22" t="s">
        <v>20</v>
      </c>
      <c r="B22">
        <v>5419</v>
      </c>
      <c r="C22" t="s">
        <v>14</v>
      </c>
      <c r="D22">
        <v>75</v>
      </c>
    </row>
    <row r="23" spans="1:8" x14ac:dyDescent="0.2">
      <c r="A23" t="s">
        <v>20</v>
      </c>
      <c r="B23">
        <v>165</v>
      </c>
      <c r="C23" t="s">
        <v>14</v>
      </c>
      <c r="D23">
        <v>120</v>
      </c>
    </row>
    <row r="24" spans="1:8" x14ac:dyDescent="0.2">
      <c r="A24" t="s">
        <v>20</v>
      </c>
      <c r="B24">
        <v>1965</v>
      </c>
      <c r="C24" t="s">
        <v>14</v>
      </c>
      <c r="D24">
        <v>2253</v>
      </c>
    </row>
    <row r="25" spans="1:8" x14ac:dyDescent="0.2">
      <c r="A25" t="s">
        <v>20</v>
      </c>
      <c r="B25">
        <v>16</v>
      </c>
      <c r="C25" t="s">
        <v>14</v>
      </c>
      <c r="D25">
        <v>5</v>
      </c>
    </row>
    <row r="26" spans="1:8" x14ac:dyDescent="0.2">
      <c r="A26" t="s">
        <v>20</v>
      </c>
      <c r="B26">
        <v>107</v>
      </c>
      <c r="C26" t="s">
        <v>14</v>
      </c>
      <c r="D26">
        <v>38</v>
      </c>
      <c r="F26" s="14" t="s">
        <v>2114</v>
      </c>
      <c r="G26" s="14" t="s">
        <v>2115</v>
      </c>
      <c r="H26" s="14" t="s">
        <v>2116</v>
      </c>
    </row>
    <row r="27" spans="1:8" x14ac:dyDescent="0.2">
      <c r="A27" t="s">
        <v>20</v>
      </c>
      <c r="B27">
        <v>134</v>
      </c>
      <c r="C27" t="s">
        <v>14</v>
      </c>
      <c r="D27">
        <v>12</v>
      </c>
      <c r="F27" s="14"/>
      <c r="G27" s="14"/>
      <c r="H27" s="14"/>
    </row>
    <row r="28" spans="1:8" x14ac:dyDescent="0.2">
      <c r="A28" t="s">
        <v>20</v>
      </c>
      <c r="B28">
        <v>198</v>
      </c>
      <c r="C28" t="s">
        <v>14</v>
      </c>
      <c r="D28">
        <v>1684</v>
      </c>
      <c r="F28" s="14" t="s">
        <v>2108</v>
      </c>
      <c r="G28" s="15">
        <f>AVERAGE(B5:B569)</f>
        <v>851.14690265486729</v>
      </c>
      <c r="H28" s="15">
        <f>AVERAGE(D5:D368)</f>
        <v>585.61538461538464</v>
      </c>
    </row>
    <row r="29" spans="1:8" x14ac:dyDescent="0.2">
      <c r="A29" t="s">
        <v>20</v>
      </c>
      <c r="B29">
        <v>111</v>
      </c>
      <c r="C29" t="s">
        <v>14</v>
      </c>
      <c r="D29">
        <v>56</v>
      </c>
      <c r="F29" s="14" t="s">
        <v>2109</v>
      </c>
      <c r="G29" s="15">
        <f>MEDIAN(B5:B569)</f>
        <v>201</v>
      </c>
      <c r="H29" s="15">
        <f>MEDIAN(D5:D368)</f>
        <v>114.5</v>
      </c>
    </row>
    <row r="30" spans="1:8" x14ac:dyDescent="0.2">
      <c r="A30" t="s">
        <v>20</v>
      </c>
      <c r="B30">
        <v>222</v>
      </c>
      <c r="C30" t="s">
        <v>14</v>
      </c>
      <c r="D30">
        <v>838</v>
      </c>
      <c r="F30" s="14" t="s">
        <v>2110</v>
      </c>
      <c r="G30" s="15">
        <f>MIN(B5:B569)</f>
        <v>16</v>
      </c>
      <c r="H30" s="15">
        <f>MIN(D5:D368)</f>
        <v>0</v>
      </c>
    </row>
    <row r="31" spans="1:8" x14ac:dyDescent="0.2">
      <c r="A31" t="s">
        <v>20</v>
      </c>
      <c r="B31">
        <v>6212</v>
      </c>
      <c r="C31" t="s">
        <v>14</v>
      </c>
      <c r="D31">
        <v>1000</v>
      </c>
      <c r="F31" s="14" t="s">
        <v>2111</v>
      </c>
      <c r="G31" s="15">
        <f>MAX(B5:B569)</f>
        <v>7295</v>
      </c>
      <c r="H31" s="15">
        <f>MAX(D5:D368)</f>
        <v>6080</v>
      </c>
    </row>
    <row r="32" spans="1:8" x14ac:dyDescent="0.2">
      <c r="A32" t="s">
        <v>20</v>
      </c>
      <c r="B32">
        <v>98</v>
      </c>
      <c r="C32" t="s">
        <v>14</v>
      </c>
      <c r="D32">
        <v>1482</v>
      </c>
      <c r="F32" s="14" t="s">
        <v>2112</v>
      </c>
      <c r="G32" s="15">
        <f>_xlfn.VAR.P(B5:B569)</f>
        <v>1603373.7324019109</v>
      </c>
      <c r="H32" s="15">
        <f>_xlfn.VAR.P(D5:D368)</f>
        <v>921574.68174133555</v>
      </c>
    </row>
    <row r="33" spans="1:8" x14ac:dyDescent="0.2">
      <c r="A33" t="s">
        <v>20</v>
      </c>
      <c r="B33">
        <v>92</v>
      </c>
      <c r="C33" t="s">
        <v>14</v>
      </c>
      <c r="D33">
        <v>106</v>
      </c>
      <c r="F33" s="14" t="s">
        <v>2113</v>
      </c>
      <c r="G33" s="15">
        <f>_xlfn.STDEV.P(B5:B569)</f>
        <v>1266.2439466397898</v>
      </c>
      <c r="H33" s="15">
        <f>_xlfn.STDEV.P(D5:D368)</f>
        <v>959.98681331637863</v>
      </c>
    </row>
    <row r="34" spans="1:8" x14ac:dyDescent="0.2">
      <c r="A34" t="s">
        <v>20</v>
      </c>
      <c r="B34">
        <v>149</v>
      </c>
      <c r="C34" t="s">
        <v>14</v>
      </c>
      <c r="D34">
        <v>679</v>
      </c>
    </row>
    <row r="35" spans="1:8" x14ac:dyDescent="0.2">
      <c r="A35" t="s">
        <v>20</v>
      </c>
      <c r="B35">
        <v>2431</v>
      </c>
      <c r="C35" t="s">
        <v>14</v>
      </c>
      <c r="D35">
        <v>1220</v>
      </c>
      <c r="F35" t="s">
        <v>2117</v>
      </c>
    </row>
    <row r="36" spans="1:8" x14ac:dyDescent="0.2">
      <c r="A36" t="s">
        <v>20</v>
      </c>
      <c r="B36">
        <v>303</v>
      </c>
      <c r="C36" t="s">
        <v>14</v>
      </c>
      <c r="D36">
        <v>1</v>
      </c>
      <c r="F36" t="s">
        <v>2118</v>
      </c>
    </row>
    <row r="37" spans="1:8" x14ac:dyDescent="0.2">
      <c r="A37" t="s">
        <v>20</v>
      </c>
      <c r="B37">
        <v>209</v>
      </c>
      <c r="C37" t="s">
        <v>14</v>
      </c>
      <c r="D37">
        <v>37</v>
      </c>
    </row>
    <row r="38" spans="1:8" x14ac:dyDescent="0.2">
      <c r="A38" t="s">
        <v>20</v>
      </c>
      <c r="B38">
        <v>131</v>
      </c>
      <c r="C38" t="s">
        <v>14</v>
      </c>
      <c r="D38">
        <v>60</v>
      </c>
    </row>
    <row r="39" spans="1:8" x14ac:dyDescent="0.2">
      <c r="A39" t="s">
        <v>20</v>
      </c>
      <c r="B39">
        <v>164</v>
      </c>
      <c r="C39" t="s">
        <v>14</v>
      </c>
      <c r="D39">
        <v>296</v>
      </c>
    </row>
    <row r="40" spans="1:8" x14ac:dyDescent="0.2">
      <c r="A40" t="s">
        <v>20</v>
      </c>
      <c r="B40">
        <v>201</v>
      </c>
      <c r="C40" t="s">
        <v>14</v>
      </c>
      <c r="D40">
        <v>3304</v>
      </c>
    </row>
    <row r="41" spans="1:8" x14ac:dyDescent="0.2">
      <c r="A41" t="s">
        <v>20</v>
      </c>
      <c r="B41">
        <v>211</v>
      </c>
      <c r="C41" t="s">
        <v>14</v>
      </c>
      <c r="D41">
        <v>73</v>
      </c>
    </row>
    <row r="42" spans="1:8" x14ac:dyDescent="0.2">
      <c r="A42" t="s">
        <v>20</v>
      </c>
      <c r="B42">
        <v>128</v>
      </c>
      <c r="C42" t="s">
        <v>14</v>
      </c>
      <c r="D42">
        <v>3387</v>
      </c>
    </row>
    <row r="43" spans="1:8" x14ac:dyDescent="0.2">
      <c r="A43" t="s">
        <v>20</v>
      </c>
      <c r="B43">
        <v>1600</v>
      </c>
      <c r="C43" t="s">
        <v>14</v>
      </c>
      <c r="D43">
        <v>662</v>
      </c>
    </row>
    <row r="44" spans="1:8" x14ac:dyDescent="0.2">
      <c r="A44" t="s">
        <v>20</v>
      </c>
      <c r="B44">
        <v>249</v>
      </c>
      <c r="C44" t="s">
        <v>14</v>
      </c>
      <c r="D44">
        <v>774</v>
      </c>
    </row>
    <row r="45" spans="1:8" x14ac:dyDescent="0.2">
      <c r="A45" t="s">
        <v>20</v>
      </c>
      <c r="B45">
        <v>236</v>
      </c>
      <c r="C45" t="s">
        <v>14</v>
      </c>
      <c r="D45">
        <v>672</v>
      </c>
    </row>
    <row r="46" spans="1:8" x14ac:dyDescent="0.2">
      <c r="A46" t="s">
        <v>20</v>
      </c>
      <c r="B46">
        <v>4065</v>
      </c>
      <c r="C46" t="s">
        <v>14</v>
      </c>
      <c r="D46">
        <v>940</v>
      </c>
    </row>
    <row r="47" spans="1:8" x14ac:dyDescent="0.2">
      <c r="A47" t="s">
        <v>20</v>
      </c>
      <c r="B47">
        <v>246</v>
      </c>
      <c r="C47" t="s">
        <v>14</v>
      </c>
      <c r="D47">
        <v>117</v>
      </c>
    </row>
    <row r="48" spans="1:8" x14ac:dyDescent="0.2">
      <c r="A48" t="s">
        <v>20</v>
      </c>
      <c r="B48">
        <v>2475</v>
      </c>
      <c r="C48" t="s">
        <v>14</v>
      </c>
      <c r="D48">
        <v>115</v>
      </c>
    </row>
    <row r="49" spans="1:4" x14ac:dyDescent="0.2">
      <c r="A49" t="s">
        <v>20</v>
      </c>
      <c r="B49">
        <v>76</v>
      </c>
      <c r="C49" t="s">
        <v>14</v>
      </c>
      <c r="D49">
        <v>326</v>
      </c>
    </row>
    <row r="50" spans="1:4" x14ac:dyDescent="0.2">
      <c r="A50" t="s">
        <v>20</v>
      </c>
      <c r="B50">
        <v>54</v>
      </c>
      <c r="C50" t="s">
        <v>14</v>
      </c>
      <c r="D50">
        <v>1</v>
      </c>
    </row>
    <row r="51" spans="1:4" x14ac:dyDescent="0.2">
      <c r="A51" t="s">
        <v>20</v>
      </c>
      <c r="B51">
        <v>88</v>
      </c>
      <c r="C51" t="s">
        <v>14</v>
      </c>
      <c r="D51">
        <v>1467</v>
      </c>
    </row>
    <row r="52" spans="1:4" x14ac:dyDescent="0.2">
      <c r="A52" t="s">
        <v>20</v>
      </c>
      <c r="B52">
        <v>85</v>
      </c>
      <c r="C52" t="s">
        <v>14</v>
      </c>
      <c r="D52">
        <v>5681</v>
      </c>
    </row>
    <row r="53" spans="1:4" x14ac:dyDescent="0.2">
      <c r="A53" t="s">
        <v>20</v>
      </c>
      <c r="B53">
        <v>170</v>
      </c>
      <c r="C53" t="s">
        <v>14</v>
      </c>
      <c r="D53">
        <v>1059</v>
      </c>
    </row>
    <row r="54" spans="1:4" x14ac:dyDescent="0.2">
      <c r="A54" t="s">
        <v>20</v>
      </c>
      <c r="B54">
        <v>330</v>
      </c>
      <c r="C54" t="s">
        <v>14</v>
      </c>
      <c r="D54">
        <v>1194</v>
      </c>
    </row>
    <row r="55" spans="1:4" x14ac:dyDescent="0.2">
      <c r="A55" t="s">
        <v>20</v>
      </c>
      <c r="B55">
        <v>127</v>
      </c>
      <c r="C55" t="s">
        <v>14</v>
      </c>
      <c r="D55">
        <v>30</v>
      </c>
    </row>
    <row r="56" spans="1:4" x14ac:dyDescent="0.2">
      <c r="A56" t="s">
        <v>20</v>
      </c>
      <c r="B56">
        <v>411</v>
      </c>
      <c r="C56" t="s">
        <v>14</v>
      </c>
      <c r="D56">
        <v>75</v>
      </c>
    </row>
    <row r="57" spans="1:4" x14ac:dyDescent="0.2">
      <c r="A57" t="s">
        <v>20</v>
      </c>
      <c r="B57">
        <v>180</v>
      </c>
      <c r="C57" t="s">
        <v>14</v>
      </c>
      <c r="D57">
        <v>955</v>
      </c>
    </row>
    <row r="58" spans="1:4" x14ac:dyDescent="0.2">
      <c r="A58" t="s">
        <v>20</v>
      </c>
      <c r="B58">
        <v>374</v>
      </c>
      <c r="C58" t="s">
        <v>14</v>
      </c>
      <c r="D58">
        <v>67</v>
      </c>
    </row>
    <row r="59" spans="1:4" x14ac:dyDescent="0.2">
      <c r="A59" t="s">
        <v>20</v>
      </c>
      <c r="B59">
        <v>71</v>
      </c>
      <c r="C59" t="s">
        <v>14</v>
      </c>
      <c r="D59">
        <v>5</v>
      </c>
    </row>
    <row r="60" spans="1:4" x14ac:dyDescent="0.2">
      <c r="A60" t="s">
        <v>20</v>
      </c>
      <c r="B60">
        <v>203</v>
      </c>
      <c r="C60" t="s">
        <v>14</v>
      </c>
      <c r="D60">
        <v>26</v>
      </c>
    </row>
    <row r="61" spans="1:4" x14ac:dyDescent="0.2">
      <c r="A61" t="s">
        <v>20</v>
      </c>
      <c r="B61">
        <v>113</v>
      </c>
      <c r="C61" t="s">
        <v>14</v>
      </c>
      <c r="D61">
        <v>1130</v>
      </c>
    </row>
    <row r="62" spans="1:4" x14ac:dyDescent="0.2">
      <c r="A62" t="s">
        <v>20</v>
      </c>
      <c r="B62">
        <v>96</v>
      </c>
      <c r="C62" t="s">
        <v>14</v>
      </c>
      <c r="D62">
        <v>782</v>
      </c>
    </row>
    <row r="63" spans="1:4" x14ac:dyDescent="0.2">
      <c r="A63" t="s">
        <v>20</v>
      </c>
      <c r="B63">
        <v>498</v>
      </c>
      <c r="C63" t="s">
        <v>14</v>
      </c>
      <c r="D63">
        <v>210</v>
      </c>
    </row>
    <row r="64" spans="1:4" x14ac:dyDescent="0.2">
      <c r="A64" t="s">
        <v>20</v>
      </c>
      <c r="B64">
        <v>180</v>
      </c>
      <c r="C64" t="s">
        <v>14</v>
      </c>
      <c r="D64">
        <v>136</v>
      </c>
    </row>
    <row r="65" spans="1:4" x14ac:dyDescent="0.2">
      <c r="A65" t="s">
        <v>20</v>
      </c>
      <c r="B65">
        <v>27</v>
      </c>
      <c r="C65" t="s">
        <v>14</v>
      </c>
      <c r="D65">
        <v>86</v>
      </c>
    </row>
    <row r="66" spans="1:4" x14ac:dyDescent="0.2">
      <c r="A66" t="s">
        <v>20</v>
      </c>
      <c r="B66">
        <v>2331</v>
      </c>
      <c r="C66" t="s">
        <v>14</v>
      </c>
      <c r="D66">
        <v>19</v>
      </c>
    </row>
    <row r="67" spans="1:4" x14ac:dyDescent="0.2">
      <c r="A67" t="s">
        <v>20</v>
      </c>
      <c r="B67">
        <v>113</v>
      </c>
      <c r="C67" t="s">
        <v>14</v>
      </c>
      <c r="D67">
        <v>886</v>
      </c>
    </row>
    <row r="68" spans="1:4" x14ac:dyDescent="0.2">
      <c r="A68" t="s">
        <v>20</v>
      </c>
      <c r="B68">
        <v>164</v>
      </c>
      <c r="C68" t="s">
        <v>14</v>
      </c>
      <c r="D68">
        <v>35</v>
      </c>
    </row>
    <row r="69" spans="1:4" x14ac:dyDescent="0.2">
      <c r="A69" t="s">
        <v>20</v>
      </c>
      <c r="B69">
        <v>164</v>
      </c>
      <c r="C69" t="s">
        <v>14</v>
      </c>
      <c r="D69">
        <v>24</v>
      </c>
    </row>
    <row r="70" spans="1:4" x14ac:dyDescent="0.2">
      <c r="A70" t="s">
        <v>20</v>
      </c>
      <c r="B70">
        <v>336</v>
      </c>
      <c r="C70" t="s">
        <v>14</v>
      </c>
      <c r="D70">
        <v>86</v>
      </c>
    </row>
    <row r="71" spans="1:4" x14ac:dyDescent="0.2">
      <c r="A71" t="s">
        <v>20</v>
      </c>
      <c r="B71">
        <v>1917</v>
      </c>
      <c r="C71" t="s">
        <v>14</v>
      </c>
      <c r="D71">
        <v>243</v>
      </c>
    </row>
    <row r="72" spans="1:4" x14ac:dyDescent="0.2">
      <c r="A72" t="s">
        <v>20</v>
      </c>
      <c r="B72">
        <v>95</v>
      </c>
      <c r="C72" t="s">
        <v>14</v>
      </c>
      <c r="D72">
        <v>65</v>
      </c>
    </row>
    <row r="73" spans="1:4" x14ac:dyDescent="0.2">
      <c r="A73" t="s">
        <v>20</v>
      </c>
      <c r="B73">
        <v>147</v>
      </c>
      <c r="C73" t="s">
        <v>14</v>
      </c>
      <c r="D73">
        <v>100</v>
      </c>
    </row>
    <row r="74" spans="1:4" x14ac:dyDescent="0.2">
      <c r="A74" t="s">
        <v>20</v>
      </c>
      <c r="B74">
        <v>86</v>
      </c>
      <c r="C74" t="s">
        <v>14</v>
      </c>
      <c r="D74">
        <v>168</v>
      </c>
    </row>
    <row r="75" spans="1:4" x14ac:dyDescent="0.2">
      <c r="A75" t="s">
        <v>20</v>
      </c>
      <c r="B75">
        <v>83</v>
      </c>
      <c r="C75" t="s">
        <v>14</v>
      </c>
      <c r="D75">
        <v>13</v>
      </c>
    </row>
    <row r="76" spans="1:4" x14ac:dyDescent="0.2">
      <c r="A76" t="s">
        <v>20</v>
      </c>
      <c r="B76">
        <v>676</v>
      </c>
      <c r="C76" t="s">
        <v>14</v>
      </c>
      <c r="D76">
        <v>1</v>
      </c>
    </row>
    <row r="77" spans="1:4" x14ac:dyDescent="0.2">
      <c r="A77" t="s">
        <v>20</v>
      </c>
      <c r="B77">
        <v>361</v>
      </c>
      <c r="C77" t="s">
        <v>14</v>
      </c>
      <c r="D77">
        <v>40</v>
      </c>
    </row>
    <row r="78" spans="1:4" x14ac:dyDescent="0.2">
      <c r="A78" t="s">
        <v>20</v>
      </c>
      <c r="B78">
        <v>131</v>
      </c>
      <c r="C78" t="s">
        <v>14</v>
      </c>
      <c r="D78">
        <v>226</v>
      </c>
    </row>
    <row r="79" spans="1:4" x14ac:dyDescent="0.2">
      <c r="A79" t="s">
        <v>20</v>
      </c>
      <c r="B79">
        <v>126</v>
      </c>
      <c r="C79" t="s">
        <v>14</v>
      </c>
      <c r="D79">
        <v>1625</v>
      </c>
    </row>
    <row r="80" spans="1:4" x14ac:dyDescent="0.2">
      <c r="A80" t="s">
        <v>20</v>
      </c>
      <c r="B80">
        <v>275</v>
      </c>
      <c r="C80" t="s">
        <v>14</v>
      </c>
      <c r="D80">
        <v>143</v>
      </c>
    </row>
    <row r="81" spans="1:4" x14ac:dyDescent="0.2">
      <c r="A81" t="s">
        <v>20</v>
      </c>
      <c r="B81">
        <v>67</v>
      </c>
      <c r="C81" t="s">
        <v>14</v>
      </c>
      <c r="D81">
        <v>934</v>
      </c>
    </row>
    <row r="82" spans="1:4" x14ac:dyDescent="0.2">
      <c r="A82" t="s">
        <v>20</v>
      </c>
      <c r="B82">
        <v>154</v>
      </c>
      <c r="C82" t="s">
        <v>14</v>
      </c>
      <c r="D82">
        <v>17</v>
      </c>
    </row>
    <row r="83" spans="1:4" x14ac:dyDescent="0.2">
      <c r="A83" t="s">
        <v>20</v>
      </c>
      <c r="B83">
        <v>1782</v>
      </c>
      <c r="C83" t="s">
        <v>14</v>
      </c>
      <c r="D83">
        <v>2179</v>
      </c>
    </row>
    <row r="84" spans="1:4" x14ac:dyDescent="0.2">
      <c r="A84" t="s">
        <v>20</v>
      </c>
      <c r="B84">
        <v>903</v>
      </c>
      <c r="C84" t="s">
        <v>14</v>
      </c>
      <c r="D84">
        <v>931</v>
      </c>
    </row>
    <row r="85" spans="1:4" x14ac:dyDescent="0.2">
      <c r="A85" t="s">
        <v>20</v>
      </c>
      <c r="B85">
        <v>94</v>
      </c>
      <c r="C85" t="s">
        <v>14</v>
      </c>
      <c r="D85">
        <v>92</v>
      </c>
    </row>
    <row r="86" spans="1:4" x14ac:dyDescent="0.2">
      <c r="A86" t="s">
        <v>20</v>
      </c>
      <c r="B86">
        <v>180</v>
      </c>
      <c r="C86" t="s">
        <v>14</v>
      </c>
      <c r="D86">
        <v>57</v>
      </c>
    </row>
    <row r="87" spans="1:4" x14ac:dyDescent="0.2">
      <c r="A87" t="s">
        <v>20</v>
      </c>
      <c r="B87">
        <v>533</v>
      </c>
      <c r="C87" t="s">
        <v>14</v>
      </c>
      <c r="D87">
        <v>41</v>
      </c>
    </row>
    <row r="88" spans="1:4" x14ac:dyDescent="0.2">
      <c r="A88" t="s">
        <v>20</v>
      </c>
      <c r="B88">
        <v>2443</v>
      </c>
      <c r="C88" t="s">
        <v>14</v>
      </c>
      <c r="D88">
        <v>1</v>
      </c>
    </row>
    <row r="89" spans="1:4" x14ac:dyDescent="0.2">
      <c r="A89" t="s">
        <v>20</v>
      </c>
      <c r="B89">
        <v>89</v>
      </c>
      <c r="C89" t="s">
        <v>14</v>
      </c>
      <c r="D89">
        <v>101</v>
      </c>
    </row>
    <row r="90" spans="1:4" x14ac:dyDescent="0.2">
      <c r="A90" t="s">
        <v>20</v>
      </c>
      <c r="B90">
        <v>159</v>
      </c>
      <c r="C90" t="s">
        <v>14</v>
      </c>
      <c r="D90">
        <v>1335</v>
      </c>
    </row>
    <row r="91" spans="1:4" x14ac:dyDescent="0.2">
      <c r="A91" t="s">
        <v>20</v>
      </c>
      <c r="B91">
        <v>50</v>
      </c>
      <c r="C91" t="s">
        <v>14</v>
      </c>
      <c r="D91">
        <v>15</v>
      </c>
    </row>
    <row r="92" spans="1:4" x14ac:dyDescent="0.2">
      <c r="A92" t="s">
        <v>20</v>
      </c>
      <c r="B92">
        <v>186</v>
      </c>
      <c r="C92" t="s">
        <v>14</v>
      </c>
      <c r="D92">
        <v>454</v>
      </c>
    </row>
    <row r="93" spans="1:4" x14ac:dyDescent="0.2">
      <c r="A93" t="s">
        <v>20</v>
      </c>
      <c r="B93">
        <v>1071</v>
      </c>
      <c r="C93" t="s">
        <v>14</v>
      </c>
      <c r="D93">
        <v>3182</v>
      </c>
    </row>
    <row r="94" spans="1:4" x14ac:dyDescent="0.2">
      <c r="A94" t="s">
        <v>20</v>
      </c>
      <c r="B94">
        <v>117</v>
      </c>
      <c r="C94" t="s">
        <v>14</v>
      </c>
      <c r="D94">
        <v>15</v>
      </c>
    </row>
    <row r="95" spans="1:4" x14ac:dyDescent="0.2">
      <c r="A95" t="s">
        <v>20</v>
      </c>
      <c r="B95">
        <v>70</v>
      </c>
      <c r="C95" t="s">
        <v>14</v>
      </c>
      <c r="D95">
        <v>133</v>
      </c>
    </row>
    <row r="96" spans="1:4" x14ac:dyDescent="0.2">
      <c r="A96" t="s">
        <v>20</v>
      </c>
      <c r="B96">
        <v>135</v>
      </c>
      <c r="C96" t="s">
        <v>14</v>
      </c>
      <c r="D96">
        <v>2062</v>
      </c>
    </row>
    <row r="97" spans="1:4" x14ac:dyDescent="0.2">
      <c r="A97" t="s">
        <v>20</v>
      </c>
      <c r="B97">
        <v>768</v>
      </c>
      <c r="C97" t="s">
        <v>14</v>
      </c>
      <c r="D97">
        <v>29</v>
      </c>
    </row>
    <row r="98" spans="1:4" x14ac:dyDescent="0.2">
      <c r="A98" t="s">
        <v>20</v>
      </c>
      <c r="B98">
        <v>199</v>
      </c>
      <c r="C98" t="s">
        <v>14</v>
      </c>
      <c r="D98">
        <v>132</v>
      </c>
    </row>
    <row r="99" spans="1:4" x14ac:dyDescent="0.2">
      <c r="A99" t="s">
        <v>20</v>
      </c>
      <c r="B99">
        <v>107</v>
      </c>
      <c r="C99" t="s">
        <v>14</v>
      </c>
      <c r="D99">
        <v>137</v>
      </c>
    </row>
    <row r="100" spans="1:4" x14ac:dyDescent="0.2">
      <c r="A100" t="s">
        <v>20</v>
      </c>
      <c r="B100">
        <v>195</v>
      </c>
      <c r="C100" t="s">
        <v>14</v>
      </c>
      <c r="D100">
        <v>908</v>
      </c>
    </row>
    <row r="101" spans="1:4" x14ac:dyDescent="0.2">
      <c r="A101" t="s">
        <v>20</v>
      </c>
      <c r="B101">
        <v>3376</v>
      </c>
      <c r="C101" t="s">
        <v>14</v>
      </c>
      <c r="D101">
        <v>10</v>
      </c>
    </row>
    <row r="102" spans="1:4" x14ac:dyDescent="0.2">
      <c r="A102" t="s">
        <v>20</v>
      </c>
      <c r="B102">
        <v>41</v>
      </c>
      <c r="C102" t="s">
        <v>14</v>
      </c>
      <c r="D102">
        <v>1910</v>
      </c>
    </row>
    <row r="103" spans="1:4" x14ac:dyDescent="0.2">
      <c r="A103" t="s">
        <v>20</v>
      </c>
      <c r="B103">
        <v>1821</v>
      </c>
      <c r="C103" t="s">
        <v>14</v>
      </c>
      <c r="D103">
        <v>38</v>
      </c>
    </row>
    <row r="104" spans="1:4" x14ac:dyDescent="0.2">
      <c r="A104" t="s">
        <v>20</v>
      </c>
      <c r="B104">
        <v>164</v>
      </c>
      <c r="C104" t="s">
        <v>14</v>
      </c>
      <c r="D104">
        <v>104</v>
      </c>
    </row>
    <row r="105" spans="1:4" x14ac:dyDescent="0.2">
      <c r="A105" t="s">
        <v>20</v>
      </c>
      <c r="B105">
        <v>157</v>
      </c>
      <c r="C105" t="s">
        <v>14</v>
      </c>
      <c r="D105">
        <v>49</v>
      </c>
    </row>
    <row r="106" spans="1:4" x14ac:dyDescent="0.2">
      <c r="A106" t="s">
        <v>20</v>
      </c>
      <c r="B106">
        <v>246</v>
      </c>
      <c r="C106" t="s">
        <v>14</v>
      </c>
      <c r="D106">
        <v>1</v>
      </c>
    </row>
    <row r="107" spans="1:4" x14ac:dyDescent="0.2">
      <c r="A107" t="s">
        <v>20</v>
      </c>
      <c r="B107">
        <v>1396</v>
      </c>
      <c r="C107" t="s">
        <v>14</v>
      </c>
      <c r="D107">
        <v>245</v>
      </c>
    </row>
    <row r="108" spans="1:4" x14ac:dyDescent="0.2">
      <c r="A108" t="s">
        <v>20</v>
      </c>
      <c r="B108">
        <v>2506</v>
      </c>
      <c r="C108" t="s">
        <v>14</v>
      </c>
      <c r="D108">
        <v>32</v>
      </c>
    </row>
    <row r="109" spans="1:4" x14ac:dyDescent="0.2">
      <c r="A109" t="s">
        <v>20</v>
      </c>
      <c r="B109">
        <v>244</v>
      </c>
      <c r="C109" t="s">
        <v>14</v>
      </c>
      <c r="D109">
        <v>7</v>
      </c>
    </row>
    <row r="110" spans="1:4" x14ac:dyDescent="0.2">
      <c r="A110" t="s">
        <v>20</v>
      </c>
      <c r="B110">
        <v>146</v>
      </c>
      <c r="C110" t="s">
        <v>14</v>
      </c>
      <c r="D110">
        <v>803</v>
      </c>
    </row>
    <row r="111" spans="1:4" x14ac:dyDescent="0.2">
      <c r="A111" t="s">
        <v>20</v>
      </c>
      <c r="B111">
        <v>1267</v>
      </c>
      <c r="C111" t="s">
        <v>14</v>
      </c>
      <c r="D111">
        <v>16</v>
      </c>
    </row>
    <row r="112" spans="1:4" x14ac:dyDescent="0.2">
      <c r="A112" t="s">
        <v>20</v>
      </c>
      <c r="B112">
        <v>1561</v>
      </c>
      <c r="C112" t="s">
        <v>14</v>
      </c>
      <c r="D112">
        <v>31</v>
      </c>
    </row>
    <row r="113" spans="1:4" x14ac:dyDescent="0.2">
      <c r="A113" t="s">
        <v>20</v>
      </c>
      <c r="B113">
        <v>48</v>
      </c>
      <c r="C113" t="s">
        <v>14</v>
      </c>
      <c r="D113">
        <v>108</v>
      </c>
    </row>
    <row r="114" spans="1:4" x14ac:dyDescent="0.2">
      <c r="A114" t="s">
        <v>20</v>
      </c>
      <c r="B114">
        <v>2739</v>
      </c>
      <c r="C114" t="s">
        <v>14</v>
      </c>
      <c r="D114">
        <v>30</v>
      </c>
    </row>
    <row r="115" spans="1:4" x14ac:dyDescent="0.2">
      <c r="A115" t="s">
        <v>20</v>
      </c>
      <c r="B115">
        <v>3537</v>
      </c>
      <c r="C115" t="s">
        <v>14</v>
      </c>
      <c r="D115">
        <v>17</v>
      </c>
    </row>
    <row r="116" spans="1:4" x14ac:dyDescent="0.2">
      <c r="A116" t="s">
        <v>20</v>
      </c>
      <c r="B116">
        <v>2107</v>
      </c>
      <c r="C116" t="s">
        <v>14</v>
      </c>
      <c r="D116">
        <v>80</v>
      </c>
    </row>
    <row r="117" spans="1:4" x14ac:dyDescent="0.2">
      <c r="A117" t="s">
        <v>20</v>
      </c>
      <c r="B117">
        <v>3318</v>
      </c>
      <c r="C117" t="s">
        <v>14</v>
      </c>
      <c r="D117">
        <v>2468</v>
      </c>
    </row>
    <row r="118" spans="1:4" x14ac:dyDescent="0.2">
      <c r="A118" t="s">
        <v>20</v>
      </c>
      <c r="B118">
        <v>340</v>
      </c>
      <c r="C118" t="s">
        <v>14</v>
      </c>
      <c r="D118">
        <v>26</v>
      </c>
    </row>
    <row r="119" spans="1:4" x14ac:dyDescent="0.2">
      <c r="A119" t="s">
        <v>20</v>
      </c>
      <c r="B119">
        <v>1442</v>
      </c>
      <c r="C119" t="s">
        <v>14</v>
      </c>
      <c r="D119">
        <v>73</v>
      </c>
    </row>
    <row r="120" spans="1:4" x14ac:dyDescent="0.2">
      <c r="A120" t="s">
        <v>20</v>
      </c>
      <c r="B120">
        <v>126</v>
      </c>
      <c r="C120" t="s">
        <v>14</v>
      </c>
      <c r="D120">
        <v>128</v>
      </c>
    </row>
    <row r="121" spans="1:4" x14ac:dyDescent="0.2">
      <c r="A121" t="s">
        <v>20</v>
      </c>
      <c r="B121">
        <v>524</v>
      </c>
      <c r="C121" t="s">
        <v>14</v>
      </c>
      <c r="D121">
        <v>33</v>
      </c>
    </row>
    <row r="122" spans="1:4" x14ac:dyDescent="0.2">
      <c r="A122" t="s">
        <v>20</v>
      </c>
      <c r="B122">
        <v>1989</v>
      </c>
      <c r="C122" t="s">
        <v>14</v>
      </c>
      <c r="D122">
        <v>1072</v>
      </c>
    </row>
    <row r="123" spans="1:4" x14ac:dyDescent="0.2">
      <c r="A123" t="s">
        <v>20</v>
      </c>
      <c r="B123">
        <v>157</v>
      </c>
      <c r="C123" t="s">
        <v>14</v>
      </c>
      <c r="D123">
        <v>393</v>
      </c>
    </row>
    <row r="124" spans="1:4" x14ac:dyDescent="0.2">
      <c r="A124" t="s">
        <v>20</v>
      </c>
      <c r="B124">
        <v>4498</v>
      </c>
      <c r="C124" t="s">
        <v>14</v>
      </c>
      <c r="D124">
        <v>1257</v>
      </c>
    </row>
    <row r="125" spans="1:4" x14ac:dyDescent="0.2">
      <c r="A125" t="s">
        <v>20</v>
      </c>
      <c r="B125">
        <v>80</v>
      </c>
      <c r="C125" t="s">
        <v>14</v>
      </c>
      <c r="D125">
        <v>328</v>
      </c>
    </row>
    <row r="126" spans="1:4" x14ac:dyDescent="0.2">
      <c r="A126" t="s">
        <v>20</v>
      </c>
      <c r="B126">
        <v>43</v>
      </c>
      <c r="C126" t="s">
        <v>14</v>
      </c>
      <c r="D126">
        <v>147</v>
      </c>
    </row>
    <row r="127" spans="1:4" x14ac:dyDescent="0.2">
      <c r="A127" t="s">
        <v>20</v>
      </c>
      <c r="B127">
        <v>2053</v>
      </c>
      <c r="C127" t="s">
        <v>14</v>
      </c>
      <c r="D127">
        <v>830</v>
      </c>
    </row>
    <row r="128" spans="1:4" x14ac:dyDescent="0.2">
      <c r="A128" t="s">
        <v>20</v>
      </c>
      <c r="B128">
        <v>168</v>
      </c>
      <c r="C128" t="s">
        <v>14</v>
      </c>
      <c r="D128">
        <v>331</v>
      </c>
    </row>
    <row r="129" spans="1:4" x14ac:dyDescent="0.2">
      <c r="A129" t="s">
        <v>20</v>
      </c>
      <c r="B129">
        <v>4289</v>
      </c>
      <c r="C129" t="s">
        <v>14</v>
      </c>
      <c r="D129">
        <v>25</v>
      </c>
    </row>
    <row r="130" spans="1:4" x14ac:dyDescent="0.2">
      <c r="A130" t="s">
        <v>20</v>
      </c>
      <c r="B130">
        <v>165</v>
      </c>
      <c r="C130" t="s">
        <v>14</v>
      </c>
      <c r="D130">
        <v>3483</v>
      </c>
    </row>
    <row r="131" spans="1:4" x14ac:dyDescent="0.2">
      <c r="A131" t="s">
        <v>20</v>
      </c>
      <c r="B131">
        <v>1815</v>
      </c>
      <c r="C131" t="s">
        <v>14</v>
      </c>
      <c r="D131">
        <v>923</v>
      </c>
    </row>
    <row r="132" spans="1:4" x14ac:dyDescent="0.2">
      <c r="A132" t="s">
        <v>20</v>
      </c>
      <c r="B132">
        <v>397</v>
      </c>
      <c r="C132" t="s">
        <v>14</v>
      </c>
      <c r="D132">
        <v>1</v>
      </c>
    </row>
    <row r="133" spans="1:4" x14ac:dyDescent="0.2">
      <c r="A133" t="s">
        <v>20</v>
      </c>
      <c r="B133">
        <v>1539</v>
      </c>
      <c r="C133" t="s">
        <v>14</v>
      </c>
      <c r="D133">
        <v>33</v>
      </c>
    </row>
    <row r="134" spans="1:4" x14ac:dyDescent="0.2">
      <c r="A134" t="s">
        <v>20</v>
      </c>
      <c r="B134">
        <v>138</v>
      </c>
      <c r="C134" t="s">
        <v>14</v>
      </c>
      <c r="D134">
        <v>40</v>
      </c>
    </row>
    <row r="135" spans="1:4" x14ac:dyDescent="0.2">
      <c r="A135" t="s">
        <v>20</v>
      </c>
      <c r="B135">
        <v>3594</v>
      </c>
      <c r="C135" t="s">
        <v>14</v>
      </c>
      <c r="D135">
        <v>23</v>
      </c>
    </row>
    <row r="136" spans="1:4" x14ac:dyDescent="0.2">
      <c r="A136" t="s">
        <v>20</v>
      </c>
      <c r="B136">
        <v>5880</v>
      </c>
      <c r="C136" t="s">
        <v>14</v>
      </c>
      <c r="D136">
        <v>75</v>
      </c>
    </row>
    <row r="137" spans="1:4" x14ac:dyDescent="0.2">
      <c r="A137" t="s">
        <v>20</v>
      </c>
      <c r="B137">
        <v>112</v>
      </c>
      <c r="C137" t="s">
        <v>14</v>
      </c>
      <c r="D137">
        <v>2176</v>
      </c>
    </row>
    <row r="138" spans="1:4" x14ac:dyDescent="0.2">
      <c r="A138" t="s">
        <v>20</v>
      </c>
      <c r="B138">
        <v>943</v>
      </c>
      <c r="C138" t="s">
        <v>14</v>
      </c>
      <c r="D138">
        <v>441</v>
      </c>
    </row>
    <row r="139" spans="1:4" x14ac:dyDescent="0.2">
      <c r="A139" t="s">
        <v>20</v>
      </c>
      <c r="B139">
        <v>2468</v>
      </c>
      <c r="C139" t="s">
        <v>14</v>
      </c>
      <c r="D139">
        <v>25</v>
      </c>
    </row>
    <row r="140" spans="1:4" x14ac:dyDescent="0.2">
      <c r="A140" t="s">
        <v>20</v>
      </c>
      <c r="B140">
        <v>2551</v>
      </c>
      <c r="C140" t="s">
        <v>14</v>
      </c>
      <c r="D140">
        <v>127</v>
      </c>
    </row>
    <row r="141" spans="1:4" x14ac:dyDescent="0.2">
      <c r="A141" t="s">
        <v>20</v>
      </c>
      <c r="B141">
        <v>101</v>
      </c>
      <c r="C141" t="s">
        <v>14</v>
      </c>
      <c r="D141">
        <v>355</v>
      </c>
    </row>
    <row r="142" spans="1:4" x14ac:dyDescent="0.2">
      <c r="A142" t="s">
        <v>20</v>
      </c>
      <c r="B142">
        <v>92</v>
      </c>
      <c r="C142" t="s">
        <v>14</v>
      </c>
      <c r="D142">
        <v>44</v>
      </c>
    </row>
    <row r="143" spans="1:4" x14ac:dyDescent="0.2">
      <c r="A143" t="s">
        <v>20</v>
      </c>
      <c r="B143">
        <v>62</v>
      </c>
      <c r="C143" t="s">
        <v>14</v>
      </c>
      <c r="D143">
        <v>67</v>
      </c>
    </row>
    <row r="144" spans="1:4" x14ac:dyDescent="0.2">
      <c r="A144" t="s">
        <v>20</v>
      </c>
      <c r="B144">
        <v>149</v>
      </c>
      <c r="C144" t="s">
        <v>14</v>
      </c>
      <c r="D144">
        <v>1068</v>
      </c>
    </row>
    <row r="145" spans="1:4" x14ac:dyDescent="0.2">
      <c r="A145" t="s">
        <v>20</v>
      </c>
      <c r="B145">
        <v>329</v>
      </c>
      <c r="C145" t="s">
        <v>14</v>
      </c>
      <c r="D145">
        <v>424</v>
      </c>
    </row>
    <row r="146" spans="1:4" x14ac:dyDescent="0.2">
      <c r="A146" t="s">
        <v>20</v>
      </c>
      <c r="B146">
        <v>97</v>
      </c>
      <c r="C146" t="s">
        <v>14</v>
      </c>
      <c r="D146">
        <v>151</v>
      </c>
    </row>
    <row r="147" spans="1:4" x14ac:dyDescent="0.2">
      <c r="A147" t="s">
        <v>20</v>
      </c>
      <c r="B147">
        <v>1784</v>
      </c>
      <c r="C147" t="s">
        <v>14</v>
      </c>
      <c r="D147">
        <v>1608</v>
      </c>
    </row>
    <row r="148" spans="1:4" x14ac:dyDescent="0.2">
      <c r="A148" t="s">
        <v>20</v>
      </c>
      <c r="B148">
        <v>1684</v>
      </c>
      <c r="C148" t="s">
        <v>14</v>
      </c>
      <c r="D148">
        <v>941</v>
      </c>
    </row>
    <row r="149" spans="1:4" x14ac:dyDescent="0.2">
      <c r="A149" t="s">
        <v>20</v>
      </c>
      <c r="B149">
        <v>250</v>
      </c>
      <c r="C149" t="s">
        <v>14</v>
      </c>
      <c r="D149">
        <v>1</v>
      </c>
    </row>
    <row r="150" spans="1:4" x14ac:dyDescent="0.2">
      <c r="A150" t="s">
        <v>20</v>
      </c>
      <c r="B150">
        <v>238</v>
      </c>
      <c r="C150" t="s">
        <v>14</v>
      </c>
      <c r="D150">
        <v>40</v>
      </c>
    </row>
    <row r="151" spans="1:4" x14ac:dyDescent="0.2">
      <c r="A151" t="s">
        <v>20</v>
      </c>
      <c r="B151">
        <v>53</v>
      </c>
      <c r="C151" t="s">
        <v>14</v>
      </c>
      <c r="D151">
        <v>3015</v>
      </c>
    </row>
    <row r="152" spans="1:4" x14ac:dyDescent="0.2">
      <c r="A152" t="s">
        <v>20</v>
      </c>
      <c r="B152">
        <v>214</v>
      </c>
      <c r="C152" t="s">
        <v>14</v>
      </c>
      <c r="D152">
        <v>435</v>
      </c>
    </row>
    <row r="153" spans="1:4" x14ac:dyDescent="0.2">
      <c r="A153" t="s">
        <v>20</v>
      </c>
      <c r="B153">
        <v>222</v>
      </c>
      <c r="C153" t="s">
        <v>14</v>
      </c>
      <c r="D153">
        <v>714</v>
      </c>
    </row>
    <row r="154" spans="1:4" x14ac:dyDescent="0.2">
      <c r="A154" t="s">
        <v>20</v>
      </c>
      <c r="B154">
        <v>1884</v>
      </c>
      <c r="C154" t="s">
        <v>14</v>
      </c>
      <c r="D154">
        <v>5497</v>
      </c>
    </row>
    <row r="155" spans="1:4" x14ac:dyDescent="0.2">
      <c r="A155" t="s">
        <v>20</v>
      </c>
      <c r="B155">
        <v>218</v>
      </c>
      <c r="C155" t="s">
        <v>14</v>
      </c>
      <c r="D155">
        <v>418</v>
      </c>
    </row>
    <row r="156" spans="1:4" x14ac:dyDescent="0.2">
      <c r="A156" t="s">
        <v>20</v>
      </c>
      <c r="B156">
        <v>6465</v>
      </c>
      <c r="C156" t="s">
        <v>14</v>
      </c>
      <c r="D156">
        <v>1439</v>
      </c>
    </row>
    <row r="157" spans="1:4" x14ac:dyDescent="0.2">
      <c r="A157" t="s">
        <v>20</v>
      </c>
      <c r="B157">
        <v>59</v>
      </c>
      <c r="C157" t="s">
        <v>14</v>
      </c>
      <c r="D157">
        <v>15</v>
      </c>
    </row>
    <row r="158" spans="1:4" x14ac:dyDescent="0.2">
      <c r="A158" t="s">
        <v>20</v>
      </c>
      <c r="B158">
        <v>88</v>
      </c>
      <c r="C158" t="s">
        <v>14</v>
      </c>
      <c r="D158">
        <v>1999</v>
      </c>
    </row>
    <row r="159" spans="1:4" x14ac:dyDescent="0.2">
      <c r="A159" t="s">
        <v>20</v>
      </c>
      <c r="B159">
        <v>1697</v>
      </c>
      <c r="C159" t="s">
        <v>14</v>
      </c>
      <c r="D159">
        <v>118</v>
      </c>
    </row>
    <row r="160" spans="1:4" x14ac:dyDescent="0.2">
      <c r="A160" t="s">
        <v>20</v>
      </c>
      <c r="B160">
        <v>92</v>
      </c>
      <c r="C160" t="s">
        <v>14</v>
      </c>
      <c r="D160">
        <v>162</v>
      </c>
    </row>
    <row r="161" spans="1:4" x14ac:dyDescent="0.2">
      <c r="A161" t="s">
        <v>20</v>
      </c>
      <c r="B161">
        <v>186</v>
      </c>
      <c r="C161" t="s">
        <v>14</v>
      </c>
      <c r="D161">
        <v>83</v>
      </c>
    </row>
    <row r="162" spans="1:4" x14ac:dyDescent="0.2">
      <c r="A162" t="s">
        <v>20</v>
      </c>
      <c r="B162">
        <v>138</v>
      </c>
      <c r="C162" t="s">
        <v>14</v>
      </c>
      <c r="D162">
        <v>747</v>
      </c>
    </row>
    <row r="163" spans="1:4" x14ac:dyDescent="0.2">
      <c r="A163" t="s">
        <v>20</v>
      </c>
      <c r="B163">
        <v>261</v>
      </c>
      <c r="C163" t="s">
        <v>14</v>
      </c>
      <c r="D163">
        <v>84</v>
      </c>
    </row>
    <row r="164" spans="1:4" x14ac:dyDescent="0.2">
      <c r="A164" t="s">
        <v>20</v>
      </c>
      <c r="B164">
        <v>107</v>
      </c>
      <c r="C164" t="s">
        <v>14</v>
      </c>
      <c r="D164">
        <v>91</v>
      </c>
    </row>
    <row r="165" spans="1:4" x14ac:dyDescent="0.2">
      <c r="A165" t="s">
        <v>20</v>
      </c>
      <c r="B165">
        <v>199</v>
      </c>
      <c r="C165" t="s">
        <v>14</v>
      </c>
      <c r="D165">
        <v>792</v>
      </c>
    </row>
    <row r="166" spans="1:4" x14ac:dyDescent="0.2">
      <c r="A166" t="s">
        <v>20</v>
      </c>
      <c r="B166">
        <v>5512</v>
      </c>
      <c r="C166" t="s">
        <v>14</v>
      </c>
      <c r="D166">
        <v>32</v>
      </c>
    </row>
    <row r="167" spans="1:4" x14ac:dyDescent="0.2">
      <c r="A167" t="s">
        <v>20</v>
      </c>
      <c r="B167">
        <v>86</v>
      </c>
      <c r="C167" t="s">
        <v>14</v>
      </c>
      <c r="D167">
        <v>186</v>
      </c>
    </row>
    <row r="168" spans="1:4" x14ac:dyDescent="0.2">
      <c r="A168" t="s">
        <v>20</v>
      </c>
      <c r="B168">
        <v>2768</v>
      </c>
      <c r="C168" t="s">
        <v>14</v>
      </c>
      <c r="D168">
        <v>605</v>
      </c>
    </row>
    <row r="169" spans="1:4" x14ac:dyDescent="0.2">
      <c r="A169" t="s">
        <v>20</v>
      </c>
      <c r="B169">
        <v>48</v>
      </c>
      <c r="C169" t="s">
        <v>14</v>
      </c>
      <c r="D169">
        <v>1</v>
      </c>
    </row>
    <row r="170" spans="1:4" x14ac:dyDescent="0.2">
      <c r="A170" t="s">
        <v>20</v>
      </c>
      <c r="B170">
        <v>87</v>
      </c>
      <c r="C170" t="s">
        <v>14</v>
      </c>
      <c r="D170">
        <v>31</v>
      </c>
    </row>
    <row r="171" spans="1:4" x14ac:dyDescent="0.2">
      <c r="A171" t="s">
        <v>20</v>
      </c>
      <c r="B171">
        <v>1894</v>
      </c>
      <c r="C171" t="s">
        <v>14</v>
      </c>
      <c r="D171">
        <v>1181</v>
      </c>
    </row>
    <row r="172" spans="1:4" x14ac:dyDescent="0.2">
      <c r="A172" t="s">
        <v>20</v>
      </c>
      <c r="B172">
        <v>282</v>
      </c>
      <c r="C172" t="s">
        <v>14</v>
      </c>
      <c r="D172">
        <v>39</v>
      </c>
    </row>
    <row r="173" spans="1:4" x14ac:dyDescent="0.2">
      <c r="A173" t="s">
        <v>20</v>
      </c>
      <c r="B173">
        <v>116</v>
      </c>
      <c r="C173" t="s">
        <v>14</v>
      </c>
      <c r="D173">
        <v>46</v>
      </c>
    </row>
    <row r="174" spans="1:4" x14ac:dyDescent="0.2">
      <c r="A174" t="s">
        <v>20</v>
      </c>
      <c r="B174">
        <v>83</v>
      </c>
      <c r="C174" t="s">
        <v>14</v>
      </c>
      <c r="D174">
        <v>105</v>
      </c>
    </row>
    <row r="175" spans="1:4" x14ac:dyDescent="0.2">
      <c r="A175" t="s">
        <v>20</v>
      </c>
      <c r="B175">
        <v>91</v>
      </c>
      <c r="C175" t="s">
        <v>14</v>
      </c>
      <c r="D175">
        <v>535</v>
      </c>
    </row>
    <row r="176" spans="1:4" x14ac:dyDescent="0.2">
      <c r="A176" t="s">
        <v>20</v>
      </c>
      <c r="B176">
        <v>546</v>
      </c>
      <c r="C176" t="s">
        <v>14</v>
      </c>
      <c r="D176">
        <v>16</v>
      </c>
    </row>
    <row r="177" spans="1:4" x14ac:dyDescent="0.2">
      <c r="A177" t="s">
        <v>20</v>
      </c>
      <c r="B177">
        <v>393</v>
      </c>
      <c r="C177" t="s">
        <v>14</v>
      </c>
      <c r="D177">
        <v>575</v>
      </c>
    </row>
    <row r="178" spans="1:4" x14ac:dyDescent="0.2">
      <c r="A178" t="s">
        <v>20</v>
      </c>
      <c r="B178">
        <v>133</v>
      </c>
      <c r="C178" t="s">
        <v>14</v>
      </c>
      <c r="D178">
        <v>1120</v>
      </c>
    </row>
    <row r="179" spans="1:4" x14ac:dyDescent="0.2">
      <c r="A179" t="s">
        <v>20</v>
      </c>
      <c r="B179">
        <v>254</v>
      </c>
      <c r="C179" t="s">
        <v>14</v>
      </c>
      <c r="D179">
        <v>113</v>
      </c>
    </row>
    <row r="180" spans="1:4" x14ac:dyDescent="0.2">
      <c r="A180" t="s">
        <v>20</v>
      </c>
      <c r="B180">
        <v>176</v>
      </c>
      <c r="C180" t="s">
        <v>14</v>
      </c>
      <c r="D180">
        <v>1538</v>
      </c>
    </row>
    <row r="181" spans="1:4" x14ac:dyDescent="0.2">
      <c r="A181" t="s">
        <v>20</v>
      </c>
      <c r="B181">
        <v>337</v>
      </c>
      <c r="C181" t="s">
        <v>14</v>
      </c>
      <c r="D181">
        <v>9</v>
      </c>
    </row>
    <row r="182" spans="1:4" x14ac:dyDescent="0.2">
      <c r="A182" t="s">
        <v>20</v>
      </c>
      <c r="B182">
        <v>107</v>
      </c>
      <c r="C182" t="s">
        <v>14</v>
      </c>
      <c r="D182">
        <v>554</v>
      </c>
    </row>
    <row r="183" spans="1:4" x14ac:dyDescent="0.2">
      <c r="A183" t="s">
        <v>20</v>
      </c>
      <c r="B183">
        <v>183</v>
      </c>
      <c r="C183" t="s">
        <v>14</v>
      </c>
      <c r="D183">
        <v>648</v>
      </c>
    </row>
    <row r="184" spans="1:4" x14ac:dyDescent="0.2">
      <c r="A184" t="s">
        <v>20</v>
      </c>
      <c r="B184">
        <v>72</v>
      </c>
      <c r="C184" t="s">
        <v>14</v>
      </c>
      <c r="D184">
        <v>21</v>
      </c>
    </row>
    <row r="185" spans="1:4" x14ac:dyDescent="0.2">
      <c r="A185" t="s">
        <v>20</v>
      </c>
      <c r="B185">
        <v>295</v>
      </c>
      <c r="C185" t="s">
        <v>14</v>
      </c>
      <c r="D185">
        <v>54</v>
      </c>
    </row>
    <row r="186" spans="1:4" x14ac:dyDescent="0.2">
      <c r="A186" t="s">
        <v>20</v>
      </c>
      <c r="B186">
        <v>142</v>
      </c>
      <c r="C186" t="s">
        <v>14</v>
      </c>
      <c r="D186">
        <v>120</v>
      </c>
    </row>
    <row r="187" spans="1:4" x14ac:dyDescent="0.2">
      <c r="A187" t="s">
        <v>20</v>
      </c>
      <c r="B187">
        <v>85</v>
      </c>
      <c r="C187" t="s">
        <v>14</v>
      </c>
      <c r="D187">
        <v>579</v>
      </c>
    </row>
    <row r="188" spans="1:4" x14ac:dyDescent="0.2">
      <c r="A188" t="s">
        <v>20</v>
      </c>
      <c r="B188">
        <v>659</v>
      </c>
      <c r="C188" t="s">
        <v>14</v>
      </c>
      <c r="D188">
        <v>2072</v>
      </c>
    </row>
    <row r="189" spans="1:4" x14ac:dyDescent="0.2">
      <c r="A189" t="s">
        <v>20</v>
      </c>
      <c r="B189">
        <v>121</v>
      </c>
      <c r="C189" t="s">
        <v>14</v>
      </c>
      <c r="D189">
        <v>0</v>
      </c>
    </row>
    <row r="190" spans="1:4" x14ac:dyDescent="0.2">
      <c r="A190" t="s">
        <v>20</v>
      </c>
      <c r="B190">
        <v>3742</v>
      </c>
      <c r="C190" t="s">
        <v>14</v>
      </c>
      <c r="D190">
        <v>1796</v>
      </c>
    </row>
    <row r="191" spans="1:4" x14ac:dyDescent="0.2">
      <c r="A191" t="s">
        <v>20</v>
      </c>
      <c r="B191">
        <v>223</v>
      </c>
      <c r="C191" t="s">
        <v>14</v>
      </c>
      <c r="D191">
        <v>62</v>
      </c>
    </row>
    <row r="192" spans="1:4" x14ac:dyDescent="0.2">
      <c r="A192" t="s">
        <v>20</v>
      </c>
      <c r="B192">
        <v>133</v>
      </c>
      <c r="C192" t="s">
        <v>14</v>
      </c>
      <c r="D192">
        <v>347</v>
      </c>
    </row>
    <row r="193" spans="1:4" x14ac:dyDescent="0.2">
      <c r="A193" t="s">
        <v>20</v>
      </c>
      <c r="B193">
        <v>5168</v>
      </c>
      <c r="C193" t="s">
        <v>14</v>
      </c>
      <c r="D193">
        <v>19</v>
      </c>
    </row>
    <row r="194" spans="1:4" x14ac:dyDescent="0.2">
      <c r="A194" t="s">
        <v>20</v>
      </c>
      <c r="B194">
        <v>307</v>
      </c>
      <c r="C194" t="s">
        <v>14</v>
      </c>
      <c r="D194">
        <v>1258</v>
      </c>
    </row>
    <row r="195" spans="1:4" x14ac:dyDescent="0.2">
      <c r="A195" t="s">
        <v>20</v>
      </c>
      <c r="B195">
        <v>2441</v>
      </c>
      <c r="C195" t="s">
        <v>14</v>
      </c>
      <c r="D195">
        <v>362</v>
      </c>
    </row>
    <row r="196" spans="1:4" x14ac:dyDescent="0.2">
      <c r="A196" t="s">
        <v>20</v>
      </c>
      <c r="B196">
        <v>1385</v>
      </c>
      <c r="C196" t="s">
        <v>14</v>
      </c>
      <c r="D196">
        <v>133</v>
      </c>
    </row>
    <row r="197" spans="1:4" x14ac:dyDescent="0.2">
      <c r="A197" t="s">
        <v>20</v>
      </c>
      <c r="B197">
        <v>190</v>
      </c>
      <c r="C197" t="s">
        <v>14</v>
      </c>
      <c r="D197">
        <v>846</v>
      </c>
    </row>
    <row r="198" spans="1:4" x14ac:dyDescent="0.2">
      <c r="A198" t="s">
        <v>20</v>
      </c>
      <c r="B198">
        <v>470</v>
      </c>
      <c r="C198" t="s">
        <v>14</v>
      </c>
      <c r="D198">
        <v>10</v>
      </c>
    </row>
    <row r="199" spans="1:4" x14ac:dyDescent="0.2">
      <c r="A199" t="s">
        <v>20</v>
      </c>
      <c r="B199">
        <v>253</v>
      </c>
      <c r="C199" t="s">
        <v>14</v>
      </c>
      <c r="D199">
        <v>191</v>
      </c>
    </row>
    <row r="200" spans="1:4" x14ac:dyDescent="0.2">
      <c r="A200" t="s">
        <v>20</v>
      </c>
      <c r="B200">
        <v>1113</v>
      </c>
      <c r="C200" t="s">
        <v>14</v>
      </c>
      <c r="D200">
        <v>1979</v>
      </c>
    </row>
    <row r="201" spans="1:4" x14ac:dyDescent="0.2">
      <c r="A201" t="s">
        <v>20</v>
      </c>
      <c r="B201">
        <v>2283</v>
      </c>
      <c r="C201" t="s">
        <v>14</v>
      </c>
      <c r="D201">
        <v>63</v>
      </c>
    </row>
    <row r="202" spans="1:4" x14ac:dyDescent="0.2">
      <c r="A202" t="s">
        <v>20</v>
      </c>
      <c r="B202">
        <v>1095</v>
      </c>
      <c r="C202" t="s">
        <v>14</v>
      </c>
      <c r="D202">
        <v>6080</v>
      </c>
    </row>
    <row r="203" spans="1:4" x14ac:dyDescent="0.2">
      <c r="A203" t="s">
        <v>20</v>
      </c>
      <c r="B203">
        <v>1690</v>
      </c>
      <c r="C203" t="s">
        <v>14</v>
      </c>
      <c r="D203">
        <v>80</v>
      </c>
    </row>
    <row r="204" spans="1:4" x14ac:dyDescent="0.2">
      <c r="A204" t="s">
        <v>20</v>
      </c>
      <c r="B204">
        <v>191</v>
      </c>
      <c r="C204" t="s">
        <v>14</v>
      </c>
      <c r="D204">
        <v>9</v>
      </c>
    </row>
    <row r="205" spans="1:4" x14ac:dyDescent="0.2">
      <c r="A205" t="s">
        <v>20</v>
      </c>
      <c r="B205">
        <v>2013</v>
      </c>
      <c r="C205" t="s">
        <v>14</v>
      </c>
      <c r="D205">
        <v>1784</v>
      </c>
    </row>
    <row r="206" spans="1:4" x14ac:dyDescent="0.2">
      <c r="A206" t="s">
        <v>20</v>
      </c>
      <c r="B206">
        <v>1703</v>
      </c>
      <c r="C206" t="s">
        <v>14</v>
      </c>
      <c r="D206">
        <v>243</v>
      </c>
    </row>
    <row r="207" spans="1:4" x14ac:dyDescent="0.2">
      <c r="A207" t="s">
        <v>20</v>
      </c>
      <c r="B207">
        <v>80</v>
      </c>
      <c r="C207" t="s">
        <v>14</v>
      </c>
      <c r="D207">
        <v>1296</v>
      </c>
    </row>
    <row r="208" spans="1:4" x14ac:dyDescent="0.2">
      <c r="A208" t="s">
        <v>20</v>
      </c>
      <c r="B208">
        <v>41</v>
      </c>
      <c r="C208" t="s">
        <v>14</v>
      </c>
      <c r="D208">
        <v>77</v>
      </c>
    </row>
    <row r="209" spans="1:4" x14ac:dyDescent="0.2">
      <c r="A209" t="s">
        <v>20</v>
      </c>
      <c r="B209">
        <v>187</v>
      </c>
      <c r="C209" t="s">
        <v>14</v>
      </c>
      <c r="D209">
        <v>395</v>
      </c>
    </row>
    <row r="210" spans="1:4" x14ac:dyDescent="0.2">
      <c r="A210" t="s">
        <v>20</v>
      </c>
      <c r="B210">
        <v>2875</v>
      </c>
      <c r="C210" t="s">
        <v>14</v>
      </c>
      <c r="D210">
        <v>49</v>
      </c>
    </row>
    <row r="211" spans="1:4" x14ac:dyDescent="0.2">
      <c r="A211" t="s">
        <v>20</v>
      </c>
      <c r="B211">
        <v>88</v>
      </c>
      <c r="C211" t="s">
        <v>14</v>
      </c>
      <c r="D211">
        <v>180</v>
      </c>
    </row>
    <row r="212" spans="1:4" x14ac:dyDescent="0.2">
      <c r="A212" t="s">
        <v>20</v>
      </c>
      <c r="B212">
        <v>191</v>
      </c>
      <c r="C212" t="s">
        <v>14</v>
      </c>
      <c r="D212">
        <v>2690</v>
      </c>
    </row>
    <row r="213" spans="1:4" x14ac:dyDescent="0.2">
      <c r="A213" t="s">
        <v>20</v>
      </c>
      <c r="B213">
        <v>139</v>
      </c>
      <c r="C213" t="s">
        <v>14</v>
      </c>
      <c r="D213">
        <v>2779</v>
      </c>
    </row>
    <row r="214" spans="1:4" x14ac:dyDescent="0.2">
      <c r="A214" t="s">
        <v>20</v>
      </c>
      <c r="B214">
        <v>186</v>
      </c>
      <c r="C214" t="s">
        <v>14</v>
      </c>
      <c r="D214">
        <v>92</v>
      </c>
    </row>
    <row r="215" spans="1:4" x14ac:dyDescent="0.2">
      <c r="A215" t="s">
        <v>20</v>
      </c>
      <c r="B215">
        <v>112</v>
      </c>
      <c r="C215" t="s">
        <v>14</v>
      </c>
      <c r="D215">
        <v>1028</v>
      </c>
    </row>
    <row r="216" spans="1:4" x14ac:dyDescent="0.2">
      <c r="A216" t="s">
        <v>20</v>
      </c>
      <c r="B216">
        <v>101</v>
      </c>
      <c r="C216" t="s">
        <v>14</v>
      </c>
      <c r="D216">
        <v>26</v>
      </c>
    </row>
    <row r="217" spans="1:4" x14ac:dyDescent="0.2">
      <c r="A217" t="s">
        <v>20</v>
      </c>
      <c r="B217">
        <v>206</v>
      </c>
      <c r="C217" t="s">
        <v>14</v>
      </c>
      <c r="D217">
        <v>1790</v>
      </c>
    </row>
    <row r="218" spans="1:4" x14ac:dyDescent="0.2">
      <c r="A218" t="s">
        <v>20</v>
      </c>
      <c r="B218">
        <v>154</v>
      </c>
      <c r="C218" t="s">
        <v>14</v>
      </c>
      <c r="D218">
        <v>37</v>
      </c>
    </row>
    <row r="219" spans="1:4" x14ac:dyDescent="0.2">
      <c r="A219" t="s">
        <v>20</v>
      </c>
      <c r="B219">
        <v>5966</v>
      </c>
      <c r="C219" t="s">
        <v>14</v>
      </c>
      <c r="D219">
        <v>35</v>
      </c>
    </row>
    <row r="220" spans="1:4" x14ac:dyDescent="0.2">
      <c r="A220" t="s">
        <v>20</v>
      </c>
      <c r="B220">
        <v>169</v>
      </c>
      <c r="C220" t="s">
        <v>14</v>
      </c>
      <c r="D220">
        <v>558</v>
      </c>
    </row>
    <row r="221" spans="1:4" x14ac:dyDescent="0.2">
      <c r="A221" t="s">
        <v>20</v>
      </c>
      <c r="B221">
        <v>2106</v>
      </c>
      <c r="C221" t="s">
        <v>14</v>
      </c>
      <c r="D221">
        <v>64</v>
      </c>
    </row>
    <row r="222" spans="1:4" x14ac:dyDescent="0.2">
      <c r="A222" t="s">
        <v>20</v>
      </c>
      <c r="B222">
        <v>131</v>
      </c>
      <c r="C222" t="s">
        <v>14</v>
      </c>
      <c r="D222">
        <v>245</v>
      </c>
    </row>
    <row r="223" spans="1:4" x14ac:dyDescent="0.2">
      <c r="A223" t="s">
        <v>20</v>
      </c>
      <c r="B223">
        <v>84</v>
      </c>
      <c r="C223" t="s">
        <v>14</v>
      </c>
      <c r="D223">
        <v>71</v>
      </c>
    </row>
    <row r="224" spans="1:4" x14ac:dyDescent="0.2">
      <c r="A224" t="s">
        <v>20</v>
      </c>
      <c r="B224">
        <v>155</v>
      </c>
      <c r="C224" t="s">
        <v>14</v>
      </c>
      <c r="D224">
        <v>42</v>
      </c>
    </row>
    <row r="225" spans="1:4" x14ac:dyDescent="0.2">
      <c r="A225" t="s">
        <v>20</v>
      </c>
      <c r="B225">
        <v>189</v>
      </c>
      <c r="C225" t="s">
        <v>14</v>
      </c>
      <c r="D225">
        <v>156</v>
      </c>
    </row>
    <row r="226" spans="1:4" x14ac:dyDescent="0.2">
      <c r="A226" t="s">
        <v>20</v>
      </c>
      <c r="B226">
        <v>4799</v>
      </c>
      <c r="C226" t="s">
        <v>14</v>
      </c>
      <c r="D226">
        <v>1368</v>
      </c>
    </row>
    <row r="227" spans="1:4" x14ac:dyDescent="0.2">
      <c r="A227" t="s">
        <v>20</v>
      </c>
      <c r="B227">
        <v>1137</v>
      </c>
      <c r="C227" t="s">
        <v>14</v>
      </c>
      <c r="D227">
        <v>102</v>
      </c>
    </row>
    <row r="228" spans="1:4" x14ac:dyDescent="0.2">
      <c r="A228" t="s">
        <v>20</v>
      </c>
      <c r="B228">
        <v>1152</v>
      </c>
      <c r="C228" t="s">
        <v>14</v>
      </c>
      <c r="D228">
        <v>86</v>
      </c>
    </row>
    <row r="229" spans="1:4" x14ac:dyDescent="0.2">
      <c r="A229" t="s">
        <v>20</v>
      </c>
      <c r="B229">
        <v>50</v>
      </c>
      <c r="C229" t="s">
        <v>14</v>
      </c>
      <c r="D229">
        <v>253</v>
      </c>
    </row>
    <row r="230" spans="1:4" x14ac:dyDescent="0.2">
      <c r="A230" t="s">
        <v>20</v>
      </c>
      <c r="B230">
        <v>3059</v>
      </c>
      <c r="C230" t="s">
        <v>14</v>
      </c>
      <c r="D230">
        <v>157</v>
      </c>
    </row>
    <row r="231" spans="1:4" x14ac:dyDescent="0.2">
      <c r="A231" t="s">
        <v>20</v>
      </c>
      <c r="B231">
        <v>34</v>
      </c>
      <c r="C231" t="s">
        <v>14</v>
      </c>
      <c r="D231">
        <v>183</v>
      </c>
    </row>
    <row r="232" spans="1:4" x14ac:dyDescent="0.2">
      <c r="A232" t="s">
        <v>20</v>
      </c>
      <c r="B232">
        <v>220</v>
      </c>
      <c r="C232" t="s">
        <v>14</v>
      </c>
      <c r="D232">
        <v>82</v>
      </c>
    </row>
    <row r="233" spans="1:4" x14ac:dyDescent="0.2">
      <c r="A233" t="s">
        <v>20</v>
      </c>
      <c r="B233">
        <v>1604</v>
      </c>
      <c r="C233" t="s">
        <v>14</v>
      </c>
      <c r="D233">
        <v>1</v>
      </c>
    </row>
    <row r="234" spans="1:4" x14ac:dyDescent="0.2">
      <c r="A234" t="s">
        <v>20</v>
      </c>
      <c r="B234">
        <v>454</v>
      </c>
      <c r="C234" t="s">
        <v>14</v>
      </c>
      <c r="D234">
        <v>1198</v>
      </c>
    </row>
    <row r="235" spans="1:4" x14ac:dyDescent="0.2">
      <c r="A235" t="s">
        <v>20</v>
      </c>
      <c r="B235">
        <v>123</v>
      </c>
      <c r="C235" t="s">
        <v>14</v>
      </c>
      <c r="D235">
        <v>648</v>
      </c>
    </row>
    <row r="236" spans="1:4" x14ac:dyDescent="0.2">
      <c r="A236" t="s">
        <v>20</v>
      </c>
      <c r="B236">
        <v>299</v>
      </c>
      <c r="C236" t="s">
        <v>14</v>
      </c>
      <c r="D236">
        <v>64</v>
      </c>
    </row>
    <row r="237" spans="1:4" x14ac:dyDescent="0.2">
      <c r="A237" t="s">
        <v>20</v>
      </c>
      <c r="B237">
        <v>2237</v>
      </c>
      <c r="C237" t="s">
        <v>14</v>
      </c>
      <c r="D237">
        <v>62</v>
      </c>
    </row>
    <row r="238" spans="1:4" x14ac:dyDescent="0.2">
      <c r="A238" t="s">
        <v>20</v>
      </c>
      <c r="B238">
        <v>645</v>
      </c>
      <c r="C238" t="s">
        <v>14</v>
      </c>
      <c r="D238">
        <v>750</v>
      </c>
    </row>
    <row r="239" spans="1:4" x14ac:dyDescent="0.2">
      <c r="A239" t="s">
        <v>20</v>
      </c>
      <c r="B239">
        <v>484</v>
      </c>
      <c r="C239" t="s">
        <v>14</v>
      </c>
      <c r="D239">
        <v>105</v>
      </c>
    </row>
    <row r="240" spans="1:4" x14ac:dyDescent="0.2">
      <c r="A240" t="s">
        <v>20</v>
      </c>
      <c r="B240">
        <v>154</v>
      </c>
      <c r="C240" t="s">
        <v>14</v>
      </c>
      <c r="D240">
        <v>2604</v>
      </c>
    </row>
    <row r="241" spans="1:4" x14ac:dyDescent="0.2">
      <c r="A241" t="s">
        <v>20</v>
      </c>
      <c r="B241">
        <v>82</v>
      </c>
      <c r="C241" t="s">
        <v>14</v>
      </c>
      <c r="D241">
        <v>65</v>
      </c>
    </row>
    <row r="242" spans="1:4" x14ac:dyDescent="0.2">
      <c r="A242" t="s">
        <v>20</v>
      </c>
      <c r="B242">
        <v>134</v>
      </c>
      <c r="C242" t="s">
        <v>14</v>
      </c>
      <c r="D242">
        <v>94</v>
      </c>
    </row>
    <row r="243" spans="1:4" x14ac:dyDescent="0.2">
      <c r="A243" t="s">
        <v>20</v>
      </c>
      <c r="B243">
        <v>5203</v>
      </c>
      <c r="C243" t="s">
        <v>14</v>
      </c>
      <c r="D243">
        <v>257</v>
      </c>
    </row>
    <row r="244" spans="1:4" x14ac:dyDescent="0.2">
      <c r="A244" t="s">
        <v>20</v>
      </c>
      <c r="B244">
        <v>94</v>
      </c>
      <c r="C244" t="s">
        <v>14</v>
      </c>
      <c r="D244">
        <v>2928</v>
      </c>
    </row>
    <row r="245" spans="1:4" x14ac:dyDescent="0.2">
      <c r="A245" t="s">
        <v>20</v>
      </c>
      <c r="B245">
        <v>205</v>
      </c>
      <c r="C245" t="s">
        <v>14</v>
      </c>
      <c r="D245">
        <v>4697</v>
      </c>
    </row>
    <row r="246" spans="1:4" x14ac:dyDescent="0.2">
      <c r="A246" t="s">
        <v>20</v>
      </c>
      <c r="B246">
        <v>92</v>
      </c>
      <c r="C246" t="s">
        <v>14</v>
      </c>
      <c r="D246">
        <v>2915</v>
      </c>
    </row>
    <row r="247" spans="1:4" x14ac:dyDescent="0.2">
      <c r="A247" t="s">
        <v>20</v>
      </c>
      <c r="B247">
        <v>219</v>
      </c>
      <c r="C247" t="s">
        <v>14</v>
      </c>
      <c r="D247">
        <v>18</v>
      </c>
    </row>
    <row r="248" spans="1:4" x14ac:dyDescent="0.2">
      <c r="A248" t="s">
        <v>20</v>
      </c>
      <c r="B248">
        <v>2526</v>
      </c>
      <c r="C248" t="s">
        <v>14</v>
      </c>
      <c r="D248">
        <v>602</v>
      </c>
    </row>
    <row r="249" spans="1:4" x14ac:dyDescent="0.2">
      <c r="A249" t="s">
        <v>20</v>
      </c>
      <c r="B249">
        <v>94</v>
      </c>
      <c r="C249" t="s">
        <v>14</v>
      </c>
      <c r="D249">
        <v>1</v>
      </c>
    </row>
    <row r="250" spans="1:4" x14ac:dyDescent="0.2">
      <c r="A250" t="s">
        <v>20</v>
      </c>
      <c r="B250">
        <v>1713</v>
      </c>
      <c r="C250" t="s">
        <v>14</v>
      </c>
      <c r="D250">
        <v>3868</v>
      </c>
    </row>
    <row r="251" spans="1:4" x14ac:dyDescent="0.2">
      <c r="A251" t="s">
        <v>20</v>
      </c>
      <c r="B251">
        <v>249</v>
      </c>
      <c r="C251" t="s">
        <v>14</v>
      </c>
      <c r="D251">
        <v>504</v>
      </c>
    </row>
    <row r="252" spans="1:4" x14ac:dyDescent="0.2">
      <c r="A252" t="s">
        <v>20</v>
      </c>
      <c r="B252">
        <v>192</v>
      </c>
      <c r="C252" t="s">
        <v>14</v>
      </c>
      <c r="D252">
        <v>14</v>
      </c>
    </row>
    <row r="253" spans="1:4" x14ac:dyDescent="0.2">
      <c r="A253" t="s">
        <v>20</v>
      </c>
      <c r="B253">
        <v>247</v>
      </c>
      <c r="C253" t="s">
        <v>14</v>
      </c>
      <c r="D253">
        <v>750</v>
      </c>
    </row>
    <row r="254" spans="1:4" x14ac:dyDescent="0.2">
      <c r="A254" t="s">
        <v>20</v>
      </c>
      <c r="B254">
        <v>2293</v>
      </c>
      <c r="C254" t="s">
        <v>14</v>
      </c>
      <c r="D254">
        <v>77</v>
      </c>
    </row>
    <row r="255" spans="1:4" x14ac:dyDescent="0.2">
      <c r="A255" t="s">
        <v>20</v>
      </c>
      <c r="B255">
        <v>3131</v>
      </c>
      <c r="C255" t="s">
        <v>14</v>
      </c>
      <c r="D255">
        <v>752</v>
      </c>
    </row>
    <row r="256" spans="1:4" x14ac:dyDescent="0.2">
      <c r="A256" t="s">
        <v>20</v>
      </c>
      <c r="B256">
        <v>143</v>
      </c>
      <c r="C256" t="s">
        <v>14</v>
      </c>
      <c r="D256">
        <v>131</v>
      </c>
    </row>
    <row r="257" spans="1:4" x14ac:dyDescent="0.2">
      <c r="A257" t="s">
        <v>20</v>
      </c>
      <c r="B257">
        <v>296</v>
      </c>
      <c r="C257" t="s">
        <v>14</v>
      </c>
      <c r="D257">
        <v>87</v>
      </c>
    </row>
    <row r="258" spans="1:4" x14ac:dyDescent="0.2">
      <c r="A258" t="s">
        <v>20</v>
      </c>
      <c r="B258">
        <v>170</v>
      </c>
      <c r="C258" t="s">
        <v>14</v>
      </c>
      <c r="D258">
        <v>1063</v>
      </c>
    </row>
    <row r="259" spans="1:4" x14ac:dyDescent="0.2">
      <c r="A259" t="s">
        <v>20</v>
      </c>
      <c r="B259">
        <v>86</v>
      </c>
      <c r="C259" t="s">
        <v>14</v>
      </c>
      <c r="D259">
        <v>76</v>
      </c>
    </row>
    <row r="260" spans="1:4" x14ac:dyDescent="0.2">
      <c r="A260" t="s">
        <v>20</v>
      </c>
      <c r="B260">
        <v>6286</v>
      </c>
      <c r="C260" t="s">
        <v>14</v>
      </c>
      <c r="D260">
        <v>4428</v>
      </c>
    </row>
    <row r="261" spans="1:4" x14ac:dyDescent="0.2">
      <c r="A261" t="s">
        <v>20</v>
      </c>
      <c r="B261">
        <v>3727</v>
      </c>
      <c r="C261" t="s">
        <v>14</v>
      </c>
      <c r="D261">
        <v>58</v>
      </c>
    </row>
    <row r="262" spans="1:4" x14ac:dyDescent="0.2">
      <c r="A262" t="s">
        <v>20</v>
      </c>
      <c r="B262">
        <v>1605</v>
      </c>
      <c r="C262" t="s">
        <v>14</v>
      </c>
      <c r="D262">
        <v>111</v>
      </c>
    </row>
    <row r="263" spans="1:4" x14ac:dyDescent="0.2">
      <c r="A263" t="s">
        <v>20</v>
      </c>
      <c r="B263">
        <v>2120</v>
      </c>
      <c r="C263" t="s">
        <v>14</v>
      </c>
      <c r="D263">
        <v>2955</v>
      </c>
    </row>
    <row r="264" spans="1:4" x14ac:dyDescent="0.2">
      <c r="A264" t="s">
        <v>20</v>
      </c>
      <c r="B264">
        <v>50</v>
      </c>
      <c r="C264" t="s">
        <v>14</v>
      </c>
      <c r="D264">
        <v>1657</v>
      </c>
    </row>
    <row r="265" spans="1:4" x14ac:dyDescent="0.2">
      <c r="A265" t="s">
        <v>20</v>
      </c>
      <c r="B265">
        <v>2080</v>
      </c>
      <c r="C265" t="s">
        <v>14</v>
      </c>
      <c r="D265">
        <v>926</v>
      </c>
    </row>
    <row r="266" spans="1:4" x14ac:dyDescent="0.2">
      <c r="A266" t="s">
        <v>20</v>
      </c>
      <c r="B266">
        <v>2105</v>
      </c>
      <c r="C266" t="s">
        <v>14</v>
      </c>
      <c r="D266">
        <v>77</v>
      </c>
    </row>
    <row r="267" spans="1:4" x14ac:dyDescent="0.2">
      <c r="A267" t="s">
        <v>20</v>
      </c>
      <c r="B267">
        <v>2436</v>
      </c>
      <c r="C267" t="s">
        <v>14</v>
      </c>
      <c r="D267">
        <v>1748</v>
      </c>
    </row>
    <row r="268" spans="1:4" x14ac:dyDescent="0.2">
      <c r="A268" t="s">
        <v>20</v>
      </c>
      <c r="B268">
        <v>80</v>
      </c>
      <c r="C268" t="s">
        <v>14</v>
      </c>
      <c r="D268">
        <v>79</v>
      </c>
    </row>
    <row r="269" spans="1:4" x14ac:dyDescent="0.2">
      <c r="A269" t="s">
        <v>20</v>
      </c>
      <c r="B269">
        <v>42</v>
      </c>
      <c r="C269" t="s">
        <v>14</v>
      </c>
      <c r="D269">
        <v>889</v>
      </c>
    </row>
    <row r="270" spans="1:4" x14ac:dyDescent="0.2">
      <c r="A270" t="s">
        <v>20</v>
      </c>
      <c r="B270">
        <v>139</v>
      </c>
      <c r="C270" t="s">
        <v>14</v>
      </c>
      <c r="D270">
        <v>56</v>
      </c>
    </row>
    <row r="271" spans="1:4" x14ac:dyDescent="0.2">
      <c r="A271" t="s">
        <v>20</v>
      </c>
      <c r="B271">
        <v>159</v>
      </c>
      <c r="C271" t="s">
        <v>14</v>
      </c>
      <c r="D271">
        <v>1</v>
      </c>
    </row>
    <row r="272" spans="1:4" x14ac:dyDescent="0.2">
      <c r="A272" t="s">
        <v>20</v>
      </c>
      <c r="B272">
        <v>381</v>
      </c>
      <c r="C272" t="s">
        <v>14</v>
      </c>
      <c r="D272">
        <v>83</v>
      </c>
    </row>
    <row r="273" spans="1:4" x14ac:dyDescent="0.2">
      <c r="A273" t="s">
        <v>20</v>
      </c>
      <c r="B273">
        <v>194</v>
      </c>
      <c r="C273" t="s">
        <v>14</v>
      </c>
      <c r="D273">
        <v>2025</v>
      </c>
    </row>
    <row r="274" spans="1:4" x14ac:dyDescent="0.2">
      <c r="A274" t="s">
        <v>20</v>
      </c>
      <c r="B274">
        <v>106</v>
      </c>
      <c r="C274" t="s">
        <v>14</v>
      </c>
      <c r="D274">
        <v>14</v>
      </c>
    </row>
    <row r="275" spans="1:4" x14ac:dyDescent="0.2">
      <c r="A275" t="s">
        <v>20</v>
      </c>
      <c r="B275">
        <v>142</v>
      </c>
      <c r="C275" t="s">
        <v>14</v>
      </c>
      <c r="D275">
        <v>656</v>
      </c>
    </row>
    <row r="276" spans="1:4" x14ac:dyDescent="0.2">
      <c r="A276" t="s">
        <v>20</v>
      </c>
      <c r="B276">
        <v>211</v>
      </c>
      <c r="C276" t="s">
        <v>14</v>
      </c>
      <c r="D276">
        <v>1596</v>
      </c>
    </row>
    <row r="277" spans="1:4" x14ac:dyDescent="0.2">
      <c r="A277" t="s">
        <v>20</v>
      </c>
      <c r="B277">
        <v>2756</v>
      </c>
      <c r="C277" t="s">
        <v>14</v>
      </c>
      <c r="D277">
        <v>10</v>
      </c>
    </row>
    <row r="278" spans="1:4" x14ac:dyDescent="0.2">
      <c r="A278" t="s">
        <v>20</v>
      </c>
      <c r="B278">
        <v>173</v>
      </c>
      <c r="C278" t="s">
        <v>14</v>
      </c>
      <c r="D278">
        <v>1121</v>
      </c>
    </row>
    <row r="279" spans="1:4" x14ac:dyDescent="0.2">
      <c r="A279" t="s">
        <v>20</v>
      </c>
      <c r="B279">
        <v>87</v>
      </c>
      <c r="C279" t="s">
        <v>14</v>
      </c>
      <c r="D279">
        <v>15</v>
      </c>
    </row>
    <row r="280" spans="1:4" x14ac:dyDescent="0.2">
      <c r="A280" t="s">
        <v>20</v>
      </c>
      <c r="B280">
        <v>1572</v>
      </c>
      <c r="C280" t="s">
        <v>14</v>
      </c>
      <c r="D280">
        <v>191</v>
      </c>
    </row>
    <row r="281" spans="1:4" x14ac:dyDescent="0.2">
      <c r="A281" t="s">
        <v>20</v>
      </c>
      <c r="B281">
        <v>2346</v>
      </c>
      <c r="C281" t="s">
        <v>14</v>
      </c>
      <c r="D281">
        <v>16</v>
      </c>
    </row>
    <row r="282" spans="1:4" x14ac:dyDescent="0.2">
      <c r="A282" t="s">
        <v>20</v>
      </c>
      <c r="B282">
        <v>115</v>
      </c>
      <c r="C282" t="s">
        <v>14</v>
      </c>
      <c r="D282">
        <v>17</v>
      </c>
    </row>
    <row r="283" spans="1:4" x14ac:dyDescent="0.2">
      <c r="A283" t="s">
        <v>20</v>
      </c>
      <c r="B283">
        <v>85</v>
      </c>
      <c r="C283" t="s">
        <v>14</v>
      </c>
      <c r="D283">
        <v>34</v>
      </c>
    </row>
    <row r="284" spans="1:4" x14ac:dyDescent="0.2">
      <c r="A284" t="s">
        <v>20</v>
      </c>
      <c r="B284">
        <v>144</v>
      </c>
      <c r="C284" t="s">
        <v>14</v>
      </c>
      <c r="D284">
        <v>1</v>
      </c>
    </row>
    <row r="285" spans="1:4" x14ac:dyDescent="0.2">
      <c r="A285" t="s">
        <v>20</v>
      </c>
      <c r="B285">
        <v>2443</v>
      </c>
      <c r="C285" t="s">
        <v>14</v>
      </c>
      <c r="D285">
        <v>1274</v>
      </c>
    </row>
    <row r="286" spans="1:4" x14ac:dyDescent="0.2">
      <c r="A286" t="s">
        <v>20</v>
      </c>
      <c r="B286">
        <v>64</v>
      </c>
      <c r="C286" t="s">
        <v>14</v>
      </c>
      <c r="D286">
        <v>210</v>
      </c>
    </row>
    <row r="287" spans="1:4" x14ac:dyDescent="0.2">
      <c r="A287" t="s">
        <v>20</v>
      </c>
      <c r="B287">
        <v>268</v>
      </c>
      <c r="C287" t="s">
        <v>14</v>
      </c>
      <c r="D287">
        <v>248</v>
      </c>
    </row>
    <row r="288" spans="1:4" x14ac:dyDescent="0.2">
      <c r="A288" t="s">
        <v>20</v>
      </c>
      <c r="B288">
        <v>195</v>
      </c>
      <c r="C288" t="s">
        <v>14</v>
      </c>
      <c r="D288">
        <v>513</v>
      </c>
    </row>
    <row r="289" spans="1:4" x14ac:dyDescent="0.2">
      <c r="A289" t="s">
        <v>20</v>
      </c>
      <c r="B289">
        <v>186</v>
      </c>
      <c r="C289" t="s">
        <v>14</v>
      </c>
      <c r="D289">
        <v>3410</v>
      </c>
    </row>
    <row r="290" spans="1:4" x14ac:dyDescent="0.2">
      <c r="A290" t="s">
        <v>20</v>
      </c>
      <c r="B290">
        <v>460</v>
      </c>
      <c r="C290" t="s">
        <v>14</v>
      </c>
      <c r="D290">
        <v>10</v>
      </c>
    </row>
    <row r="291" spans="1:4" x14ac:dyDescent="0.2">
      <c r="A291" t="s">
        <v>20</v>
      </c>
      <c r="B291">
        <v>2528</v>
      </c>
      <c r="C291" t="s">
        <v>14</v>
      </c>
      <c r="D291">
        <v>2201</v>
      </c>
    </row>
    <row r="292" spans="1:4" x14ac:dyDescent="0.2">
      <c r="A292" t="s">
        <v>20</v>
      </c>
      <c r="B292">
        <v>3657</v>
      </c>
      <c r="C292" t="s">
        <v>14</v>
      </c>
      <c r="D292">
        <v>676</v>
      </c>
    </row>
    <row r="293" spans="1:4" x14ac:dyDescent="0.2">
      <c r="A293" t="s">
        <v>20</v>
      </c>
      <c r="B293">
        <v>131</v>
      </c>
      <c r="C293" t="s">
        <v>14</v>
      </c>
      <c r="D293">
        <v>831</v>
      </c>
    </row>
    <row r="294" spans="1:4" x14ac:dyDescent="0.2">
      <c r="A294" t="s">
        <v>20</v>
      </c>
      <c r="B294">
        <v>239</v>
      </c>
      <c r="C294" t="s">
        <v>14</v>
      </c>
      <c r="D294">
        <v>859</v>
      </c>
    </row>
    <row r="295" spans="1:4" x14ac:dyDescent="0.2">
      <c r="A295" t="s">
        <v>20</v>
      </c>
      <c r="B295">
        <v>78</v>
      </c>
      <c r="C295" t="s">
        <v>14</v>
      </c>
      <c r="D295">
        <v>45</v>
      </c>
    </row>
    <row r="296" spans="1:4" x14ac:dyDescent="0.2">
      <c r="A296" t="s">
        <v>20</v>
      </c>
      <c r="B296">
        <v>1773</v>
      </c>
      <c r="C296" t="s">
        <v>14</v>
      </c>
      <c r="D296">
        <v>6</v>
      </c>
    </row>
    <row r="297" spans="1:4" x14ac:dyDescent="0.2">
      <c r="A297" t="s">
        <v>20</v>
      </c>
      <c r="B297">
        <v>32</v>
      </c>
      <c r="C297" t="s">
        <v>14</v>
      </c>
      <c r="D297">
        <v>7</v>
      </c>
    </row>
    <row r="298" spans="1:4" x14ac:dyDescent="0.2">
      <c r="A298" t="s">
        <v>20</v>
      </c>
      <c r="B298">
        <v>369</v>
      </c>
      <c r="C298" t="s">
        <v>14</v>
      </c>
      <c r="D298">
        <v>31</v>
      </c>
    </row>
    <row r="299" spans="1:4" x14ac:dyDescent="0.2">
      <c r="A299" t="s">
        <v>20</v>
      </c>
      <c r="B299">
        <v>89</v>
      </c>
      <c r="C299" t="s">
        <v>14</v>
      </c>
      <c r="D299">
        <v>78</v>
      </c>
    </row>
    <row r="300" spans="1:4" x14ac:dyDescent="0.2">
      <c r="A300" t="s">
        <v>20</v>
      </c>
      <c r="B300">
        <v>147</v>
      </c>
      <c r="C300" t="s">
        <v>14</v>
      </c>
      <c r="D300">
        <v>1225</v>
      </c>
    </row>
    <row r="301" spans="1:4" x14ac:dyDescent="0.2">
      <c r="A301" t="s">
        <v>20</v>
      </c>
      <c r="B301">
        <v>126</v>
      </c>
      <c r="C301" t="s">
        <v>14</v>
      </c>
      <c r="D301">
        <v>1</v>
      </c>
    </row>
    <row r="302" spans="1:4" x14ac:dyDescent="0.2">
      <c r="A302" t="s">
        <v>20</v>
      </c>
      <c r="B302">
        <v>2218</v>
      </c>
      <c r="C302" t="s">
        <v>14</v>
      </c>
      <c r="D302">
        <v>67</v>
      </c>
    </row>
    <row r="303" spans="1:4" x14ac:dyDescent="0.2">
      <c r="A303" t="s">
        <v>20</v>
      </c>
      <c r="B303">
        <v>202</v>
      </c>
      <c r="C303" t="s">
        <v>14</v>
      </c>
      <c r="D303">
        <v>19</v>
      </c>
    </row>
    <row r="304" spans="1:4" x14ac:dyDescent="0.2">
      <c r="A304" t="s">
        <v>20</v>
      </c>
      <c r="B304">
        <v>140</v>
      </c>
      <c r="C304" t="s">
        <v>14</v>
      </c>
      <c r="D304">
        <v>2108</v>
      </c>
    </row>
    <row r="305" spans="1:4" x14ac:dyDescent="0.2">
      <c r="A305" t="s">
        <v>20</v>
      </c>
      <c r="B305">
        <v>1052</v>
      </c>
      <c r="C305" t="s">
        <v>14</v>
      </c>
      <c r="D305">
        <v>679</v>
      </c>
    </row>
    <row r="306" spans="1:4" x14ac:dyDescent="0.2">
      <c r="A306" t="s">
        <v>20</v>
      </c>
      <c r="B306">
        <v>247</v>
      </c>
      <c r="C306" t="s">
        <v>14</v>
      </c>
      <c r="D306">
        <v>36</v>
      </c>
    </row>
    <row r="307" spans="1:4" x14ac:dyDescent="0.2">
      <c r="A307" t="s">
        <v>20</v>
      </c>
      <c r="B307">
        <v>84</v>
      </c>
      <c r="C307" t="s">
        <v>14</v>
      </c>
      <c r="D307">
        <v>47</v>
      </c>
    </row>
    <row r="308" spans="1:4" x14ac:dyDescent="0.2">
      <c r="A308" t="s">
        <v>20</v>
      </c>
      <c r="B308">
        <v>88</v>
      </c>
      <c r="C308" t="s">
        <v>14</v>
      </c>
      <c r="D308">
        <v>70</v>
      </c>
    </row>
    <row r="309" spans="1:4" x14ac:dyDescent="0.2">
      <c r="A309" t="s">
        <v>20</v>
      </c>
      <c r="B309">
        <v>156</v>
      </c>
      <c r="C309" t="s">
        <v>14</v>
      </c>
      <c r="D309">
        <v>154</v>
      </c>
    </row>
    <row r="310" spans="1:4" x14ac:dyDescent="0.2">
      <c r="A310" t="s">
        <v>20</v>
      </c>
      <c r="B310">
        <v>2985</v>
      </c>
      <c r="C310" t="s">
        <v>14</v>
      </c>
      <c r="D310">
        <v>22</v>
      </c>
    </row>
    <row r="311" spans="1:4" x14ac:dyDescent="0.2">
      <c r="A311" t="s">
        <v>20</v>
      </c>
      <c r="B311">
        <v>762</v>
      </c>
      <c r="C311" t="s">
        <v>14</v>
      </c>
      <c r="D311">
        <v>1758</v>
      </c>
    </row>
    <row r="312" spans="1:4" x14ac:dyDescent="0.2">
      <c r="A312" t="s">
        <v>20</v>
      </c>
      <c r="B312">
        <v>554</v>
      </c>
      <c r="C312" t="s">
        <v>14</v>
      </c>
      <c r="D312">
        <v>94</v>
      </c>
    </row>
    <row r="313" spans="1:4" x14ac:dyDescent="0.2">
      <c r="A313" t="s">
        <v>20</v>
      </c>
      <c r="B313">
        <v>135</v>
      </c>
      <c r="C313" t="s">
        <v>14</v>
      </c>
      <c r="D313">
        <v>33</v>
      </c>
    </row>
    <row r="314" spans="1:4" x14ac:dyDescent="0.2">
      <c r="A314" t="s">
        <v>20</v>
      </c>
      <c r="B314">
        <v>122</v>
      </c>
      <c r="C314" t="s">
        <v>14</v>
      </c>
      <c r="D314">
        <v>1</v>
      </c>
    </row>
    <row r="315" spans="1:4" x14ac:dyDescent="0.2">
      <c r="A315" t="s">
        <v>20</v>
      </c>
      <c r="B315">
        <v>221</v>
      </c>
      <c r="C315" t="s">
        <v>14</v>
      </c>
      <c r="D315">
        <v>31</v>
      </c>
    </row>
    <row r="316" spans="1:4" x14ac:dyDescent="0.2">
      <c r="A316" t="s">
        <v>20</v>
      </c>
      <c r="B316">
        <v>126</v>
      </c>
      <c r="C316" t="s">
        <v>14</v>
      </c>
      <c r="D316">
        <v>35</v>
      </c>
    </row>
    <row r="317" spans="1:4" x14ac:dyDescent="0.2">
      <c r="A317" t="s">
        <v>20</v>
      </c>
      <c r="B317">
        <v>1022</v>
      </c>
      <c r="C317" t="s">
        <v>14</v>
      </c>
      <c r="D317">
        <v>63</v>
      </c>
    </row>
    <row r="318" spans="1:4" x14ac:dyDescent="0.2">
      <c r="A318" t="s">
        <v>20</v>
      </c>
      <c r="B318">
        <v>3177</v>
      </c>
      <c r="C318" t="s">
        <v>14</v>
      </c>
      <c r="D318">
        <v>526</v>
      </c>
    </row>
    <row r="319" spans="1:4" x14ac:dyDescent="0.2">
      <c r="A319" t="s">
        <v>20</v>
      </c>
      <c r="B319">
        <v>198</v>
      </c>
      <c r="C319" t="s">
        <v>14</v>
      </c>
      <c r="D319">
        <v>121</v>
      </c>
    </row>
    <row r="320" spans="1:4" x14ac:dyDescent="0.2">
      <c r="A320" t="s">
        <v>20</v>
      </c>
      <c r="B320">
        <v>85</v>
      </c>
      <c r="C320" t="s">
        <v>14</v>
      </c>
      <c r="D320">
        <v>67</v>
      </c>
    </row>
    <row r="321" spans="1:4" x14ac:dyDescent="0.2">
      <c r="A321" t="s">
        <v>20</v>
      </c>
      <c r="B321">
        <v>3596</v>
      </c>
      <c r="C321" t="s">
        <v>14</v>
      </c>
      <c r="D321">
        <v>57</v>
      </c>
    </row>
    <row r="322" spans="1:4" x14ac:dyDescent="0.2">
      <c r="A322" t="s">
        <v>20</v>
      </c>
      <c r="B322">
        <v>244</v>
      </c>
      <c r="C322" t="s">
        <v>14</v>
      </c>
      <c r="D322">
        <v>1229</v>
      </c>
    </row>
    <row r="323" spans="1:4" x14ac:dyDescent="0.2">
      <c r="A323" t="s">
        <v>20</v>
      </c>
      <c r="B323">
        <v>5180</v>
      </c>
      <c r="C323" t="s">
        <v>14</v>
      </c>
      <c r="D323">
        <v>12</v>
      </c>
    </row>
    <row r="324" spans="1:4" x14ac:dyDescent="0.2">
      <c r="A324" t="s">
        <v>20</v>
      </c>
      <c r="B324">
        <v>589</v>
      </c>
      <c r="C324" t="s">
        <v>14</v>
      </c>
      <c r="D324">
        <v>452</v>
      </c>
    </row>
    <row r="325" spans="1:4" x14ac:dyDescent="0.2">
      <c r="A325" t="s">
        <v>20</v>
      </c>
      <c r="B325">
        <v>2725</v>
      </c>
      <c r="C325" t="s">
        <v>14</v>
      </c>
      <c r="D325">
        <v>1886</v>
      </c>
    </row>
    <row r="326" spans="1:4" x14ac:dyDescent="0.2">
      <c r="A326" t="s">
        <v>20</v>
      </c>
      <c r="B326">
        <v>300</v>
      </c>
      <c r="C326" t="s">
        <v>14</v>
      </c>
      <c r="D326">
        <v>1825</v>
      </c>
    </row>
    <row r="327" spans="1:4" x14ac:dyDescent="0.2">
      <c r="A327" t="s">
        <v>20</v>
      </c>
      <c r="B327">
        <v>144</v>
      </c>
      <c r="C327" t="s">
        <v>14</v>
      </c>
      <c r="D327">
        <v>31</v>
      </c>
    </row>
    <row r="328" spans="1:4" x14ac:dyDescent="0.2">
      <c r="A328" t="s">
        <v>20</v>
      </c>
      <c r="B328">
        <v>87</v>
      </c>
      <c r="C328" t="s">
        <v>14</v>
      </c>
      <c r="D328">
        <v>107</v>
      </c>
    </row>
    <row r="329" spans="1:4" x14ac:dyDescent="0.2">
      <c r="A329" t="s">
        <v>20</v>
      </c>
      <c r="B329">
        <v>3116</v>
      </c>
      <c r="C329" t="s">
        <v>14</v>
      </c>
      <c r="D329">
        <v>27</v>
      </c>
    </row>
    <row r="330" spans="1:4" x14ac:dyDescent="0.2">
      <c r="A330" t="s">
        <v>20</v>
      </c>
      <c r="B330">
        <v>909</v>
      </c>
      <c r="C330" t="s">
        <v>14</v>
      </c>
      <c r="D330">
        <v>1221</v>
      </c>
    </row>
    <row r="331" spans="1:4" x14ac:dyDescent="0.2">
      <c r="A331" t="s">
        <v>20</v>
      </c>
      <c r="B331">
        <v>1613</v>
      </c>
      <c r="C331" t="s">
        <v>14</v>
      </c>
      <c r="D331">
        <v>1</v>
      </c>
    </row>
    <row r="332" spans="1:4" x14ac:dyDescent="0.2">
      <c r="A332" t="s">
        <v>20</v>
      </c>
      <c r="B332">
        <v>136</v>
      </c>
      <c r="C332" t="s">
        <v>14</v>
      </c>
      <c r="D332">
        <v>16</v>
      </c>
    </row>
    <row r="333" spans="1:4" x14ac:dyDescent="0.2">
      <c r="A333" t="s">
        <v>20</v>
      </c>
      <c r="B333">
        <v>130</v>
      </c>
      <c r="C333" t="s">
        <v>14</v>
      </c>
      <c r="D333">
        <v>41</v>
      </c>
    </row>
    <row r="334" spans="1:4" x14ac:dyDescent="0.2">
      <c r="A334" t="s">
        <v>20</v>
      </c>
      <c r="B334">
        <v>102</v>
      </c>
      <c r="C334" t="s">
        <v>14</v>
      </c>
      <c r="D334">
        <v>523</v>
      </c>
    </row>
    <row r="335" spans="1:4" x14ac:dyDescent="0.2">
      <c r="A335" t="s">
        <v>20</v>
      </c>
      <c r="B335">
        <v>4006</v>
      </c>
      <c r="C335" t="s">
        <v>14</v>
      </c>
      <c r="D335">
        <v>141</v>
      </c>
    </row>
    <row r="336" spans="1:4" x14ac:dyDescent="0.2">
      <c r="A336" t="s">
        <v>20</v>
      </c>
      <c r="B336">
        <v>1629</v>
      </c>
      <c r="C336" t="s">
        <v>14</v>
      </c>
      <c r="D336">
        <v>52</v>
      </c>
    </row>
    <row r="337" spans="1:4" x14ac:dyDescent="0.2">
      <c r="A337" t="s">
        <v>20</v>
      </c>
      <c r="B337">
        <v>2188</v>
      </c>
      <c r="C337" t="s">
        <v>14</v>
      </c>
      <c r="D337">
        <v>225</v>
      </c>
    </row>
    <row r="338" spans="1:4" x14ac:dyDescent="0.2">
      <c r="A338" t="s">
        <v>20</v>
      </c>
      <c r="B338">
        <v>2409</v>
      </c>
      <c r="C338" t="s">
        <v>14</v>
      </c>
      <c r="D338">
        <v>38</v>
      </c>
    </row>
    <row r="339" spans="1:4" x14ac:dyDescent="0.2">
      <c r="A339" t="s">
        <v>20</v>
      </c>
      <c r="B339">
        <v>194</v>
      </c>
      <c r="C339" t="s">
        <v>14</v>
      </c>
      <c r="D339">
        <v>15</v>
      </c>
    </row>
    <row r="340" spans="1:4" x14ac:dyDescent="0.2">
      <c r="A340" t="s">
        <v>20</v>
      </c>
      <c r="B340">
        <v>1140</v>
      </c>
      <c r="C340" t="s">
        <v>14</v>
      </c>
      <c r="D340">
        <v>37</v>
      </c>
    </row>
    <row r="341" spans="1:4" x14ac:dyDescent="0.2">
      <c r="A341" t="s">
        <v>20</v>
      </c>
      <c r="B341">
        <v>102</v>
      </c>
      <c r="C341" t="s">
        <v>14</v>
      </c>
      <c r="D341">
        <v>112</v>
      </c>
    </row>
    <row r="342" spans="1:4" x14ac:dyDescent="0.2">
      <c r="A342" t="s">
        <v>20</v>
      </c>
      <c r="B342">
        <v>2857</v>
      </c>
      <c r="C342" t="s">
        <v>14</v>
      </c>
      <c r="D342">
        <v>21</v>
      </c>
    </row>
    <row r="343" spans="1:4" x14ac:dyDescent="0.2">
      <c r="A343" t="s">
        <v>20</v>
      </c>
      <c r="B343">
        <v>107</v>
      </c>
      <c r="C343" t="s">
        <v>14</v>
      </c>
      <c r="D343">
        <v>67</v>
      </c>
    </row>
    <row r="344" spans="1:4" x14ac:dyDescent="0.2">
      <c r="A344" t="s">
        <v>20</v>
      </c>
      <c r="B344">
        <v>160</v>
      </c>
      <c r="C344" t="s">
        <v>14</v>
      </c>
      <c r="D344">
        <v>78</v>
      </c>
    </row>
    <row r="345" spans="1:4" x14ac:dyDescent="0.2">
      <c r="A345" t="s">
        <v>20</v>
      </c>
      <c r="B345">
        <v>2230</v>
      </c>
      <c r="C345" t="s">
        <v>14</v>
      </c>
      <c r="D345">
        <v>67</v>
      </c>
    </row>
    <row r="346" spans="1:4" x14ac:dyDescent="0.2">
      <c r="A346" t="s">
        <v>20</v>
      </c>
      <c r="B346">
        <v>316</v>
      </c>
      <c r="C346" t="s">
        <v>14</v>
      </c>
      <c r="D346">
        <v>263</v>
      </c>
    </row>
    <row r="347" spans="1:4" x14ac:dyDescent="0.2">
      <c r="A347" t="s">
        <v>20</v>
      </c>
      <c r="B347">
        <v>117</v>
      </c>
      <c r="C347" t="s">
        <v>14</v>
      </c>
      <c r="D347">
        <v>1691</v>
      </c>
    </row>
    <row r="348" spans="1:4" x14ac:dyDescent="0.2">
      <c r="A348" t="s">
        <v>20</v>
      </c>
      <c r="B348">
        <v>6406</v>
      </c>
      <c r="C348" t="s">
        <v>14</v>
      </c>
      <c r="D348">
        <v>181</v>
      </c>
    </row>
    <row r="349" spans="1:4" x14ac:dyDescent="0.2">
      <c r="A349" t="s">
        <v>20</v>
      </c>
      <c r="B349">
        <v>192</v>
      </c>
      <c r="C349" t="s">
        <v>14</v>
      </c>
      <c r="D349">
        <v>13</v>
      </c>
    </row>
    <row r="350" spans="1:4" x14ac:dyDescent="0.2">
      <c r="A350" t="s">
        <v>20</v>
      </c>
      <c r="B350">
        <v>26</v>
      </c>
      <c r="C350" t="s">
        <v>14</v>
      </c>
      <c r="D350">
        <v>1</v>
      </c>
    </row>
    <row r="351" spans="1:4" x14ac:dyDescent="0.2">
      <c r="A351" t="s">
        <v>20</v>
      </c>
      <c r="B351">
        <v>723</v>
      </c>
      <c r="C351" t="s">
        <v>14</v>
      </c>
      <c r="D351">
        <v>21</v>
      </c>
    </row>
    <row r="352" spans="1:4" x14ac:dyDescent="0.2">
      <c r="A352" t="s">
        <v>20</v>
      </c>
      <c r="B352">
        <v>170</v>
      </c>
      <c r="C352" t="s">
        <v>14</v>
      </c>
      <c r="D352">
        <v>830</v>
      </c>
    </row>
    <row r="353" spans="1:4" x14ac:dyDescent="0.2">
      <c r="A353" t="s">
        <v>20</v>
      </c>
      <c r="B353">
        <v>238</v>
      </c>
      <c r="C353" t="s">
        <v>14</v>
      </c>
      <c r="D353">
        <v>130</v>
      </c>
    </row>
    <row r="354" spans="1:4" x14ac:dyDescent="0.2">
      <c r="A354" t="s">
        <v>20</v>
      </c>
      <c r="B354">
        <v>55</v>
      </c>
      <c r="C354" t="s">
        <v>14</v>
      </c>
      <c r="D354">
        <v>55</v>
      </c>
    </row>
    <row r="355" spans="1:4" x14ac:dyDescent="0.2">
      <c r="A355" t="s">
        <v>20</v>
      </c>
      <c r="B355">
        <v>128</v>
      </c>
      <c r="C355" t="s">
        <v>14</v>
      </c>
      <c r="D355">
        <v>114</v>
      </c>
    </row>
    <row r="356" spans="1:4" x14ac:dyDescent="0.2">
      <c r="A356" t="s">
        <v>20</v>
      </c>
      <c r="B356">
        <v>2144</v>
      </c>
      <c r="C356" t="s">
        <v>14</v>
      </c>
      <c r="D356">
        <v>594</v>
      </c>
    </row>
    <row r="357" spans="1:4" x14ac:dyDescent="0.2">
      <c r="A357" t="s">
        <v>20</v>
      </c>
      <c r="B357">
        <v>2693</v>
      </c>
      <c r="C357" t="s">
        <v>14</v>
      </c>
      <c r="D357">
        <v>24</v>
      </c>
    </row>
    <row r="358" spans="1:4" x14ac:dyDescent="0.2">
      <c r="A358" t="s">
        <v>20</v>
      </c>
      <c r="B358">
        <v>432</v>
      </c>
      <c r="C358" t="s">
        <v>14</v>
      </c>
      <c r="D358">
        <v>252</v>
      </c>
    </row>
    <row r="359" spans="1:4" x14ac:dyDescent="0.2">
      <c r="A359" t="s">
        <v>20</v>
      </c>
      <c r="B359">
        <v>189</v>
      </c>
      <c r="C359" t="s">
        <v>14</v>
      </c>
      <c r="D359">
        <v>67</v>
      </c>
    </row>
    <row r="360" spans="1:4" x14ac:dyDescent="0.2">
      <c r="A360" t="s">
        <v>20</v>
      </c>
      <c r="B360">
        <v>154</v>
      </c>
      <c r="C360" t="s">
        <v>14</v>
      </c>
      <c r="D360">
        <v>742</v>
      </c>
    </row>
    <row r="361" spans="1:4" x14ac:dyDescent="0.2">
      <c r="A361" t="s">
        <v>20</v>
      </c>
      <c r="B361">
        <v>96</v>
      </c>
      <c r="C361" t="s">
        <v>14</v>
      </c>
      <c r="D361">
        <v>75</v>
      </c>
    </row>
    <row r="362" spans="1:4" x14ac:dyDescent="0.2">
      <c r="A362" t="s">
        <v>20</v>
      </c>
      <c r="B362">
        <v>3063</v>
      </c>
      <c r="C362" t="s">
        <v>14</v>
      </c>
      <c r="D362">
        <v>4405</v>
      </c>
    </row>
    <row r="363" spans="1:4" x14ac:dyDescent="0.2">
      <c r="A363" t="s">
        <v>20</v>
      </c>
      <c r="B363">
        <v>2266</v>
      </c>
      <c r="C363" t="s">
        <v>14</v>
      </c>
      <c r="D363">
        <v>92</v>
      </c>
    </row>
    <row r="364" spans="1:4" x14ac:dyDescent="0.2">
      <c r="A364" t="s">
        <v>20</v>
      </c>
      <c r="B364">
        <v>194</v>
      </c>
      <c r="C364" t="s">
        <v>14</v>
      </c>
      <c r="D364">
        <v>64</v>
      </c>
    </row>
    <row r="365" spans="1:4" x14ac:dyDescent="0.2">
      <c r="A365" t="s">
        <v>20</v>
      </c>
      <c r="B365">
        <v>129</v>
      </c>
      <c r="C365" t="s">
        <v>14</v>
      </c>
      <c r="D365">
        <v>64</v>
      </c>
    </row>
    <row r="366" spans="1:4" x14ac:dyDescent="0.2">
      <c r="A366" t="s">
        <v>20</v>
      </c>
      <c r="B366">
        <v>375</v>
      </c>
      <c r="C366" t="s">
        <v>14</v>
      </c>
      <c r="D366">
        <v>842</v>
      </c>
    </row>
    <row r="367" spans="1:4" x14ac:dyDescent="0.2">
      <c r="A367" t="s">
        <v>20</v>
      </c>
      <c r="B367">
        <v>409</v>
      </c>
      <c r="C367" t="s">
        <v>14</v>
      </c>
      <c r="D367">
        <v>112</v>
      </c>
    </row>
    <row r="368" spans="1:4" x14ac:dyDescent="0.2">
      <c r="A368" t="s">
        <v>20</v>
      </c>
      <c r="B368">
        <v>234</v>
      </c>
      <c r="C368" t="s">
        <v>14</v>
      </c>
      <c r="D368">
        <v>374</v>
      </c>
    </row>
    <row r="369" spans="1:2" x14ac:dyDescent="0.2">
      <c r="A369" t="s">
        <v>20</v>
      </c>
      <c r="B369">
        <v>3016</v>
      </c>
    </row>
    <row r="370" spans="1:2" x14ac:dyDescent="0.2">
      <c r="A370" t="s">
        <v>20</v>
      </c>
      <c r="B370">
        <v>264</v>
      </c>
    </row>
    <row r="371" spans="1:2" x14ac:dyDescent="0.2">
      <c r="A371" t="s">
        <v>20</v>
      </c>
      <c r="B371">
        <v>272</v>
      </c>
    </row>
    <row r="372" spans="1:2" x14ac:dyDescent="0.2">
      <c r="A372" t="s">
        <v>20</v>
      </c>
      <c r="B372">
        <v>419</v>
      </c>
    </row>
    <row r="373" spans="1:2" x14ac:dyDescent="0.2">
      <c r="A373" t="s">
        <v>20</v>
      </c>
      <c r="B373">
        <v>1621</v>
      </c>
    </row>
    <row r="374" spans="1:2" x14ac:dyDescent="0.2">
      <c r="A374" t="s">
        <v>20</v>
      </c>
      <c r="B374">
        <v>1101</v>
      </c>
    </row>
    <row r="375" spans="1:2" x14ac:dyDescent="0.2">
      <c r="A375" t="s">
        <v>20</v>
      </c>
      <c r="B375">
        <v>1073</v>
      </c>
    </row>
    <row r="376" spans="1:2" x14ac:dyDescent="0.2">
      <c r="A376" t="s">
        <v>20</v>
      </c>
      <c r="B376">
        <v>331</v>
      </c>
    </row>
    <row r="377" spans="1:2" x14ac:dyDescent="0.2">
      <c r="A377" t="s">
        <v>20</v>
      </c>
      <c r="B377">
        <v>1170</v>
      </c>
    </row>
    <row r="378" spans="1:2" x14ac:dyDescent="0.2">
      <c r="A378" t="s">
        <v>20</v>
      </c>
      <c r="B378">
        <v>363</v>
      </c>
    </row>
    <row r="379" spans="1:2" x14ac:dyDescent="0.2">
      <c r="A379" t="s">
        <v>20</v>
      </c>
      <c r="B379">
        <v>103</v>
      </c>
    </row>
    <row r="380" spans="1:2" x14ac:dyDescent="0.2">
      <c r="A380" t="s">
        <v>20</v>
      </c>
      <c r="B380">
        <v>147</v>
      </c>
    </row>
    <row r="381" spans="1:2" x14ac:dyDescent="0.2">
      <c r="A381" t="s">
        <v>20</v>
      </c>
      <c r="B381">
        <v>110</v>
      </c>
    </row>
    <row r="382" spans="1:2" x14ac:dyDescent="0.2">
      <c r="A382" t="s">
        <v>20</v>
      </c>
      <c r="B382">
        <v>134</v>
      </c>
    </row>
    <row r="383" spans="1:2" x14ac:dyDescent="0.2">
      <c r="A383" t="s">
        <v>20</v>
      </c>
      <c r="B383">
        <v>269</v>
      </c>
    </row>
    <row r="384" spans="1:2" x14ac:dyDescent="0.2">
      <c r="A384" t="s">
        <v>20</v>
      </c>
      <c r="B384">
        <v>175</v>
      </c>
    </row>
    <row r="385" spans="1:2" x14ac:dyDescent="0.2">
      <c r="A385" t="s">
        <v>20</v>
      </c>
      <c r="B385">
        <v>69</v>
      </c>
    </row>
    <row r="386" spans="1:2" x14ac:dyDescent="0.2">
      <c r="A386" t="s">
        <v>20</v>
      </c>
      <c r="B386">
        <v>190</v>
      </c>
    </row>
    <row r="387" spans="1:2" x14ac:dyDescent="0.2">
      <c r="A387" t="s">
        <v>20</v>
      </c>
      <c r="B387">
        <v>237</v>
      </c>
    </row>
    <row r="388" spans="1:2" x14ac:dyDescent="0.2">
      <c r="A388" t="s">
        <v>20</v>
      </c>
      <c r="B388">
        <v>196</v>
      </c>
    </row>
    <row r="389" spans="1:2" x14ac:dyDescent="0.2">
      <c r="A389" t="s">
        <v>20</v>
      </c>
      <c r="B389">
        <v>7295</v>
      </c>
    </row>
    <row r="390" spans="1:2" x14ac:dyDescent="0.2">
      <c r="A390" t="s">
        <v>20</v>
      </c>
      <c r="B390">
        <v>2893</v>
      </c>
    </row>
    <row r="391" spans="1:2" x14ac:dyDescent="0.2">
      <c r="A391" t="s">
        <v>20</v>
      </c>
      <c r="B391">
        <v>820</v>
      </c>
    </row>
    <row r="392" spans="1:2" x14ac:dyDescent="0.2">
      <c r="A392" t="s">
        <v>20</v>
      </c>
      <c r="B392">
        <v>2038</v>
      </c>
    </row>
    <row r="393" spans="1:2" x14ac:dyDescent="0.2">
      <c r="A393" t="s">
        <v>20</v>
      </c>
      <c r="B393">
        <v>116</v>
      </c>
    </row>
    <row r="394" spans="1:2" x14ac:dyDescent="0.2">
      <c r="A394" t="s">
        <v>20</v>
      </c>
      <c r="B394">
        <v>1345</v>
      </c>
    </row>
    <row r="395" spans="1:2" x14ac:dyDescent="0.2">
      <c r="A395" t="s">
        <v>20</v>
      </c>
      <c r="B395">
        <v>168</v>
      </c>
    </row>
    <row r="396" spans="1:2" x14ac:dyDescent="0.2">
      <c r="A396" t="s">
        <v>20</v>
      </c>
      <c r="B396">
        <v>137</v>
      </c>
    </row>
    <row r="397" spans="1:2" x14ac:dyDescent="0.2">
      <c r="A397" t="s">
        <v>20</v>
      </c>
      <c r="B397">
        <v>186</v>
      </c>
    </row>
    <row r="398" spans="1:2" x14ac:dyDescent="0.2">
      <c r="A398" t="s">
        <v>20</v>
      </c>
      <c r="B398">
        <v>125</v>
      </c>
    </row>
    <row r="399" spans="1:2" x14ac:dyDescent="0.2">
      <c r="A399" t="s">
        <v>20</v>
      </c>
      <c r="B399">
        <v>202</v>
      </c>
    </row>
    <row r="400" spans="1:2" x14ac:dyDescent="0.2">
      <c r="A400" t="s">
        <v>20</v>
      </c>
      <c r="B400">
        <v>103</v>
      </c>
    </row>
    <row r="401" spans="1:2" x14ac:dyDescent="0.2">
      <c r="A401" t="s">
        <v>20</v>
      </c>
      <c r="B401">
        <v>1785</v>
      </c>
    </row>
    <row r="402" spans="1:2" x14ac:dyDescent="0.2">
      <c r="A402" t="s">
        <v>20</v>
      </c>
      <c r="B402">
        <v>157</v>
      </c>
    </row>
    <row r="403" spans="1:2" x14ac:dyDescent="0.2">
      <c r="A403" t="s">
        <v>20</v>
      </c>
      <c r="B403">
        <v>555</v>
      </c>
    </row>
    <row r="404" spans="1:2" x14ac:dyDescent="0.2">
      <c r="A404" t="s">
        <v>20</v>
      </c>
      <c r="B404">
        <v>297</v>
      </c>
    </row>
    <row r="405" spans="1:2" x14ac:dyDescent="0.2">
      <c r="A405" t="s">
        <v>20</v>
      </c>
      <c r="B405">
        <v>123</v>
      </c>
    </row>
    <row r="406" spans="1:2" x14ac:dyDescent="0.2">
      <c r="A406" t="s">
        <v>20</v>
      </c>
      <c r="B406">
        <v>3036</v>
      </c>
    </row>
    <row r="407" spans="1:2" x14ac:dyDescent="0.2">
      <c r="A407" t="s">
        <v>20</v>
      </c>
      <c r="B407">
        <v>144</v>
      </c>
    </row>
    <row r="408" spans="1:2" x14ac:dyDescent="0.2">
      <c r="A408" t="s">
        <v>20</v>
      </c>
      <c r="B408">
        <v>121</v>
      </c>
    </row>
    <row r="409" spans="1:2" x14ac:dyDescent="0.2">
      <c r="A409" t="s">
        <v>20</v>
      </c>
      <c r="B409">
        <v>181</v>
      </c>
    </row>
    <row r="410" spans="1:2" x14ac:dyDescent="0.2">
      <c r="A410" t="s">
        <v>20</v>
      </c>
      <c r="B410">
        <v>122</v>
      </c>
    </row>
    <row r="411" spans="1:2" x14ac:dyDescent="0.2">
      <c r="A411" t="s">
        <v>20</v>
      </c>
      <c r="B411">
        <v>1071</v>
      </c>
    </row>
    <row r="412" spans="1:2" x14ac:dyDescent="0.2">
      <c r="A412" t="s">
        <v>20</v>
      </c>
      <c r="B412">
        <v>980</v>
      </c>
    </row>
    <row r="413" spans="1:2" x14ac:dyDescent="0.2">
      <c r="A413" t="s">
        <v>20</v>
      </c>
      <c r="B413">
        <v>536</v>
      </c>
    </row>
    <row r="414" spans="1:2" x14ac:dyDescent="0.2">
      <c r="A414" t="s">
        <v>20</v>
      </c>
      <c r="B414">
        <v>1991</v>
      </c>
    </row>
    <row r="415" spans="1:2" x14ac:dyDescent="0.2">
      <c r="A415" t="s">
        <v>20</v>
      </c>
      <c r="B415">
        <v>180</v>
      </c>
    </row>
    <row r="416" spans="1:2" x14ac:dyDescent="0.2">
      <c r="A416" t="s">
        <v>20</v>
      </c>
      <c r="B416">
        <v>130</v>
      </c>
    </row>
    <row r="417" spans="1:2" x14ac:dyDescent="0.2">
      <c r="A417" t="s">
        <v>20</v>
      </c>
      <c r="B417">
        <v>122</v>
      </c>
    </row>
    <row r="418" spans="1:2" x14ac:dyDescent="0.2">
      <c r="A418" t="s">
        <v>20</v>
      </c>
      <c r="B418">
        <v>140</v>
      </c>
    </row>
    <row r="419" spans="1:2" x14ac:dyDescent="0.2">
      <c r="A419" t="s">
        <v>20</v>
      </c>
      <c r="B419">
        <v>3388</v>
      </c>
    </row>
    <row r="420" spans="1:2" x14ac:dyDescent="0.2">
      <c r="A420" t="s">
        <v>20</v>
      </c>
      <c r="B420">
        <v>280</v>
      </c>
    </row>
    <row r="421" spans="1:2" x14ac:dyDescent="0.2">
      <c r="A421" t="s">
        <v>20</v>
      </c>
      <c r="B421">
        <v>366</v>
      </c>
    </row>
    <row r="422" spans="1:2" x14ac:dyDescent="0.2">
      <c r="A422" t="s">
        <v>20</v>
      </c>
      <c r="B422">
        <v>270</v>
      </c>
    </row>
    <row r="423" spans="1:2" x14ac:dyDescent="0.2">
      <c r="A423" t="s">
        <v>20</v>
      </c>
      <c r="B423">
        <v>137</v>
      </c>
    </row>
    <row r="424" spans="1:2" x14ac:dyDescent="0.2">
      <c r="A424" t="s">
        <v>20</v>
      </c>
      <c r="B424">
        <v>3205</v>
      </c>
    </row>
    <row r="425" spans="1:2" x14ac:dyDescent="0.2">
      <c r="A425" t="s">
        <v>20</v>
      </c>
      <c r="B425">
        <v>288</v>
      </c>
    </row>
    <row r="426" spans="1:2" x14ac:dyDescent="0.2">
      <c r="A426" t="s">
        <v>20</v>
      </c>
      <c r="B426">
        <v>148</v>
      </c>
    </row>
    <row r="427" spans="1:2" x14ac:dyDescent="0.2">
      <c r="A427" t="s">
        <v>20</v>
      </c>
      <c r="B427">
        <v>114</v>
      </c>
    </row>
    <row r="428" spans="1:2" x14ac:dyDescent="0.2">
      <c r="A428" t="s">
        <v>20</v>
      </c>
      <c r="B428">
        <v>1518</v>
      </c>
    </row>
    <row r="429" spans="1:2" x14ac:dyDescent="0.2">
      <c r="A429" t="s">
        <v>20</v>
      </c>
      <c r="B429">
        <v>166</v>
      </c>
    </row>
    <row r="430" spans="1:2" x14ac:dyDescent="0.2">
      <c r="A430" t="s">
        <v>20</v>
      </c>
      <c r="B430">
        <v>100</v>
      </c>
    </row>
    <row r="431" spans="1:2" x14ac:dyDescent="0.2">
      <c r="A431" t="s">
        <v>20</v>
      </c>
      <c r="B431">
        <v>235</v>
      </c>
    </row>
    <row r="432" spans="1:2" x14ac:dyDescent="0.2">
      <c r="A432" t="s">
        <v>20</v>
      </c>
      <c r="B432">
        <v>148</v>
      </c>
    </row>
    <row r="433" spans="1:2" x14ac:dyDescent="0.2">
      <c r="A433" t="s">
        <v>20</v>
      </c>
      <c r="B433">
        <v>198</v>
      </c>
    </row>
    <row r="434" spans="1:2" x14ac:dyDescent="0.2">
      <c r="A434" t="s">
        <v>20</v>
      </c>
      <c r="B434">
        <v>150</v>
      </c>
    </row>
    <row r="435" spans="1:2" x14ac:dyDescent="0.2">
      <c r="A435" t="s">
        <v>20</v>
      </c>
      <c r="B435">
        <v>216</v>
      </c>
    </row>
    <row r="436" spans="1:2" x14ac:dyDescent="0.2">
      <c r="A436" t="s">
        <v>20</v>
      </c>
      <c r="B436">
        <v>5139</v>
      </c>
    </row>
    <row r="437" spans="1:2" x14ac:dyDescent="0.2">
      <c r="A437" t="s">
        <v>20</v>
      </c>
      <c r="B437">
        <v>2353</v>
      </c>
    </row>
    <row r="438" spans="1:2" x14ac:dyDescent="0.2">
      <c r="A438" t="s">
        <v>20</v>
      </c>
      <c r="B438">
        <v>78</v>
      </c>
    </row>
    <row r="439" spans="1:2" x14ac:dyDescent="0.2">
      <c r="A439" t="s">
        <v>20</v>
      </c>
      <c r="B439">
        <v>174</v>
      </c>
    </row>
    <row r="440" spans="1:2" x14ac:dyDescent="0.2">
      <c r="A440" t="s">
        <v>20</v>
      </c>
      <c r="B440">
        <v>164</v>
      </c>
    </row>
    <row r="441" spans="1:2" x14ac:dyDescent="0.2">
      <c r="A441" t="s">
        <v>20</v>
      </c>
      <c r="B441">
        <v>161</v>
      </c>
    </row>
    <row r="442" spans="1:2" x14ac:dyDescent="0.2">
      <c r="A442" t="s">
        <v>20</v>
      </c>
      <c r="B442">
        <v>138</v>
      </c>
    </row>
    <row r="443" spans="1:2" x14ac:dyDescent="0.2">
      <c r="A443" t="s">
        <v>20</v>
      </c>
      <c r="B443">
        <v>3308</v>
      </c>
    </row>
    <row r="444" spans="1:2" x14ac:dyDescent="0.2">
      <c r="A444" t="s">
        <v>20</v>
      </c>
      <c r="B444">
        <v>127</v>
      </c>
    </row>
    <row r="445" spans="1:2" x14ac:dyDescent="0.2">
      <c r="A445" t="s">
        <v>20</v>
      </c>
      <c r="B445">
        <v>207</v>
      </c>
    </row>
    <row r="446" spans="1:2" x14ac:dyDescent="0.2">
      <c r="A446" t="s">
        <v>20</v>
      </c>
      <c r="B446">
        <v>181</v>
      </c>
    </row>
    <row r="447" spans="1:2" x14ac:dyDescent="0.2">
      <c r="A447" t="s">
        <v>20</v>
      </c>
      <c r="B447">
        <v>110</v>
      </c>
    </row>
    <row r="448" spans="1:2" x14ac:dyDescent="0.2">
      <c r="A448" t="s">
        <v>20</v>
      </c>
      <c r="B448">
        <v>185</v>
      </c>
    </row>
    <row r="449" spans="1:2" x14ac:dyDescent="0.2">
      <c r="A449" t="s">
        <v>20</v>
      </c>
      <c r="B449">
        <v>121</v>
      </c>
    </row>
    <row r="450" spans="1:2" x14ac:dyDescent="0.2">
      <c r="A450" t="s">
        <v>20</v>
      </c>
      <c r="B450">
        <v>106</v>
      </c>
    </row>
    <row r="451" spans="1:2" x14ac:dyDescent="0.2">
      <c r="A451" t="s">
        <v>20</v>
      </c>
      <c r="B451">
        <v>142</v>
      </c>
    </row>
    <row r="452" spans="1:2" x14ac:dyDescent="0.2">
      <c r="A452" t="s">
        <v>20</v>
      </c>
      <c r="B452">
        <v>233</v>
      </c>
    </row>
    <row r="453" spans="1:2" x14ac:dyDescent="0.2">
      <c r="A453" t="s">
        <v>20</v>
      </c>
      <c r="B453">
        <v>218</v>
      </c>
    </row>
    <row r="454" spans="1:2" x14ac:dyDescent="0.2">
      <c r="A454" t="s">
        <v>20</v>
      </c>
      <c r="B454">
        <v>76</v>
      </c>
    </row>
    <row r="455" spans="1:2" x14ac:dyDescent="0.2">
      <c r="A455" t="s">
        <v>20</v>
      </c>
      <c r="B455">
        <v>43</v>
      </c>
    </row>
    <row r="456" spans="1:2" x14ac:dyDescent="0.2">
      <c r="A456" t="s">
        <v>20</v>
      </c>
      <c r="B456">
        <v>221</v>
      </c>
    </row>
    <row r="457" spans="1:2" x14ac:dyDescent="0.2">
      <c r="A457" t="s">
        <v>20</v>
      </c>
      <c r="B457">
        <v>2805</v>
      </c>
    </row>
    <row r="458" spans="1:2" x14ac:dyDescent="0.2">
      <c r="A458" t="s">
        <v>20</v>
      </c>
      <c r="B458">
        <v>68</v>
      </c>
    </row>
    <row r="459" spans="1:2" x14ac:dyDescent="0.2">
      <c r="A459" t="s">
        <v>20</v>
      </c>
      <c r="B459">
        <v>183</v>
      </c>
    </row>
    <row r="460" spans="1:2" x14ac:dyDescent="0.2">
      <c r="A460" t="s">
        <v>20</v>
      </c>
      <c r="B460">
        <v>133</v>
      </c>
    </row>
    <row r="461" spans="1:2" x14ac:dyDescent="0.2">
      <c r="A461" t="s">
        <v>20</v>
      </c>
      <c r="B461">
        <v>2489</v>
      </c>
    </row>
    <row r="462" spans="1:2" x14ac:dyDescent="0.2">
      <c r="A462" t="s">
        <v>20</v>
      </c>
      <c r="B462">
        <v>69</v>
      </c>
    </row>
    <row r="463" spans="1:2" x14ac:dyDescent="0.2">
      <c r="A463" t="s">
        <v>20</v>
      </c>
      <c r="B463">
        <v>279</v>
      </c>
    </row>
    <row r="464" spans="1:2" x14ac:dyDescent="0.2">
      <c r="A464" t="s">
        <v>20</v>
      </c>
      <c r="B464">
        <v>210</v>
      </c>
    </row>
    <row r="465" spans="1:2" x14ac:dyDescent="0.2">
      <c r="A465" t="s">
        <v>20</v>
      </c>
      <c r="B465">
        <v>2100</v>
      </c>
    </row>
    <row r="466" spans="1:2" x14ac:dyDescent="0.2">
      <c r="A466" t="s">
        <v>20</v>
      </c>
      <c r="B466">
        <v>252</v>
      </c>
    </row>
    <row r="467" spans="1:2" x14ac:dyDescent="0.2">
      <c r="A467" t="s">
        <v>20</v>
      </c>
      <c r="B467">
        <v>1280</v>
      </c>
    </row>
    <row r="468" spans="1:2" x14ac:dyDescent="0.2">
      <c r="A468" t="s">
        <v>20</v>
      </c>
      <c r="B468">
        <v>157</v>
      </c>
    </row>
    <row r="469" spans="1:2" x14ac:dyDescent="0.2">
      <c r="A469" t="s">
        <v>20</v>
      </c>
      <c r="B469">
        <v>194</v>
      </c>
    </row>
    <row r="470" spans="1:2" x14ac:dyDescent="0.2">
      <c r="A470" t="s">
        <v>20</v>
      </c>
      <c r="B470">
        <v>82</v>
      </c>
    </row>
    <row r="471" spans="1:2" x14ac:dyDescent="0.2">
      <c r="A471" t="s">
        <v>20</v>
      </c>
      <c r="B471">
        <v>4233</v>
      </c>
    </row>
    <row r="472" spans="1:2" x14ac:dyDescent="0.2">
      <c r="A472" t="s">
        <v>20</v>
      </c>
      <c r="B472">
        <v>1297</v>
      </c>
    </row>
    <row r="473" spans="1:2" x14ac:dyDescent="0.2">
      <c r="A473" t="s">
        <v>20</v>
      </c>
      <c r="B473">
        <v>165</v>
      </c>
    </row>
    <row r="474" spans="1:2" x14ac:dyDescent="0.2">
      <c r="A474" t="s">
        <v>20</v>
      </c>
      <c r="B474">
        <v>119</v>
      </c>
    </row>
    <row r="475" spans="1:2" x14ac:dyDescent="0.2">
      <c r="A475" t="s">
        <v>20</v>
      </c>
      <c r="B475">
        <v>1797</v>
      </c>
    </row>
    <row r="476" spans="1:2" x14ac:dyDescent="0.2">
      <c r="A476" t="s">
        <v>20</v>
      </c>
      <c r="B476">
        <v>261</v>
      </c>
    </row>
    <row r="477" spans="1:2" x14ac:dyDescent="0.2">
      <c r="A477" t="s">
        <v>20</v>
      </c>
      <c r="B477">
        <v>157</v>
      </c>
    </row>
    <row r="478" spans="1:2" x14ac:dyDescent="0.2">
      <c r="A478" t="s">
        <v>20</v>
      </c>
      <c r="B478">
        <v>3533</v>
      </c>
    </row>
    <row r="479" spans="1:2" x14ac:dyDescent="0.2">
      <c r="A479" t="s">
        <v>20</v>
      </c>
      <c r="B479">
        <v>155</v>
      </c>
    </row>
    <row r="480" spans="1:2" x14ac:dyDescent="0.2">
      <c r="A480" t="s">
        <v>20</v>
      </c>
      <c r="B480">
        <v>132</v>
      </c>
    </row>
    <row r="481" spans="1:2" x14ac:dyDescent="0.2">
      <c r="A481" t="s">
        <v>20</v>
      </c>
      <c r="B481">
        <v>1354</v>
      </c>
    </row>
    <row r="482" spans="1:2" x14ac:dyDescent="0.2">
      <c r="A482" t="s">
        <v>20</v>
      </c>
      <c r="B482">
        <v>48</v>
      </c>
    </row>
    <row r="483" spans="1:2" x14ac:dyDescent="0.2">
      <c r="A483" t="s">
        <v>20</v>
      </c>
      <c r="B483">
        <v>110</v>
      </c>
    </row>
    <row r="484" spans="1:2" x14ac:dyDescent="0.2">
      <c r="A484" t="s">
        <v>20</v>
      </c>
      <c r="B484">
        <v>172</v>
      </c>
    </row>
    <row r="485" spans="1:2" x14ac:dyDescent="0.2">
      <c r="A485" t="s">
        <v>20</v>
      </c>
      <c r="B485">
        <v>307</v>
      </c>
    </row>
    <row r="486" spans="1:2" x14ac:dyDescent="0.2">
      <c r="A486" t="s">
        <v>20</v>
      </c>
      <c r="B486">
        <v>160</v>
      </c>
    </row>
    <row r="487" spans="1:2" x14ac:dyDescent="0.2">
      <c r="A487" t="s">
        <v>20</v>
      </c>
      <c r="B487">
        <v>1467</v>
      </c>
    </row>
    <row r="488" spans="1:2" x14ac:dyDescent="0.2">
      <c r="A488" t="s">
        <v>20</v>
      </c>
      <c r="B488">
        <v>2662</v>
      </c>
    </row>
    <row r="489" spans="1:2" x14ac:dyDescent="0.2">
      <c r="A489" t="s">
        <v>20</v>
      </c>
      <c r="B489">
        <v>452</v>
      </c>
    </row>
    <row r="490" spans="1:2" x14ac:dyDescent="0.2">
      <c r="A490" t="s">
        <v>20</v>
      </c>
      <c r="B490">
        <v>158</v>
      </c>
    </row>
    <row r="491" spans="1:2" x14ac:dyDescent="0.2">
      <c r="A491" t="s">
        <v>20</v>
      </c>
      <c r="B491">
        <v>225</v>
      </c>
    </row>
    <row r="492" spans="1:2" x14ac:dyDescent="0.2">
      <c r="A492" t="s">
        <v>20</v>
      </c>
      <c r="B492">
        <v>65</v>
      </c>
    </row>
    <row r="493" spans="1:2" x14ac:dyDescent="0.2">
      <c r="A493" t="s">
        <v>20</v>
      </c>
      <c r="B493">
        <v>163</v>
      </c>
    </row>
    <row r="494" spans="1:2" x14ac:dyDescent="0.2">
      <c r="A494" t="s">
        <v>20</v>
      </c>
      <c r="B494">
        <v>85</v>
      </c>
    </row>
    <row r="495" spans="1:2" x14ac:dyDescent="0.2">
      <c r="A495" t="s">
        <v>20</v>
      </c>
      <c r="B495">
        <v>217</v>
      </c>
    </row>
    <row r="496" spans="1:2" x14ac:dyDescent="0.2">
      <c r="A496" t="s">
        <v>20</v>
      </c>
      <c r="B496">
        <v>150</v>
      </c>
    </row>
    <row r="497" spans="1:2" x14ac:dyDescent="0.2">
      <c r="A497" t="s">
        <v>20</v>
      </c>
      <c r="B497">
        <v>3272</v>
      </c>
    </row>
    <row r="498" spans="1:2" x14ac:dyDescent="0.2">
      <c r="A498" t="s">
        <v>20</v>
      </c>
      <c r="B498">
        <v>300</v>
      </c>
    </row>
    <row r="499" spans="1:2" x14ac:dyDescent="0.2">
      <c r="A499" t="s">
        <v>20</v>
      </c>
      <c r="B499">
        <v>126</v>
      </c>
    </row>
    <row r="500" spans="1:2" x14ac:dyDescent="0.2">
      <c r="A500" t="s">
        <v>20</v>
      </c>
      <c r="B500">
        <v>2320</v>
      </c>
    </row>
    <row r="501" spans="1:2" x14ac:dyDescent="0.2">
      <c r="A501" t="s">
        <v>20</v>
      </c>
      <c r="B501">
        <v>81</v>
      </c>
    </row>
    <row r="502" spans="1:2" x14ac:dyDescent="0.2">
      <c r="A502" t="s">
        <v>20</v>
      </c>
      <c r="B502">
        <v>1887</v>
      </c>
    </row>
    <row r="503" spans="1:2" x14ac:dyDescent="0.2">
      <c r="A503" t="s">
        <v>20</v>
      </c>
      <c r="B503">
        <v>4358</v>
      </c>
    </row>
    <row r="504" spans="1:2" x14ac:dyDescent="0.2">
      <c r="A504" t="s">
        <v>20</v>
      </c>
      <c r="B504">
        <v>53</v>
      </c>
    </row>
    <row r="505" spans="1:2" x14ac:dyDescent="0.2">
      <c r="A505" t="s">
        <v>20</v>
      </c>
      <c r="B505">
        <v>2414</v>
      </c>
    </row>
    <row r="506" spans="1:2" x14ac:dyDescent="0.2">
      <c r="A506" t="s">
        <v>20</v>
      </c>
      <c r="B506">
        <v>80</v>
      </c>
    </row>
    <row r="507" spans="1:2" x14ac:dyDescent="0.2">
      <c r="A507" t="s">
        <v>20</v>
      </c>
      <c r="B507">
        <v>193</v>
      </c>
    </row>
    <row r="508" spans="1:2" x14ac:dyDescent="0.2">
      <c r="A508" t="s">
        <v>20</v>
      </c>
      <c r="B508">
        <v>52</v>
      </c>
    </row>
    <row r="509" spans="1:2" x14ac:dyDescent="0.2">
      <c r="A509" t="s">
        <v>20</v>
      </c>
      <c r="B509">
        <v>290</v>
      </c>
    </row>
    <row r="510" spans="1:2" x14ac:dyDescent="0.2">
      <c r="A510" t="s">
        <v>20</v>
      </c>
      <c r="B510">
        <v>122</v>
      </c>
    </row>
    <row r="511" spans="1:2" x14ac:dyDescent="0.2">
      <c r="A511" t="s">
        <v>20</v>
      </c>
      <c r="B511">
        <v>1470</v>
      </c>
    </row>
    <row r="512" spans="1:2" x14ac:dyDescent="0.2">
      <c r="A512" t="s">
        <v>20</v>
      </c>
      <c r="B512">
        <v>165</v>
      </c>
    </row>
    <row r="513" spans="1:2" x14ac:dyDescent="0.2">
      <c r="A513" t="s">
        <v>20</v>
      </c>
      <c r="B513">
        <v>182</v>
      </c>
    </row>
    <row r="514" spans="1:2" x14ac:dyDescent="0.2">
      <c r="A514" t="s">
        <v>20</v>
      </c>
      <c r="B514">
        <v>199</v>
      </c>
    </row>
    <row r="515" spans="1:2" x14ac:dyDescent="0.2">
      <c r="A515" t="s">
        <v>20</v>
      </c>
      <c r="B515">
        <v>56</v>
      </c>
    </row>
    <row r="516" spans="1:2" x14ac:dyDescent="0.2">
      <c r="A516" t="s">
        <v>20</v>
      </c>
      <c r="B516">
        <v>1460</v>
      </c>
    </row>
    <row r="517" spans="1:2" x14ac:dyDescent="0.2">
      <c r="A517" t="s">
        <v>20</v>
      </c>
      <c r="B517">
        <v>123</v>
      </c>
    </row>
    <row r="518" spans="1:2" x14ac:dyDescent="0.2">
      <c r="A518" t="s">
        <v>20</v>
      </c>
      <c r="B518">
        <v>159</v>
      </c>
    </row>
    <row r="519" spans="1:2" x14ac:dyDescent="0.2">
      <c r="A519" t="s">
        <v>20</v>
      </c>
      <c r="B519">
        <v>110</v>
      </c>
    </row>
    <row r="520" spans="1:2" x14ac:dyDescent="0.2">
      <c r="A520" t="s">
        <v>20</v>
      </c>
      <c r="B520">
        <v>236</v>
      </c>
    </row>
    <row r="521" spans="1:2" x14ac:dyDescent="0.2">
      <c r="A521" t="s">
        <v>20</v>
      </c>
      <c r="B521">
        <v>191</v>
      </c>
    </row>
    <row r="522" spans="1:2" x14ac:dyDescent="0.2">
      <c r="A522" t="s">
        <v>20</v>
      </c>
      <c r="B522">
        <v>3934</v>
      </c>
    </row>
    <row r="523" spans="1:2" x14ac:dyDescent="0.2">
      <c r="A523" t="s">
        <v>20</v>
      </c>
      <c r="B523">
        <v>80</v>
      </c>
    </row>
    <row r="524" spans="1:2" x14ac:dyDescent="0.2">
      <c r="A524" t="s">
        <v>20</v>
      </c>
      <c r="B524">
        <v>462</v>
      </c>
    </row>
    <row r="525" spans="1:2" x14ac:dyDescent="0.2">
      <c r="A525" t="s">
        <v>20</v>
      </c>
      <c r="B525">
        <v>179</v>
      </c>
    </row>
    <row r="526" spans="1:2" x14ac:dyDescent="0.2">
      <c r="A526" t="s">
        <v>20</v>
      </c>
      <c r="B526">
        <v>1866</v>
      </c>
    </row>
    <row r="527" spans="1:2" x14ac:dyDescent="0.2">
      <c r="A527" t="s">
        <v>20</v>
      </c>
      <c r="B527">
        <v>156</v>
      </c>
    </row>
    <row r="528" spans="1:2" x14ac:dyDescent="0.2">
      <c r="A528" t="s">
        <v>20</v>
      </c>
      <c r="B528">
        <v>255</v>
      </c>
    </row>
    <row r="529" spans="1:2" x14ac:dyDescent="0.2">
      <c r="A529" t="s">
        <v>20</v>
      </c>
      <c r="B529">
        <v>2261</v>
      </c>
    </row>
    <row r="530" spans="1:2" x14ac:dyDescent="0.2">
      <c r="A530" t="s">
        <v>20</v>
      </c>
      <c r="B530">
        <v>40</v>
      </c>
    </row>
    <row r="531" spans="1:2" x14ac:dyDescent="0.2">
      <c r="A531" t="s">
        <v>20</v>
      </c>
      <c r="B531">
        <v>2289</v>
      </c>
    </row>
    <row r="532" spans="1:2" x14ac:dyDescent="0.2">
      <c r="A532" t="s">
        <v>20</v>
      </c>
      <c r="B532">
        <v>65</v>
      </c>
    </row>
    <row r="533" spans="1:2" x14ac:dyDescent="0.2">
      <c r="A533" t="s">
        <v>20</v>
      </c>
      <c r="B533">
        <v>3777</v>
      </c>
    </row>
    <row r="534" spans="1:2" x14ac:dyDescent="0.2">
      <c r="A534" t="s">
        <v>20</v>
      </c>
      <c r="B534">
        <v>184</v>
      </c>
    </row>
    <row r="535" spans="1:2" x14ac:dyDescent="0.2">
      <c r="A535" t="s">
        <v>20</v>
      </c>
      <c r="B535">
        <v>85</v>
      </c>
    </row>
    <row r="536" spans="1:2" x14ac:dyDescent="0.2">
      <c r="A536" t="s">
        <v>20</v>
      </c>
      <c r="B536">
        <v>144</v>
      </c>
    </row>
    <row r="537" spans="1:2" x14ac:dyDescent="0.2">
      <c r="A537" t="s">
        <v>20</v>
      </c>
      <c r="B537">
        <v>1902</v>
      </c>
    </row>
    <row r="538" spans="1:2" x14ac:dyDescent="0.2">
      <c r="A538" t="s">
        <v>20</v>
      </c>
      <c r="B538">
        <v>105</v>
      </c>
    </row>
    <row r="539" spans="1:2" x14ac:dyDescent="0.2">
      <c r="A539" t="s">
        <v>20</v>
      </c>
      <c r="B539">
        <v>132</v>
      </c>
    </row>
    <row r="540" spans="1:2" x14ac:dyDescent="0.2">
      <c r="A540" t="s">
        <v>20</v>
      </c>
      <c r="B540">
        <v>96</v>
      </c>
    </row>
    <row r="541" spans="1:2" x14ac:dyDescent="0.2">
      <c r="A541" t="s">
        <v>20</v>
      </c>
      <c r="B541">
        <v>114</v>
      </c>
    </row>
    <row r="542" spans="1:2" x14ac:dyDescent="0.2">
      <c r="A542" t="s">
        <v>20</v>
      </c>
      <c r="B542">
        <v>203</v>
      </c>
    </row>
    <row r="543" spans="1:2" x14ac:dyDescent="0.2">
      <c r="A543" t="s">
        <v>20</v>
      </c>
      <c r="B543">
        <v>1559</v>
      </c>
    </row>
    <row r="544" spans="1:2" x14ac:dyDescent="0.2">
      <c r="A544" t="s">
        <v>20</v>
      </c>
      <c r="B544">
        <v>1548</v>
      </c>
    </row>
    <row r="545" spans="1:2" x14ac:dyDescent="0.2">
      <c r="A545" t="s">
        <v>20</v>
      </c>
      <c r="B545">
        <v>80</v>
      </c>
    </row>
    <row r="546" spans="1:2" x14ac:dyDescent="0.2">
      <c r="A546" t="s">
        <v>20</v>
      </c>
      <c r="B546">
        <v>131</v>
      </c>
    </row>
    <row r="547" spans="1:2" x14ac:dyDescent="0.2">
      <c r="A547" t="s">
        <v>20</v>
      </c>
      <c r="B547">
        <v>112</v>
      </c>
    </row>
    <row r="548" spans="1:2" x14ac:dyDescent="0.2">
      <c r="A548" t="s">
        <v>20</v>
      </c>
      <c r="B548">
        <v>155</v>
      </c>
    </row>
    <row r="549" spans="1:2" x14ac:dyDescent="0.2">
      <c r="A549" t="s">
        <v>20</v>
      </c>
      <c r="B549">
        <v>266</v>
      </c>
    </row>
    <row r="550" spans="1:2" x14ac:dyDescent="0.2">
      <c r="A550" t="s">
        <v>20</v>
      </c>
      <c r="B550">
        <v>155</v>
      </c>
    </row>
    <row r="551" spans="1:2" x14ac:dyDescent="0.2">
      <c r="A551" t="s">
        <v>20</v>
      </c>
      <c r="B551">
        <v>207</v>
      </c>
    </row>
    <row r="552" spans="1:2" x14ac:dyDescent="0.2">
      <c r="A552" t="s">
        <v>20</v>
      </c>
      <c r="B552">
        <v>245</v>
      </c>
    </row>
    <row r="553" spans="1:2" x14ac:dyDescent="0.2">
      <c r="A553" t="s">
        <v>20</v>
      </c>
      <c r="B553">
        <v>1573</v>
      </c>
    </row>
    <row r="554" spans="1:2" x14ac:dyDescent="0.2">
      <c r="A554" t="s">
        <v>20</v>
      </c>
      <c r="B554">
        <v>114</v>
      </c>
    </row>
    <row r="555" spans="1:2" x14ac:dyDescent="0.2">
      <c r="A555" t="s">
        <v>20</v>
      </c>
      <c r="B555">
        <v>93</v>
      </c>
    </row>
    <row r="556" spans="1:2" x14ac:dyDescent="0.2">
      <c r="A556" t="s">
        <v>20</v>
      </c>
      <c r="B556">
        <v>1681</v>
      </c>
    </row>
    <row r="557" spans="1:2" x14ac:dyDescent="0.2">
      <c r="A557" t="s">
        <v>20</v>
      </c>
      <c r="B557">
        <v>32</v>
      </c>
    </row>
    <row r="558" spans="1:2" x14ac:dyDescent="0.2">
      <c r="A558" t="s">
        <v>20</v>
      </c>
      <c r="B558">
        <v>135</v>
      </c>
    </row>
    <row r="559" spans="1:2" x14ac:dyDescent="0.2">
      <c r="A559" t="s">
        <v>20</v>
      </c>
      <c r="B559">
        <v>140</v>
      </c>
    </row>
    <row r="560" spans="1:2" x14ac:dyDescent="0.2">
      <c r="A560" t="s">
        <v>20</v>
      </c>
      <c r="B560">
        <v>92</v>
      </c>
    </row>
    <row r="561" spans="1:2" x14ac:dyDescent="0.2">
      <c r="A561" t="s">
        <v>20</v>
      </c>
      <c r="B561">
        <v>1015</v>
      </c>
    </row>
    <row r="562" spans="1:2" x14ac:dyDescent="0.2">
      <c r="A562" t="s">
        <v>20</v>
      </c>
      <c r="B562">
        <v>323</v>
      </c>
    </row>
    <row r="563" spans="1:2" x14ac:dyDescent="0.2">
      <c r="A563" t="s">
        <v>20</v>
      </c>
      <c r="B563">
        <v>2326</v>
      </c>
    </row>
    <row r="564" spans="1:2" x14ac:dyDescent="0.2">
      <c r="A564" t="s">
        <v>20</v>
      </c>
      <c r="B564">
        <v>381</v>
      </c>
    </row>
    <row r="565" spans="1:2" x14ac:dyDescent="0.2">
      <c r="A565" t="s">
        <v>20</v>
      </c>
      <c r="B565">
        <v>480</v>
      </c>
    </row>
    <row r="566" spans="1:2" x14ac:dyDescent="0.2">
      <c r="A566" t="s">
        <v>20</v>
      </c>
      <c r="B566">
        <v>226</v>
      </c>
    </row>
    <row r="567" spans="1:2" x14ac:dyDescent="0.2">
      <c r="A567" t="s">
        <v>20</v>
      </c>
      <c r="B567">
        <v>241</v>
      </c>
    </row>
    <row r="568" spans="1:2" x14ac:dyDescent="0.2">
      <c r="A568" t="s">
        <v>20</v>
      </c>
      <c r="B568">
        <v>132</v>
      </c>
    </row>
    <row r="569" spans="1:2" x14ac:dyDescent="0.2">
      <c r="A569" t="s">
        <v>20</v>
      </c>
      <c r="B569">
        <v>2043</v>
      </c>
    </row>
  </sheetData>
  <conditionalFormatting sqref="C5:C1002 A5:A1008">
    <cfRule type="containsText" dxfId="3" priority="5" operator="containsText" text="canceled">
      <formula>NOT(ISERROR(SEARCH("canceled",A5)))</formula>
    </cfRule>
    <cfRule type="containsText" dxfId="2" priority="6" operator="containsText" text="live">
      <formula>NOT(ISERROR(SEARCH("live",A5)))</formula>
    </cfRule>
    <cfRule type="containsText" dxfId="1" priority="7" operator="containsText" text="successful">
      <formula>NOT(ISERROR(SEARCH("successful",A5)))</formula>
    </cfRule>
    <cfRule type="containsText" dxfId="0" priority="8" operator="containsText" text="failed">
      <formula>NOT(ISERROR(SEARCH("failed",A5)))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Drew Kirke</cp:lastModifiedBy>
  <dcterms:created xsi:type="dcterms:W3CDTF">2021-09-29T18:52:28Z</dcterms:created>
  <dcterms:modified xsi:type="dcterms:W3CDTF">2023-12-22T05:10:43Z</dcterms:modified>
</cp:coreProperties>
</file>